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20730" windowHeight="6240" activeTab="0"/>
  </bookViews>
  <sheets>
    <sheet name="Innehåll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  <sheet name="Tabell 6" sheetId="7" r:id="rId7"/>
    <sheet name="Tabell 7" sheetId="8" r:id="rId8"/>
    <sheet name="Data" sheetId="9" state="hidden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fn.AGGREGATE" hidden="1">#NAME?</definedName>
    <definedName name="_xlfn.PERCENTILE.EXC" hidden="1">#NAME?</definedName>
    <definedName name="_xlfn.RANK.AVG" hidden="1">#NAME?</definedName>
    <definedName name="_xlfn.RANK.EQ" hidden="1">#NAME?</definedName>
    <definedName name="A">'[1]Bilaga X'!$F$43</definedName>
    <definedName name="AndSthlm" localSheetId="0">#REF!</definedName>
    <definedName name="AndSthlm">#REF!</definedName>
    <definedName name="AnslagKval">'[1]Tabell 2'!$K$4</definedName>
    <definedName name="AnslagMaxtaxa">#REF!</definedName>
    <definedName name="AvdragAdmin">#REF!</definedName>
    <definedName name="avrunda" localSheetId="1">#REF!</definedName>
    <definedName name="avrunda" localSheetId="5">#REF!</definedName>
    <definedName name="avrunda">#REF!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#REF!</definedName>
    <definedName name="_xlnm.Print_Area" localSheetId="2">'Tabell 2'!$A$1:$T$302</definedName>
    <definedName name="_xlnm.Print_Area" localSheetId="4">'Tabell 4'!$A$1:$T$307</definedName>
    <definedName name="_xlnm.Print_Area" localSheetId="6">'Tabell 6'!$A$1:$Y$40</definedName>
    <definedName name="_xlnm.Print_Area" localSheetId="7">'Tabell 7'!$A$1:$D$44</definedName>
    <definedName name="_xlnm.Print_Titles" localSheetId="8">'Data'!$C:$C</definedName>
    <definedName name="_xlnm.Print_Titles" localSheetId="1">'Tabell 1'!$1:$8</definedName>
    <definedName name="_xlnm.Print_Titles" localSheetId="2">'Tabell 2'!$1:$8</definedName>
    <definedName name="_xlnm.Print_Titles" localSheetId="3">'Tabell 3'!$1:$10</definedName>
    <definedName name="_xlnm.Print_Titles" localSheetId="4">'Tabell 4'!$1:$10</definedName>
    <definedName name="_xlnm.Print_Titles" localSheetId="5">'Tabell 5'!$1:$8</definedName>
  </definedNames>
  <calcPr fullCalcOnLoad="1"/>
</workbook>
</file>

<file path=xl/sharedStrings.xml><?xml version="1.0" encoding="utf-8"?>
<sst xmlns="http://schemas.openxmlformats.org/spreadsheetml/2006/main" count="3324" uniqueCount="980">
  <si>
    <t>Avdelning för nationalräkenskaper</t>
  </si>
  <si>
    <t>Tabellförteckning:</t>
  </si>
  <si>
    <t xml:space="preserve">Tabell 1   </t>
  </si>
  <si>
    <t xml:space="preserve">Tabell 2   </t>
  </si>
  <si>
    <t xml:space="preserve">Tabell 3 </t>
  </si>
  <si>
    <t>Tabell 4</t>
  </si>
  <si>
    <t>Län</t>
  </si>
  <si>
    <t>Folk-</t>
  </si>
  <si>
    <t>Grund-</t>
  </si>
  <si>
    <t>Personal-</t>
  </si>
  <si>
    <t>Standard-</t>
  </si>
  <si>
    <t>Standardkostnad</t>
  </si>
  <si>
    <t>Utjämnings-</t>
  </si>
  <si>
    <t>mängd</t>
  </si>
  <si>
    <t>läggande</t>
  </si>
  <si>
    <t>kostnads-</t>
  </si>
  <si>
    <t>kostnad</t>
  </si>
  <si>
    <t>efter korrigering och</t>
  </si>
  <si>
    <t>bidrag(+)/</t>
  </si>
  <si>
    <t>Kommun</t>
  </si>
  <si>
    <t>standard-</t>
  </si>
  <si>
    <t>index</t>
  </si>
  <si>
    <t>inklusive</t>
  </si>
  <si>
    <t>-avgift(-)</t>
  </si>
  <si>
    <t>kronor</t>
  </si>
  <si>
    <t>(PK-IX)</t>
  </si>
  <si>
    <t>PK-IX</t>
  </si>
  <si>
    <t>års beräknade nivå</t>
  </si>
  <si>
    <t>Tkr</t>
  </si>
  <si>
    <t>Kronor</t>
  </si>
  <si>
    <t>(Tabell 2)</t>
  </si>
  <si>
    <t>(Tabell 3)</t>
  </si>
  <si>
    <t>per inv</t>
  </si>
  <si>
    <t>Hela 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</si>
  <si>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</si>
  <si>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</si>
  <si>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</si>
  <si>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</si>
  <si>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</si>
  <si>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</si>
  <si>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</si>
  <si>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</si>
  <si>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</si>
  <si>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</si>
  <si>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</si>
  <si>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</si>
  <si>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</si>
  <si>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</si>
  <si>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</si>
  <si>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</si>
  <si>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</si>
  <si>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</si>
  <si>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</si>
  <si>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</si>
  <si>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</si>
  <si>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</si>
  <si>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</si>
  <si>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</si>
  <si>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</si>
  <si>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r>
      <t xml:space="preserve">Uppsala
</t>
    </r>
    <r>
      <rPr>
        <sz val="10"/>
        <rFont val="Arial"/>
        <family val="2"/>
      </rPr>
      <t>Enköping</t>
    </r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</si>
  <si>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</si>
  <si>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</si>
  <si>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</si>
  <si>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</si>
  <si>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</si>
  <si>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</si>
  <si>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</si>
  <si>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</si>
  <si>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</si>
  <si>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</si>
  <si>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</si>
  <si>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</si>
  <si>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</si>
  <si>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</si>
  <si>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</si>
  <si>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</si>
  <si>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</si>
  <si>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</si>
  <si>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</si>
  <si>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</si>
  <si>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</si>
  <si>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</si>
  <si>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</si>
  <si>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</si>
  <si>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</si>
  <si>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</si>
  <si>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</si>
  <si>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</si>
  <si>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</si>
  <si>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</si>
  <si>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</si>
  <si>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</si>
  <si>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</si>
  <si>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</si>
  <si>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</si>
  <si>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</si>
  <si>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</si>
  <si>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</si>
  <si>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</si>
  <si>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</si>
  <si>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</si>
  <si>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</si>
  <si>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</si>
  <si>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</si>
  <si>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</si>
  <si>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</si>
  <si>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</si>
  <si>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</si>
  <si>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</si>
  <si>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</si>
  <si>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</si>
  <si>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</si>
  <si>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</si>
  <si>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</si>
  <si>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</si>
  <si>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</si>
  <si>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</si>
  <si>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</si>
  <si>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</si>
  <si>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</si>
  <si>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</si>
  <si>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r>
      <t xml:space="preserve">Skåne
</t>
    </r>
    <r>
      <rPr>
        <sz val="10"/>
        <rFont val="Arial"/>
        <family val="2"/>
      </rPr>
      <t>Bjuv</t>
    </r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</si>
  <si>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</si>
  <si>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</si>
  <si>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</si>
  <si>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</si>
  <si>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</si>
  <si>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</si>
  <si>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</si>
  <si>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</si>
  <si>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</si>
  <si>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</si>
  <si>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</si>
  <si>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</si>
  <si>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</si>
  <si>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</si>
  <si>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</si>
  <si>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</si>
  <si>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</si>
  <si>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</si>
  <si>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</si>
  <si>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</si>
  <si>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</si>
  <si>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</si>
  <si>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</si>
  <si>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</si>
  <si>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</si>
  <si>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</si>
  <si>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</si>
  <si>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</si>
  <si>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</si>
  <si>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</si>
  <si>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</si>
  <si>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</si>
  <si>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</si>
  <si>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</si>
  <si>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</si>
  <si>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</si>
  <si>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</si>
  <si>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r>
      <t xml:space="preserve">V Götalands
</t>
    </r>
    <r>
      <rPr>
        <sz val="10"/>
        <rFont val="Arial"/>
        <family val="2"/>
      </rPr>
      <t>Ale</t>
    </r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</si>
  <si>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</si>
  <si>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</si>
  <si>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</si>
  <si>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</si>
  <si>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</si>
  <si>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</si>
  <si>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</si>
  <si>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</si>
  <si>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</si>
  <si>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</si>
  <si>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</si>
  <si>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</si>
  <si>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</si>
  <si>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</si>
  <si>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</si>
  <si>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</si>
  <si>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</si>
  <si>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</si>
  <si>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</si>
  <si>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</si>
  <si>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</si>
  <si>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</si>
  <si>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</si>
  <si>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</si>
  <si>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</si>
  <si>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</si>
  <si>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</si>
  <si>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</si>
  <si>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</si>
  <si>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</si>
  <si>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</si>
  <si>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</si>
  <si>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</si>
  <si>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</si>
  <si>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</si>
  <si>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</si>
  <si>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</si>
  <si>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</si>
  <si>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</si>
  <si>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</si>
  <si>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</si>
  <si>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</si>
  <si>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</si>
  <si>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</si>
  <si>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</si>
  <si>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</si>
  <si>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</si>
  <si>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</si>
  <si>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</si>
  <si>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</si>
  <si>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</si>
  <si>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</si>
  <si>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</si>
  <si>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</si>
  <si>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</si>
  <si>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</si>
  <si>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</si>
  <si>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</si>
  <si>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</si>
  <si>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</si>
  <si>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</si>
  <si>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</si>
  <si>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</si>
  <si>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</si>
  <si>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</si>
  <si>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</si>
  <si>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</si>
  <si>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</si>
  <si>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</si>
  <si>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</si>
  <si>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</si>
  <si>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</si>
  <si>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</si>
  <si>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</si>
  <si>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</si>
  <si>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</si>
  <si>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</si>
  <si>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</si>
  <si>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</si>
  <si>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</si>
  <si>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</si>
  <si>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</si>
  <si>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</si>
  <si>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</si>
  <si>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</si>
  <si>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</si>
  <si>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</si>
  <si>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</si>
  <si>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</si>
  <si>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</si>
  <si>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</si>
  <si>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</si>
  <si>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</si>
  <si>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</si>
  <si>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</si>
  <si>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</si>
  <si>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</si>
  <si>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</si>
  <si>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</si>
  <si>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</si>
  <si>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</si>
  <si>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</si>
  <si>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</si>
  <si>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</si>
  <si>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</si>
  <si>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</si>
  <si>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</si>
  <si>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</si>
  <si>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</si>
  <si>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</si>
  <si>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</si>
  <si>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</si>
  <si>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r>
      <t xml:space="preserve">Jämtlands
</t>
    </r>
    <r>
      <rPr>
        <sz val="10"/>
        <rFont val="Arial"/>
        <family val="2"/>
      </rPr>
      <t>Berg</t>
    </r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</si>
  <si>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</si>
  <si>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</si>
  <si>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</si>
  <si>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</si>
  <si>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</si>
  <si>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</si>
  <si>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</si>
  <si>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</si>
  <si>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</si>
  <si>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</si>
  <si>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</si>
  <si>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</si>
  <si>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</si>
  <si>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</si>
  <si>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</si>
  <si>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</si>
  <si>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</si>
  <si>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</si>
  <si>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</si>
  <si>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</si>
  <si>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</si>
  <si>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</si>
  <si>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</si>
  <si>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</si>
  <si>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</si>
  <si>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</si>
  <si>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</si>
  <si>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</si>
  <si>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</si>
  <si>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</si>
  <si>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</si>
  <si>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</si>
  <si>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</si>
  <si>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</si>
  <si>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Utjämning av LSS-kostnader mellan kommuner</t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</si>
  <si>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</si>
  <si>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</si>
  <si>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</si>
  <si>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</si>
  <si>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</si>
  <si>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</si>
  <si>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</si>
  <si>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</si>
  <si>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</si>
  <si>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</si>
  <si>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</si>
  <si>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</si>
  <si>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</si>
  <si>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</si>
  <si>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</si>
  <si>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</si>
  <si>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</si>
  <si>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</si>
  <si>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</si>
  <si>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</si>
  <si>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</si>
  <si>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</si>
  <si>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</si>
  <si>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</si>
  <si>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</si>
  <si>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</si>
  <si>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</si>
  <si>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</si>
  <si>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</si>
  <si>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</si>
  <si>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</si>
  <si>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</si>
  <si>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</si>
  <si>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</si>
  <si>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</si>
  <si>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</si>
  <si>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</si>
  <si>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</si>
  <si>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</si>
  <si>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</si>
  <si>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</si>
  <si>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</si>
  <si>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(Källa: RS)</t>
  </si>
  <si>
    <t>vice, vuxna</t>
  </si>
  <si>
    <t>service</t>
  </si>
  <si>
    <t>1 och 2</t>
  </si>
  <si>
    <t>(Källa: Fk)</t>
  </si>
  <si>
    <t>x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</si>
  <si>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1"/>
        <color theme="1"/>
        <rFont val="Calibri"/>
        <family val="2"/>
      </rPr>
      <t>)</t>
    </r>
  </si>
  <si>
    <t>Varav</t>
  </si>
  <si>
    <t>Över-</t>
  </si>
  <si>
    <t>Lönekost-</t>
  </si>
  <si>
    <t>Tillkommer</t>
  </si>
  <si>
    <r>
      <t>Avgår</t>
    </r>
    <r>
      <rPr>
        <sz val="11"/>
        <color theme="1"/>
        <rFont val="Calibri"/>
        <family val="2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</si>
  <si>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</si>
  <si>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</si>
  <si>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</si>
  <si>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</si>
  <si>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</si>
  <si>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</si>
  <si>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</si>
  <si>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</si>
  <si>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38,46 %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</si>
  <si>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</si>
  <si>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</si>
  <si>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</si>
  <si>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</si>
  <si>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</si>
  <si>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</si>
  <si>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</si>
  <si>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</si>
  <si>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</si>
  <si>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</si>
  <si>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</si>
  <si>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</si>
  <si>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</si>
  <si>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</si>
  <si>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</si>
  <si>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>(F=(B+E)/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</si>
  <si>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</si>
  <si>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</si>
  <si>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</si>
  <si>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</si>
  <si>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</si>
  <si>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</si>
  <si>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</si>
  <si>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B)</t>
  </si>
  <si>
    <t>Beräkning av personalkostnadsindex baserad på RS</t>
  </si>
  <si>
    <t>Tabell 4   Detaljerat underlag för beräkning av personalkostnadsindex baserad på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</si>
  <si>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</si>
  <si>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</si>
  <si>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</si>
  <si>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</si>
  <si>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</si>
  <si>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</si>
  <si>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</si>
  <si>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</si>
  <si>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</si>
  <si>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</si>
  <si>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</si>
  <si>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</si>
  <si>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</si>
  <si>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</si>
  <si>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</si>
  <si>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</si>
  <si>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</si>
  <si>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</si>
  <si>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</si>
  <si>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</si>
  <si>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</si>
  <si>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</si>
  <si>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</si>
  <si>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</si>
  <si>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</si>
  <si>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</si>
  <si>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</si>
  <si>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</si>
  <si>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</si>
  <si>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</si>
  <si>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</si>
  <si>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</si>
  <si>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>Tabell 5</t>
  </si>
  <si>
    <t>Underlag för och beräkning av grundläggande standardkostnad</t>
  </si>
  <si>
    <t>Tabell 6</t>
  </si>
  <si>
    <t>Kostnaderna fördelas på olika typer av insatser med hjälp av andelstal angivna i LSS-utjämningsförordningen</t>
  </si>
  <si>
    <t>(SFS 2008:776). Andelstalen är baserade på SKL:s handikappnycklar.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</si>
  <si>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</si>
  <si>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</si>
  <si>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</si>
  <si>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</si>
  <si>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</si>
  <si>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</si>
  <si>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</si>
  <si>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</si>
  <si>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</si>
  <si>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</si>
  <si>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</si>
  <si>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</si>
  <si>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beslut,</t>
  </si>
  <si>
    <t>för gruppen</t>
  </si>
  <si>
    <t>omfördelning,</t>
  </si>
  <si>
    <t>oktober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</si>
  <si>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</si>
  <si>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</si>
  <si>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</si>
  <si>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</si>
  <si>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</si>
  <si>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</si>
  <si>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</si>
  <si>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</si>
  <si>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</si>
  <si>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</si>
  <si>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</si>
  <si>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</si>
  <si>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</si>
  <si>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</si>
  <si>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</si>
  <si>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</si>
  <si>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</si>
  <si>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</si>
  <si>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</si>
  <si>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r>
      <t>Omräkningsfaktor (NPI)</t>
    </r>
    <r>
      <rPr>
        <vertAlign val="superscript"/>
        <sz val="10"/>
        <rFont val="Arial"/>
        <family val="2"/>
      </rPr>
      <t>2</t>
    </r>
  </si>
  <si>
    <t>Bruttokostnader</t>
  </si>
  <si>
    <t>Bruttointäkter</t>
  </si>
  <si>
    <t xml:space="preserve">Nettokostnader </t>
  </si>
  <si>
    <t>Ange kommun:</t>
  </si>
  <si>
    <t>Ale</t>
  </si>
  <si>
    <t>Standardkostnad för LSS m.m. (s:a insatser x kostnad per insats)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</si>
  <si>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</si>
  <si>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Grundläggande standardkostnad</t>
  </si>
  <si>
    <t>2. Kostnadsskillnader p.g.a. skillnader i behov av stöd</t>
  </si>
  <si>
    <t>D. Internt fördelade kostnader, kommunnyckel</t>
  </si>
  <si>
    <t>E. Internt fördelade kostnader, SCB-nyckel</t>
  </si>
  <si>
    <t>J. Försäljning av verksamhet till andra kommuner</t>
  </si>
  <si>
    <t>Lönekostnader inkl 38,46 % PO-påslag (A x 1,3846)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</si>
  <si>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</si>
  <si>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</si>
  <si>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</si>
  <si>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Summa beräknade personalkostnader</t>
  </si>
  <si>
    <t>C. - varav personalkostnader, 85 %, tkr (0,85 x B)</t>
  </si>
  <si>
    <t>D. Överskjutande personalkostnader, tkr (A - C)</t>
  </si>
  <si>
    <t>E. Överskjutande personalkostnader, 70 %, tkr (0,7 x D)</t>
  </si>
  <si>
    <t>- tkr</t>
  </si>
  <si>
    <t>Beräknat belopp för bidrag(+)/avgift(-), kr per invånare</t>
  </si>
  <si>
    <t>Utjämningsbidrag/utjämningsavgift</t>
  </si>
  <si>
    <t>Utjämningsbidrag, kronor</t>
  </si>
  <si>
    <t>Utjämningsavgift, kronor</t>
  </si>
  <si>
    <t>2014</t>
  </si>
  <si>
    <t>Namn</t>
  </si>
  <si>
    <t>Ersättning</t>
  </si>
  <si>
    <t>Beräknade belopp i tkr</t>
  </si>
  <si>
    <t>Folkmängd</t>
  </si>
  <si>
    <t>Beräknat</t>
  </si>
  <si>
    <t>till Fk,</t>
  </si>
  <si>
    <t xml:space="preserve">Externa </t>
  </si>
  <si>
    <t>Entreprenad</t>
  </si>
  <si>
    <t>Interna kostnader exkl. lokaler</t>
  </si>
  <si>
    <t>85 % av</t>
  </si>
  <si>
    <t>Beräknad</t>
  </si>
  <si>
    <t>belopp för</t>
  </si>
  <si>
    <t>bidrag,</t>
  </si>
  <si>
    <t>avgift,</t>
  </si>
  <si>
    <t>för LSS-</t>
  </si>
  <si>
    <t xml:space="preserve">och köp av </t>
  </si>
  <si>
    <t>Interna köp</t>
  </si>
  <si>
    <t>Fördelad gemensam</t>
  </si>
  <si>
    <t>från Fk</t>
  </si>
  <si>
    <t>till Fk</t>
  </si>
  <si>
    <t>köp av</t>
  </si>
  <si>
    <t>ersättn</t>
  </si>
  <si>
    <t>beräknade</t>
  </si>
  <si>
    <t>inkl PK-IX,</t>
  </si>
  <si>
    <t>justerad o</t>
  </si>
  <si>
    <t>insatser,</t>
  </si>
  <si>
    <t>kostnad,</t>
  </si>
  <si>
    <t>[50-51,</t>
  </si>
  <si>
    <t>huvud</t>
  </si>
  <si>
    <t>och övriga</t>
  </si>
  <si>
    <t>verksamhet</t>
  </si>
  <si>
    <t>från Fk,</t>
  </si>
  <si>
    <t>(85%)</t>
  </si>
  <si>
    <t>kostnader,</t>
  </si>
  <si>
    <t>ojusterad,</t>
  </si>
  <si>
    <t>uppräknad,</t>
  </si>
  <si>
    <t>avgift(-),</t>
  </si>
  <si>
    <t>53, 54</t>
  </si>
  <si>
    <t>Kommun-</t>
  </si>
  <si>
    <t xml:space="preserve">SCB- </t>
  </si>
  <si>
    <t>kol C</t>
  </si>
  <si>
    <t>het m.m.</t>
  </si>
  <si>
    <t>försäljn</t>
  </si>
  <si>
    <t>för . . .</t>
  </si>
  <si>
    <t>70%</t>
  </si>
  <si>
    <t>kr per inv</t>
  </si>
  <si>
    <t xml:space="preserve"> 55x2]</t>
  </si>
  <si>
    <t>radnr</t>
  </si>
  <si>
    <t>[463]</t>
  </si>
  <si>
    <t>513</t>
  </si>
  <si>
    <t>1440</t>
  </si>
  <si>
    <t>1489</t>
  </si>
  <si>
    <t>0764</t>
  </si>
  <si>
    <t>Alvesta</t>
  </si>
  <si>
    <t>0604</t>
  </si>
  <si>
    <t>Aneby</t>
  </si>
  <si>
    <t>1984</t>
  </si>
  <si>
    <t>Arboga</t>
  </si>
  <si>
    <t>2506</t>
  </si>
  <si>
    <t>Arjeplog</t>
  </si>
  <si>
    <t>2505</t>
  </si>
  <si>
    <t>1784</t>
  </si>
  <si>
    <t>Arvika</t>
  </si>
  <si>
    <t>1882</t>
  </si>
  <si>
    <t>Askersund</t>
  </si>
  <si>
    <t>2084</t>
  </si>
  <si>
    <t>Avesta</t>
  </si>
  <si>
    <t>1460</t>
  </si>
  <si>
    <t>2326</t>
  </si>
  <si>
    <t>Berg</t>
  </si>
  <si>
    <t>2403</t>
  </si>
  <si>
    <t>Bjurholm</t>
  </si>
  <si>
    <t>1260</t>
  </si>
  <si>
    <t>Bjuv</t>
  </si>
  <si>
    <t>2582</t>
  </si>
  <si>
    <t>1443</t>
  </si>
  <si>
    <t>2183</t>
  </si>
  <si>
    <t>Bollnäs</t>
  </si>
  <si>
    <t>0885</t>
  </si>
  <si>
    <t>Borgholm</t>
  </si>
  <si>
    <t>2081</t>
  </si>
  <si>
    <t>1490</t>
  </si>
  <si>
    <t>0127</t>
  </si>
  <si>
    <t>Botkyrka</t>
  </si>
  <si>
    <t>0560</t>
  </si>
  <si>
    <t>Boxholm</t>
  </si>
  <si>
    <t>1272</t>
  </si>
  <si>
    <t>2305</t>
  </si>
  <si>
    <t>1231</t>
  </si>
  <si>
    <t>1278</t>
  </si>
  <si>
    <t>1438</t>
  </si>
  <si>
    <t>0162</t>
  </si>
  <si>
    <t>1862</t>
  </si>
  <si>
    <t>2425</t>
  </si>
  <si>
    <t>1730</t>
  </si>
  <si>
    <t>0125</t>
  </si>
  <si>
    <t>0686</t>
  </si>
  <si>
    <t>0862</t>
  </si>
  <si>
    <t>0381</t>
  </si>
  <si>
    <t>Enköping</t>
  </si>
  <si>
    <t>0484</t>
  </si>
  <si>
    <t>Eskilstuna</t>
  </si>
  <si>
    <t>1285</t>
  </si>
  <si>
    <t>1445</t>
  </si>
  <si>
    <t>1982</t>
  </si>
  <si>
    <t>1382</t>
  </si>
  <si>
    <t>Falkenberg</t>
  </si>
  <si>
    <t>1499</t>
  </si>
  <si>
    <t>2080</t>
  </si>
  <si>
    <t>1782</t>
  </si>
  <si>
    <t>0562</t>
  </si>
  <si>
    <t>0482</t>
  </si>
  <si>
    <t>1763</t>
  </si>
  <si>
    <t>1439</t>
  </si>
  <si>
    <t>2026</t>
  </si>
  <si>
    <t>0662</t>
  </si>
  <si>
    <t>0461</t>
  </si>
  <si>
    <t>0617</t>
  </si>
  <si>
    <t>0980</t>
  </si>
  <si>
    <t>Gotland</t>
  </si>
  <si>
    <t>1764</t>
  </si>
  <si>
    <t>1444</t>
  </si>
  <si>
    <t>1447</t>
  </si>
  <si>
    <t>2523</t>
  </si>
  <si>
    <t>2180</t>
  </si>
  <si>
    <t>1480</t>
  </si>
  <si>
    <t>1471</t>
  </si>
  <si>
    <t>0643</t>
  </si>
  <si>
    <t>1783</t>
  </si>
  <si>
    <t>1861</t>
  </si>
  <si>
    <t>1961</t>
  </si>
  <si>
    <t>1380</t>
  </si>
  <si>
    <t>1761</t>
  </si>
  <si>
    <t>0136</t>
  </si>
  <si>
    <t>2583</t>
  </si>
  <si>
    <t>0331</t>
  </si>
  <si>
    <t>2083</t>
  </si>
  <si>
    <t>1283</t>
  </si>
  <si>
    <t>1466</t>
  </si>
  <si>
    <t>1497</t>
  </si>
  <si>
    <t>2104</t>
  </si>
  <si>
    <t>0126</t>
  </si>
  <si>
    <t>2184</t>
  </si>
  <si>
    <t>0860</t>
  </si>
  <si>
    <t>1315</t>
  </si>
  <si>
    <t>0305</t>
  </si>
  <si>
    <t>1863</t>
  </si>
  <si>
    <t>2361</t>
  </si>
  <si>
    <t>2280</t>
  </si>
  <si>
    <t>Härnösand</t>
  </si>
  <si>
    <t>1401</t>
  </si>
  <si>
    <t>1293</t>
  </si>
  <si>
    <t>1284</t>
  </si>
  <si>
    <t>0821</t>
  </si>
  <si>
    <t>1266</t>
  </si>
  <si>
    <t>1267</t>
  </si>
  <si>
    <t>2510</t>
  </si>
  <si>
    <t>0123</t>
  </si>
  <si>
    <t>0680</t>
  </si>
  <si>
    <t>2514</t>
  </si>
  <si>
    <t>0880</t>
  </si>
  <si>
    <t>1446</t>
  </si>
  <si>
    <t>1082</t>
  </si>
  <si>
    <t>Karlshamn</t>
  </si>
  <si>
    <t>1883</t>
  </si>
  <si>
    <t>1080</t>
  </si>
  <si>
    <t>1780</t>
  </si>
  <si>
    <t>0483</t>
  </si>
  <si>
    <t>1715</t>
  </si>
  <si>
    <t>0513</t>
  </si>
  <si>
    <t>2584</t>
  </si>
  <si>
    <t>1276</t>
  </si>
  <si>
    <t>0330</t>
  </si>
  <si>
    <t>2282</t>
  </si>
  <si>
    <t>1290</t>
  </si>
  <si>
    <t>1781</t>
  </si>
  <si>
    <t>2309</t>
  </si>
  <si>
    <t>1881</t>
  </si>
  <si>
    <t>1384</t>
  </si>
  <si>
    <t>1960</t>
  </si>
  <si>
    <t>1482</t>
  </si>
  <si>
    <t>1261</t>
  </si>
  <si>
    <t>1983</t>
  </si>
  <si>
    <t>1381</t>
  </si>
  <si>
    <t>1282</t>
  </si>
  <si>
    <t>1860</t>
  </si>
  <si>
    <t>1814</t>
  </si>
  <si>
    <t>2029</t>
  </si>
  <si>
    <t>1441</t>
  </si>
  <si>
    <t>0761</t>
  </si>
  <si>
    <t>0186</t>
  </si>
  <si>
    <t>1494</t>
  </si>
  <si>
    <t>1462</t>
  </si>
  <si>
    <t>1885</t>
  </si>
  <si>
    <t>0580</t>
  </si>
  <si>
    <t>0781</t>
  </si>
  <si>
    <t>2161</t>
  </si>
  <si>
    <t>1864</t>
  </si>
  <si>
    <t>1262</t>
  </si>
  <si>
    <t>2085</t>
  </si>
  <si>
    <t>2580</t>
  </si>
  <si>
    <t>1281</t>
  </si>
  <si>
    <t>2481</t>
  </si>
  <si>
    <t>1484</t>
  </si>
  <si>
    <t>1280</t>
  </si>
  <si>
    <t>2023</t>
  </si>
  <si>
    <t>2418</t>
  </si>
  <si>
    <t>1493</t>
  </si>
  <si>
    <t>1463</t>
  </si>
  <si>
    <t>0767</t>
  </si>
  <si>
    <t>1461</t>
  </si>
  <si>
    <t>0586</t>
  </si>
  <si>
    <t>2062</t>
  </si>
  <si>
    <t>0583</t>
  </si>
  <si>
    <t>0642</t>
  </si>
  <si>
    <t>1430</t>
  </si>
  <si>
    <t>1762</t>
  </si>
  <si>
    <t>1481</t>
  </si>
  <si>
    <t>0861</t>
  </si>
  <si>
    <t>0840</t>
  </si>
  <si>
    <t>0182</t>
  </si>
  <si>
    <t>1884</t>
  </si>
  <si>
    <t>1962</t>
  </si>
  <si>
    <t>2132</t>
  </si>
  <si>
    <t>2401</t>
  </si>
  <si>
    <t>0581</t>
  </si>
  <si>
    <t>0188</t>
  </si>
  <si>
    <t>2417</t>
  </si>
  <si>
    <t>0881</t>
  </si>
  <si>
    <t>0140</t>
  </si>
  <si>
    <t>0480</t>
  </si>
  <si>
    <t>0192</t>
  </si>
  <si>
    <t>0682</t>
  </si>
  <si>
    <t>2101</t>
  </si>
  <si>
    <t>1060</t>
  </si>
  <si>
    <t>2034</t>
  </si>
  <si>
    <t>1421</t>
  </si>
  <si>
    <t>1273</t>
  </si>
  <si>
    <t>0882</t>
  </si>
  <si>
    <t>2121</t>
  </si>
  <si>
    <t>0481</t>
  </si>
  <si>
    <t>2521</t>
  </si>
  <si>
    <t>1402</t>
  </si>
  <si>
    <t>1275</t>
  </si>
  <si>
    <t>2581</t>
  </si>
  <si>
    <t>2303</t>
  </si>
  <si>
    <t>2409</t>
  </si>
  <si>
    <t>1081</t>
  </si>
  <si>
    <t>2031</t>
  </si>
  <si>
    <t>1981</t>
  </si>
  <si>
    <t>0128</t>
  </si>
  <si>
    <t>2181</t>
  </si>
  <si>
    <t>0191</t>
  </si>
  <si>
    <t>1291</t>
  </si>
  <si>
    <t>1265</t>
  </si>
  <si>
    <t>1495</t>
  </si>
  <si>
    <t>2482</t>
  </si>
  <si>
    <t>1904</t>
  </si>
  <si>
    <t>1264</t>
  </si>
  <si>
    <t>1496</t>
  </si>
  <si>
    <t>2061</t>
  </si>
  <si>
    <t>2283</t>
  </si>
  <si>
    <t>0163</t>
  </si>
  <si>
    <t>0184</t>
  </si>
  <si>
    <t>2422</t>
  </si>
  <si>
    <t>1427</t>
  </si>
  <si>
    <t>1230</t>
  </si>
  <si>
    <t>1415</t>
  </si>
  <si>
    <t>0180</t>
  </si>
  <si>
    <t>1760</t>
  </si>
  <si>
    <t>2421</t>
  </si>
  <si>
    <t>0486</t>
  </si>
  <si>
    <t>1486</t>
  </si>
  <si>
    <t>2313</t>
  </si>
  <si>
    <t>0183</t>
  </si>
  <si>
    <t>2281</t>
  </si>
  <si>
    <t>1766</t>
  </si>
  <si>
    <t>1907</t>
  </si>
  <si>
    <t>1214</t>
  </si>
  <si>
    <t>1263</t>
  </si>
  <si>
    <t>1465</t>
  </si>
  <si>
    <t>1785</t>
  </si>
  <si>
    <t>2082</t>
  </si>
  <si>
    <t>0684</t>
  </si>
  <si>
    <t>2182</t>
  </si>
  <si>
    <t>0582</t>
  </si>
  <si>
    <t>0181</t>
  </si>
  <si>
    <t>1083</t>
  </si>
  <si>
    <t>1435</t>
  </si>
  <si>
    <t>1472</t>
  </si>
  <si>
    <t>1498</t>
  </si>
  <si>
    <t>0360</t>
  </si>
  <si>
    <t>2262</t>
  </si>
  <si>
    <t>0763</t>
  </si>
  <si>
    <t>1419</t>
  </si>
  <si>
    <t>1270</t>
  </si>
  <si>
    <t>1737</t>
  </si>
  <si>
    <t>0834</t>
  </si>
  <si>
    <t>1452</t>
  </si>
  <si>
    <t>0687</t>
  </si>
  <si>
    <t>1287</t>
  </si>
  <si>
    <t>1488</t>
  </si>
  <si>
    <t>0488</t>
  </si>
  <si>
    <t>0138</t>
  </si>
  <si>
    <t>0160</t>
  </si>
  <si>
    <t>1473</t>
  </si>
  <si>
    <t>1485</t>
  </si>
  <si>
    <t>1491</t>
  </si>
  <si>
    <t>2480</t>
  </si>
  <si>
    <t>0114</t>
  </si>
  <si>
    <t>0139</t>
  </si>
  <si>
    <t>0380</t>
  </si>
  <si>
    <t>0760</t>
  </si>
  <si>
    <t>0584</t>
  </si>
  <si>
    <t>0665</t>
  </si>
  <si>
    <t>0563</t>
  </si>
  <si>
    <t>0115</t>
  </si>
  <si>
    <t>2021</t>
  </si>
  <si>
    <t>1470</t>
  </si>
  <si>
    <t>1383</t>
  </si>
  <si>
    <t>0187</t>
  </si>
  <si>
    <t>1233</t>
  </si>
  <si>
    <t>0685</t>
  </si>
  <si>
    <t>2462</t>
  </si>
  <si>
    <t>0884</t>
  </si>
  <si>
    <t>2404</t>
  </si>
  <si>
    <t>0428</t>
  </si>
  <si>
    <t>1442</t>
  </si>
  <si>
    <t>1487</t>
  </si>
  <si>
    <t>2460</t>
  </si>
  <si>
    <t>0120</t>
  </si>
  <si>
    <t>0683</t>
  </si>
  <si>
    <t>0883</t>
  </si>
  <si>
    <t>1980</t>
  </si>
  <si>
    <t>0780</t>
  </si>
  <si>
    <t>0512</t>
  </si>
  <si>
    <t>1286</t>
  </si>
  <si>
    <t>1492</t>
  </si>
  <si>
    <t>2260</t>
  </si>
  <si>
    <t>2321</t>
  </si>
  <si>
    <t>1765</t>
  </si>
  <si>
    <t>2463</t>
  </si>
  <si>
    <t>1277</t>
  </si>
  <si>
    <t>0561</t>
  </si>
  <si>
    <t>0765</t>
  </si>
  <si>
    <t>2039</t>
  </si>
  <si>
    <t>0319</t>
  </si>
  <si>
    <t>2560</t>
  </si>
  <si>
    <t>1292</t>
  </si>
  <si>
    <t>1407</t>
  </si>
  <si>
    <t>0509</t>
  </si>
  <si>
    <t>1880</t>
  </si>
  <si>
    <t>1257</t>
  </si>
  <si>
    <t>2284</t>
  </si>
  <si>
    <t>2380</t>
  </si>
  <si>
    <t>0117</t>
  </si>
  <si>
    <t>0382</t>
  </si>
  <si>
    <t>1256</t>
  </si>
  <si>
    <t>2513</t>
  </si>
  <si>
    <t>2518</t>
  </si>
  <si>
    <t>Senast tillgängliga RS-uppgifter, belopp i tkr</t>
  </si>
  <si>
    <t>Nina Grönborg  019-17 68 41</t>
  </si>
  <si>
    <t>E-post: offentlig.ekonomi@scb.se</t>
  </si>
  <si>
    <t>För mer information:</t>
  </si>
  <si>
    <t>http://www.scb.se/OE0115</t>
  </si>
  <si>
    <t>Förfrågningar</t>
  </si>
  <si>
    <t>Offentlig ekonomi och mikrosimuleringar</t>
  </si>
  <si>
    <t>14</t>
  </si>
  <si>
    <t>07</t>
  </si>
  <si>
    <t>06</t>
  </si>
  <si>
    <t>19</t>
  </si>
  <si>
    <t>25</t>
  </si>
  <si>
    <t>17</t>
  </si>
  <si>
    <t>18</t>
  </si>
  <si>
    <t>20</t>
  </si>
  <si>
    <t>23</t>
  </si>
  <si>
    <t>24</t>
  </si>
  <si>
    <t>12</t>
  </si>
  <si>
    <t>21</t>
  </si>
  <si>
    <t>08</t>
  </si>
  <si>
    <t>01</t>
  </si>
  <si>
    <t>05</t>
  </si>
  <si>
    <t>03</t>
  </si>
  <si>
    <t>04</t>
  </si>
  <si>
    <t>13</t>
  </si>
  <si>
    <t>09</t>
  </si>
  <si>
    <t>22</t>
  </si>
  <si>
    <t>10</t>
  </si>
  <si>
    <t>Kostnad, kr (Tab. 6):</t>
  </si>
  <si>
    <t>Detaljerat underlag för beräkning av personalkostnadsindex baserad på RS</t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</si>
  <si>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</si>
  <si>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Kalmar län
</t>
    </r>
    <r>
      <rPr>
        <sz val="10"/>
        <rFont val="Arial"/>
        <family val="2"/>
      </rPr>
      <t>Borgholm</t>
    </r>
  </si>
  <si>
    <r>
      <t xml:space="preserve">Blekinge län
</t>
    </r>
    <r>
      <rPr>
        <sz val="10"/>
        <rFont val="Arial"/>
        <family val="2"/>
      </rPr>
      <t>Karlshamn</t>
    </r>
  </si>
  <si>
    <r>
      <t xml:space="preserve">Hallands län
</t>
    </r>
    <r>
      <rPr>
        <sz val="10"/>
        <rFont val="Arial"/>
        <family val="2"/>
      </rPr>
      <t>Falkenberg</t>
    </r>
  </si>
  <si>
    <r>
      <t xml:space="preserve">Värmlands län
</t>
    </r>
    <r>
      <rPr>
        <sz val="10"/>
        <rFont val="Arial"/>
        <family val="2"/>
      </rPr>
      <t>Arvika</t>
    </r>
  </si>
  <si>
    <r>
      <t xml:space="preserve">Örebro län
</t>
    </r>
    <r>
      <rPr>
        <sz val="10"/>
        <rFont val="Arial"/>
        <family val="2"/>
      </rPr>
      <t>Askersund</t>
    </r>
  </si>
  <si>
    <r>
      <t xml:space="preserve">Västmanlands län
</t>
    </r>
    <r>
      <rPr>
        <sz val="10"/>
        <rFont val="Arial"/>
        <family val="2"/>
      </rPr>
      <t>Arboga</t>
    </r>
  </si>
  <si>
    <r>
      <t xml:space="preserve">Dalarnas län
</t>
    </r>
    <r>
      <rPr>
        <sz val="10"/>
        <rFont val="Arial"/>
        <family val="2"/>
      </rPr>
      <t>Avesta</t>
    </r>
  </si>
  <si>
    <r>
      <t xml:space="preserve">Gävleborgs län
</t>
    </r>
    <r>
      <rPr>
        <sz val="10"/>
        <rFont val="Arial"/>
        <family val="2"/>
      </rPr>
      <t>Bollnäs</t>
    </r>
  </si>
  <si>
    <r>
      <t xml:space="preserve">Västernorrlands län
</t>
    </r>
    <r>
      <rPr>
        <sz val="10"/>
        <rFont val="Arial"/>
        <family val="2"/>
      </rPr>
      <t>Härnösand</t>
    </r>
  </si>
  <si>
    <r>
      <t xml:space="preserve">Jämtlands län
</t>
    </r>
    <r>
      <rPr>
        <sz val="10"/>
        <rFont val="Arial"/>
        <family val="2"/>
      </rPr>
      <t>Berg</t>
    </r>
  </si>
  <si>
    <r>
      <t xml:space="preserve">Västerbottens län
</t>
    </r>
    <r>
      <rPr>
        <sz val="10"/>
        <rFont val="Arial"/>
        <family val="2"/>
      </rPr>
      <t>Bjurholm</t>
    </r>
  </si>
  <si>
    <r>
      <t xml:space="preserve">Norrbottens län
</t>
    </r>
    <r>
      <rPr>
        <sz val="10"/>
        <rFont val="Arial"/>
        <family val="2"/>
      </rPr>
      <t>Arjeplog</t>
    </r>
  </si>
  <si>
    <r>
      <t xml:space="preserve">Stockholms län
</t>
    </r>
    <r>
      <rPr>
        <sz val="10"/>
        <rFont val="Arial"/>
        <family val="2"/>
      </rPr>
      <t>Botkyrka</t>
    </r>
  </si>
  <si>
    <r>
      <t xml:space="preserve">Uppsala län
</t>
    </r>
    <r>
      <rPr>
        <sz val="10"/>
        <rFont val="Arial"/>
        <family val="2"/>
      </rPr>
      <t>Enköping</t>
    </r>
  </si>
  <si>
    <r>
      <t xml:space="preserve">Södermanlands län
</t>
    </r>
    <r>
      <rPr>
        <sz val="10"/>
        <rFont val="Arial"/>
        <family val="2"/>
      </rPr>
      <t>Eskilstuna</t>
    </r>
  </si>
  <si>
    <r>
      <t xml:space="preserve">Jönköpings län
</t>
    </r>
    <r>
      <rPr>
        <sz val="10"/>
        <rFont val="Arial"/>
        <family val="2"/>
      </rPr>
      <t>Aneby</t>
    </r>
  </si>
  <si>
    <r>
      <t xml:space="preserve">Kronobergs län
</t>
    </r>
    <r>
      <rPr>
        <sz val="10"/>
        <rFont val="Arial"/>
        <family val="2"/>
      </rPr>
      <t>Alvesta</t>
    </r>
  </si>
  <si>
    <r>
      <t xml:space="preserve">Gotland
</t>
    </r>
    <r>
      <rPr>
        <sz val="10"/>
        <rFont val="Arial"/>
        <family val="2"/>
      </rPr>
      <t>Gotland</t>
    </r>
  </si>
  <si>
    <r>
      <t xml:space="preserve">V Götaland
</t>
    </r>
    <r>
      <rPr>
        <sz val="10"/>
        <rFont val="Arial"/>
        <family val="2"/>
      </rPr>
      <t>Ale</t>
    </r>
  </si>
  <si>
    <t xml:space="preserve">A. Externa löner </t>
  </si>
  <si>
    <t xml:space="preserve">B. Entreprenader och köp av verksamhet </t>
  </si>
  <si>
    <t xml:space="preserve">C. Interna köp och övriga interna kostnader </t>
  </si>
  <si>
    <t xml:space="preserve">F. Interna intäkter </t>
  </si>
  <si>
    <t xml:space="preserve">G. Ersättning från Försäkringskassan </t>
  </si>
  <si>
    <t xml:space="preserve">H. Ersättning till Försäkringskassan </t>
  </si>
  <si>
    <t>Beräknade personalkostnader, tkr (tabell 3):</t>
  </si>
  <si>
    <t>Beräkning av personalkostnadsindex (tabell 3):</t>
  </si>
  <si>
    <t xml:space="preserve">3. Beräkning av utjämningsbidrag/utjämningsavgift </t>
  </si>
  <si>
    <t>A. S:a beräknade personalkostnader, tkr</t>
  </si>
  <si>
    <t>B. Grundläggande standardkostnad, tkr</t>
  </si>
  <si>
    <t>2014, tkr</t>
  </si>
  <si>
    <t>omräkning till 2016</t>
  </si>
  <si>
    <t>2016,</t>
  </si>
  <si>
    <t>bidrag 2016,</t>
  </si>
  <si>
    <t>avgift 2016,</t>
  </si>
  <si>
    <t>Mats Rönnbacka 019 - 17 61 84</t>
  </si>
  <si>
    <t>Tabell 2   Underlag för och beräkning av grundläggande standardkostnad år 2014</t>
  </si>
  <si>
    <r>
      <t>Antal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personer med beslut om insats enligt LSS (exkl. råd och stöd) efter typ av insats den 1 oktober 2014</t>
    </r>
  </si>
  <si>
    <t>okt. 2014</t>
  </si>
  <si>
    <t>Tabell 3   Beräkning av personalkostnadsindex baserad på RS 2014, belopp i 1000-tal kronor</t>
  </si>
  <si>
    <t xml:space="preserve">                RS 2014, belopp i 1000-tal kronor</t>
  </si>
  <si>
    <t>1. Grundläggande standardkostnad 2014, tkr</t>
  </si>
  <si>
    <r>
      <t xml:space="preserve">Beräkningsunderlag från </t>
    </r>
    <r>
      <rPr>
        <b/>
        <i/>
        <sz val="10"/>
        <rFont val="Arial"/>
        <family val="2"/>
      </rPr>
      <t>RS 2014</t>
    </r>
    <r>
      <rPr>
        <i/>
        <sz val="10"/>
        <rFont val="Arial"/>
        <family val="2"/>
      </rPr>
      <t>, tkr (tabell 4):</t>
    </r>
  </si>
  <si>
    <r>
      <t xml:space="preserve">F. </t>
    </r>
    <r>
      <rPr>
        <i/>
        <sz val="10"/>
        <rFont val="Arial"/>
        <family val="2"/>
      </rPr>
      <t>Personalkostnadsindex 2014</t>
    </r>
    <r>
      <rPr>
        <sz val="10"/>
        <rFont val="Arial"/>
        <family val="2"/>
      </rPr>
      <t xml:space="preserve"> (PK-IX, (B + E) / B) </t>
    </r>
  </si>
  <si>
    <t>Standardkostnad korrigerad och omräknad till 2016 års nivå</t>
  </si>
  <si>
    <t>Standardkostnad inklusive PK-IX (2014 års nivå), tkr</t>
  </si>
  <si>
    <t>Uppgifterna om 2014 års LSS-kostnader har hämtats från kommunernas räkenskapssammandrag (RS).</t>
  </si>
  <si>
    <r>
      <t>2014</t>
    </r>
    <r>
      <rPr>
        <vertAlign val="superscript"/>
        <sz val="10"/>
        <rFont val="Arial"/>
        <family val="2"/>
      </rPr>
      <t>2</t>
    </r>
  </si>
  <si>
    <t>år 2014,</t>
  </si>
  <si>
    <r>
      <t>år 2014</t>
    </r>
    <r>
      <rPr>
        <vertAlign val="superscript"/>
        <sz val="10"/>
        <rFont val="Arial"/>
        <family val="2"/>
      </rPr>
      <t>1</t>
    </r>
  </si>
  <si>
    <t>år 2016</t>
  </si>
  <si>
    <t xml:space="preserve">1) Källa: SCB, RS 2014.   </t>
  </si>
  <si>
    <r>
      <t xml:space="preserve">1) Bruttokostnad för LSS </t>
    </r>
    <r>
      <rPr>
        <i/>
        <sz val="9"/>
        <rFont val="Arial"/>
        <family val="2"/>
      </rPr>
      <t>minus</t>
    </r>
    <r>
      <rPr>
        <sz val="9"/>
        <rFont val="Arial"/>
        <family val="2"/>
      </rPr>
      <t xml:space="preserve"> bruttointäkter. Källa: SCB, RS 2014.   </t>
    </r>
  </si>
  <si>
    <t>.</t>
  </si>
  <si>
    <t>Tabell 7</t>
  </si>
  <si>
    <t xml:space="preserve">LSS-utjämning 2015–2016, förändring av bidrag/avgift </t>
  </si>
  <si>
    <t>Riksgenomsnittliga kostnader för LSS-insatser 2014</t>
  </si>
  <si>
    <t xml:space="preserve">Tabell 5   LSS-utjämning 2015–2016, förändring av bidrag/avgift </t>
  </si>
  <si>
    <t>Förändring</t>
  </si>
  <si>
    <t>2015–2016,</t>
  </si>
  <si>
    <t>2016, kronor</t>
  </si>
  <si>
    <t>2015, kronor</t>
  </si>
  <si>
    <t>Rev utfall</t>
  </si>
  <si>
    <r>
      <t xml:space="preserve">Stockholms
</t>
    </r>
    <r>
      <rPr>
        <sz val="10"/>
        <rFont val="Arial"/>
        <family val="2"/>
      </rPr>
      <t>Botkyrka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</si>
  <si>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</si>
  <si>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</si>
  <si>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</si>
  <si>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</si>
  <si>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</si>
  <si>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</si>
  <si>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</si>
  <si>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</si>
  <si>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</si>
  <si>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</si>
  <si>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</si>
  <si>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</si>
  <si>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</si>
  <si>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</si>
  <si>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</si>
  <si>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</si>
  <si>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Tabell 6   Riksgenomsnittliga kostnader för LSS-insatser 2014</t>
  </si>
  <si>
    <t>2) Enligt budgetpropositionen för 2016 (2015/16:1)</t>
  </si>
  <si>
    <t>den 1</t>
  </si>
  <si>
    <t>nov</t>
  </si>
  <si>
    <t>Folkmängd den 1 nov 2015</t>
  </si>
  <si>
    <t>- kronor per invånare (riksmedelvärde: 4 309)</t>
  </si>
  <si>
    <t>Utjämningsår 2016, reviderat utfall</t>
  </si>
  <si>
    <t>Reviderat utfall, valfri kommun</t>
  </si>
  <si>
    <t>rev utfall  -</t>
  </si>
  <si>
    <t>utfall,</t>
  </si>
  <si>
    <t>rev. utfall,</t>
  </si>
  <si>
    <t>Tabell 1   Utjämning av LSS-kostnader mellan kommuner utjämningsåret 2016, reviderat utfall</t>
  </si>
  <si>
    <t>Tabell 7  Reviderat utfall, valfri kommun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</si>
</sst>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_);_(* \(#,##0\);_(* &quot;-&quot;_);_(@_)"/>
    <numFmt numFmtId="165" formatCode="_(&quot;$&quot;* #,##0_);_(&quot;$&quot;* \(#,##0\);_(&quot;$&quot;* &quot;-&quot;_);_(@_)"/>
    <numFmt numFmtId="166" formatCode="0.000"/>
    <numFmt numFmtId="167" formatCode="0.0000"/>
    <numFmt numFmtId="168" formatCode="0.00000"/>
    <numFmt numFmtId="169" formatCode="0.0"/>
    <numFmt numFmtId="170" formatCode="00"/>
    <numFmt numFmtId="171" formatCode="#,##0.000"/>
    <numFmt numFmtId="172" formatCode="0.0%"/>
    <numFmt numFmtId="173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Helvetica-Narrow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Helvetica-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7" fillId="0" borderId="0" xfId="52" applyFont="1">
      <alignment/>
      <protection/>
    </xf>
    <xf numFmtId="0" fontId="4" fillId="0" borderId="0" xfId="52" applyFont="1">
      <alignment/>
      <protection/>
    </xf>
    <xf numFmtId="3" fontId="4" fillId="0" borderId="0" xfId="52" applyNumberFormat="1" applyFont="1" applyAlignment="1">
      <alignment horizontal="right"/>
      <protection/>
    </xf>
    <xf numFmtId="0" fontId="4" fillId="0" borderId="0" xfId="52">
      <alignment/>
      <protection/>
    </xf>
    <xf numFmtId="0" fontId="8" fillId="0" borderId="11" xfId="52" applyFont="1" applyBorder="1">
      <alignment/>
      <protection/>
    </xf>
    <xf numFmtId="0" fontId="4" fillId="0" borderId="11" xfId="52" applyFont="1" applyBorder="1" applyAlignment="1">
      <alignment horizontal="right"/>
      <protection/>
    </xf>
    <xf numFmtId="3" fontId="4" fillId="0" borderId="11" xfId="52" applyNumberFormat="1" applyFont="1" applyFill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3" fontId="4" fillId="0" borderId="0" xfId="52" applyNumberFormat="1" applyFont="1" applyFill="1" applyBorder="1" applyAlignment="1">
      <alignment horizontal="right"/>
      <protection/>
    </xf>
    <xf numFmtId="3" fontId="4" fillId="0" borderId="0" xfId="52" applyNumberFormat="1" applyFont="1" applyBorder="1" applyAlignment="1">
      <alignment horizontal="right"/>
      <protection/>
    </xf>
    <xf numFmtId="0" fontId="4" fillId="0" borderId="0" xfId="52" applyFont="1" applyBorder="1">
      <alignment/>
      <protection/>
    </xf>
    <xf numFmtId="0" fontId="4" fillId="0" borderId="0" xfId="52" applyBorder="1" applyAlignment="1" quotePrefix="1">
      <alignment horizontal="right"/>
      <protection/>
    </xf>
    <xf numFmtId="0" fontId="4" fillId="0" borderId="10" xfId="52" applyFont="1" applyBorder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8" fillId="0" borderId="0" xfId="52" applyFont="1" applyAlignment="1">
      <alignment wrapText="1"/>
      <protection/>
    </xf>
    <xf numFmtId="3" fontId="4" fillId="0" borderId="0" xfId="52" applyNumberFormat="1">
      <alignment/>
      <protection/>
    </xf>
    <xf numFmtId="166" fontId="4" fillId="0" borderId="0" xfId="52" applyNumberFormat="1">
      <alignment/>
      <protection/>
    </xf>
    <xf numFmtId="0" fontId="4" fillId="0" borderId="12" xfId="52" applyFont="1" applyBorder="1">
      <alignment/>
      <protection/>
    </xf>
    <xf numFmtId="3" fontId="4" fillId="0" borderId="12" xfId="52" applyNumberFormat="1" applyBorder="1">
      <alignment/>
      <protection/>
    </xf>
    <xf numFmtId="166" fontId="4" fillId="0" borderId="12" xfId="52" applyNumberFormat="1" applyBorder="1">
      <alignment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3" fontId="4" fillId="0" borderId="0" xfId="52" applyNumberFormat="1" applyFont="1" applyFill="1">
      <alignment/>
      <protection/>
    </xf>
    <xf numFmtId="3" fontId="4" fillId="0" borderId="0" xfId="52" applyNumberFormat="1" applyFont="1" applyFill="1" applyAlignment="1">
      <alignment horizontal="right"/>
      <protection/>
    </xf>
    <xf numFmtId="0" fontId="8" fillId="0" borderId="11" xfId="52" applyFont="1" applyFill="1" applyBorder="1">
      <alignment/>
      <protection/>
    </xf>
    <xf numFmtId="3" fontId="11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horizontal="right"/>
      <protection/>
    </xf>
    <xf numFmtId="0" fontId="4" fillId="0" borderId="0" xfId="52" applyAlignment="1" quotePrefix="1">
      <alignment horizontal="right"/>
      <protection/>
    </xf>
    <xf numFmtId="3" fontId="4" fillId="0" borderId="0" xfId="52" applyNumberFormat="1" applyFill="1" applyBorder="1" applyAlignment="1" quotePrefix="1">
      <alignment horizontal="right"/>
      <protection/>
    </xf>
    <xf numFmtId="3" fontId="4" fillId="0" borderId="0" xfId="52" applyNumberFormat="1" applyFont="1" applyBorder="1">
      <alignment/>
      <protection/>
    </xf>
    <xf numFmtId="0" fontId="4" fillId="0" borderId="0" xfId="52" applyFont="1" applyBorder="1" applyAlignment="1" quotePrefix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9" fillId="0" borderId="10" xfId="52" applyFont="1" applyBorder="1">
      <alignment/>
      <protection/>
    </xf>
    <xf numFmtId="3" fontId="9" fillId="0" borderId="10" xfId="52" applyNumberFormat="1" applyFont="1" applyBorder="1">
      <alignment/>
      <protection/>
    </xf>
    <xf numFmtId="3" fontId="9" fillId="0" borderId="10" xfId="52" applyNumberFormat="1" applyFont="1" applyBorder="1" applyAlignment="1">
      <alignment horizontal="right"/>
      <protection/>
    </xf>
    <xf numFmtId="0" fontId="4" fillId="0" borderId="10" xfId="52" applyBorder="1">
      <alignment/>
      <protection/>
    </xf>
    <xf numFmtId="0" fontId="4" fillId="0" borderId="10" xfId="52" applyBorder="1" applyAlignment="1">
      <alignment horizontal="right"/>
      <protection/>
    </xf>
    <xf numFmtId="3" fontId="4" fillId="0" borderId="0" xfId="52" applyNumberFormat="1" applyAlignment="1">
      <alignment horizontal="right"/>
      <protection/>
    </xf>
    <xf numFmtId="3" fontId="4" fillId="0" borderId="12" xfId="52" applyNumberFormat="1" applyBorder="1" applyAlignment="1">
      <alignment horizontal="right"/>
      <protection/>
    </xf>
    <xf numFmtId="0" fontId="4" fillId="0" borderId="11" xfId="52" applyBorder="1" applyAlignment="1">
      <alignment horizontal="right"/>
      <protection/>
    </xf>
    <xf numFmtId="166" fontId="4" fillId="0" borderId="11" xfId="52" applyNumberFormat="1" applyBorder="1" applyAlignment="1">
      <alignment horizontal="right"/>
      <protection/>
    </xf>
    <xf numFmtId="0" fontId="4" fillId="0" borderId="0" xfId="52" applyAlignment="1">
      <alignment horizontal="right"/>
      <protection/>
    </xf>
    <xf numFmtId="0" fontId="11" fillId="0" borderId="0" xfId="52" applyFont="1" applyBorder="1" applyAlignment="1">
      <alignment horizontal="right"/>
      <protection/>
    </xf>
    <xf numFmtId="0" fontId="11" fillId="0" borderId="13" xfId="52" applyFont="1" applyFill="1" applyBorder="1" applyAlignment="1">
      <alignment horizontal="left"/>
      <protection/>
    </xf>
    <xf numFmtId="0" fontId="4" fillId="0" borderId="0" xfId="52" applyFill="1" applyBorder="1" applyAlignment="1">
      <alignment horizontal="right"/>
      <protection/>
    </xf>
    <xf numFmtId="166" fontId="4" fillId="0" borderId="0" xfId="52" applyNumberFormat="1" applyFill="1" applyBorder="1" applyAlignment="1">
      <alignment horizontal="right"/>
      <protection/>
    </xf>
    <xf numFmtId="0" fontId="4" fillId="0" borderId="0" xfId="52" applyBorder="1" applyAlignment="1">
      <alignment horizontal="right"/>
      <protection/>
    </xf>
    <xf numFmtId="0" fontId="4" fillId="0" borderId="0" xfId="52" applyFill="1" applyBorder="1" applyAlignment="1">
      <alignment horizontal="left"/>
      <protection/>
    </xf>
    <xf numFmtId="10" fontId="4" fillId="0" borderId="0" xfId="52" applyNumberFormat="1" applyFont="1" applyAlignment="1" quotePrefix="1">
      <alignment horizontal="right"/>
      <protection/>
    </xf>
    <xf numFmtId="0" fontId="4" fillId="0" borderId="0" xfId="52" applyBorder="1">
      <alignment/>
      <protection/>
    </xf>
    <xf numFmtId="0" fontId="9" fillId="0" borderId="0" xfId="52" applyFont="1" applyFill="1" applyBorder="1" applyAlignment="1">
      <alignment horizontal="right"/>
      <protection/>
    </xf>
    <xf numFmtId="166" fontId="4" fillId="0" borderId="0" xfId="52" applyNumberFormat="1" applyAlignment="1">
      <alignment horizontal="right"/>
      <protection/>
    </xf>
    <xf numFmtId="0" fontId="4" fillId="0" borderId="0" xfId="52" applyFont="1" applyFill="1" applyBorder="1" applyAlignment="1">
      <alignment horizontal="left"/>
      <protection/>
    </xf>
    <xf numFmtId="166" fontId="9" fillId="0" borderId="0" xfId="52" applyNumberFormat="1" applyFont="1" applyAlignment="1">
      <alignment horizontal="right"/>
      <protection/>
    </xf>
    <xf numFmtId="0" fontId="4" fillId="0" borderId="10" xfId="52" applyFill="1" applyBorder="1" applyAlignment="1">
      <alignment horizontal="right"/>
      <protection/>
    </xf>
    <xf numFmtId="0" fontId="4" fillId="0" borderId="10" xfId="52" applyBorder="1" applyAlignment="1">
      <alignment horizontal="left"/>
      <protection/>
    </xf>
    <xf numFmtId="0" fontId="9" fillId="0" borderId="10" xfId="52" applyFont="1" applyBorder="1" applyAlignment="1">
      <alignment horizontal="right"/>
      <protection/>
    </xf>
    <xf numFmtId="0" fontId="9" fillId="0" borderId="10" xfId="52" applyFont="1" applyFill="1" applyBorder="1" applyAlignment="1">
      <alignment horizontal="right"/>
      <protection/>
    </xf>
    <xf numFmtId="166" fontId="9" fillId="0" borderId="10" xfId="52" applyNumberFormat="1" applyFont="1" applyBorder="1" applyAlignment="1">
      <alignment horizontal="right"/>
      <protection/>
    </xf>
    <xf numFmtId="3" fontId="4" fillId="0" borderId="0" xfId="52" applyNumberFormat="1" applyBorder="1">
      <alignment/>
      <protection/>
    </xf>
    <xf numFmtId="166" fontId="4" fillId="0" borderId="0" xfId="52" applyNumberFormat="1" applyBorder="1">
      <alignment/>
      <protection/>
    </xf>
    <xf numFmtId="10" fontId="4" fillId="0" borderId="0" xfId="52" applyNumberFormat="1" applyAlignment="1" quotePrefix="1">
      <alignment horizontal="right"/>
      <protection/>
    </xf>
    <xf numFmtId="0" fontId="4" fillId="0" borderId="10" xfId="52" applyFont="1" applyFill="1" applyBorder="1" applyAlignment="1">
      <alignment horizontal="right"/>
      <protection/>
    </xf>
    <xf numFmtId="0" fontId="4" fillId="0" borderId="0" xfId="52" applyFont="1" applyAlignment="1">
      <alignment wrapText="1"/>
      <protection/>
    </xf>
    <xf numFmtId="0" fontId="8" fillId="0" borderId="13" xfId="52" applyFont="1" applyBorder="1">
      <alignment/>
      <protection/>
    </xf>
    <xf numFmtId="0" fontId="4" fillId="0" borderId="13" xfId="52" applyFont="1" applyBorder="1" applyAlignment="1">
      <alignment horizontal="right"/>
      <protection/>
    </xf>
    <xf numFmtId="0" fontId="4" fillId="0" borderId="13" xfId="52" applyBorder="1" applyAlignment="1">
      <alignment horizontal="right"/>
      <protection/>
    </xf>
    <xf numFmtId="0" fontId="4" fillId="0" borderId="0" xfId="52" applyFont="1" quotePrefix="1">
      <alignment/>
      <protection/>
    </xf>
    <xf numFmtId="0" fontId="12" fillId="0" borderId="0" xfId="52" applyFont="1">
      <alignment/>
      <protection/>
    </xf>
    <xf numFmtId="0" fontId="12" fillId="0" borderId="10" xfId="52" applyFont="1" applyBorder="1">
      <alignment/>
      <protection/>
    </xf>
    <xf numFmtId="0" fontId="4" fillId="0" borderId="10" xfId="52" applyBorder="1" applyAlignment="1" quotePrefix="1">
      <alignment horizontal="right"/>
      <protection/>
    </xf>
    <xf numFmtId="0" fontId="8" fillId="0" borderId="0" xfId="52" applyFont="1" applyBorder="1">
      <alignment/>
      <protection/>
    </xf>
    <xf numFmtId="0" fontId="8" fillId="0" borderId="10" xfId="52" applyFont="1" applyBorder="1">
      <alignment/>
      <protection/>
    </xf>
    <xf numFmtId="3" fontId="4" fillId="0" borderId="10" xfId="52" applyNumberFormat="1" applyBorder="1" applyAlignment="1">
      <alignment horizontal="right"/>
      <protection/>
    </xf>
    <xf numFmtId="3" fontId="4" fillId="0" borderId="10" xfId="52" applyNumberFormat="1" applyBorder="1">
      <alignment/>
      <protection/>
    </xf>
    <xf numFmtId="0" fontId="13" fillId="0" borderId="0" xfId="52" applyFont="1">
      <alignment/>
      <protection/>
    </xf>
    <xf numFmtId="0" fontId="13" fillId="0" borderId="0" xfId="52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13" xfId="52" applyFont="1" applyBorder="1">
      <alignment/>
      <protection/>
    </xf>
    <xf numFmtId="3" fontId="4" fillId="0" borderId="13" xfId="52" applyNumberFormat="1" applyFont="1" applyBorder="1" applyAlignment="1">
      <alignment horizontal="right"/>
      <protection/>
    </xf>
    <xf numFmtId="0" fontId="7" fillId="0" borderId="10" xfId="52" applyFont="1" applyBorder="1">
      <alignment/>
      <protection/>
    </xf>
    <xf numFmtId="0" fontId="4" fillId="0" borderId="10" xfId="52" applyNumberFormat="1" applyFont="1" applyBorder="1" applyAlignment="1" quotePrefix="1">
      <alignment horizontal="center"/>
      <protection/>
    </xf>
    <xf numFmtId="0" fontId="13" fillId="0" borderId="0" xfId="52" applyFont="1" applyFill="1" applyBorder="1">
      <alignment/>
      <protection/>
    </xf>
    <xf numFmtId="3" fontId="12" fillId="0" borderId="0" xfId="52" applyNumberFormat="1" applyFont="1">
      <alignment/>
      <protection/>
    </xf>
    <xf numFmtId="0" fontId="15" fillId="0" borderId="0" xfId="52" applyFont="1">
      <alignment/>
      <protection/>
    </xf>
    <xf numFmtId="0" fontId="7" fillId="0" borderId="0" xfId="52" applyFont="1" applyProtection="1">
      <alignment/>
      <protection/>
    </xf>
    <xf numFmtId="3" fontId="15" fillId="0" borderId="0" xfId="52" applyNumberFormat="1" applyFont="1" applyProtection="1">
      <alignment/>
      <protection/>
    </xf>
    <xf numFmtId="0" fontId="15" fillId="0" borderId="0" xfId="52" applyFont="1" applyBorder="1">
      <alignment/>
      <protection/>
    </xf>
    <xf numFmtId="3" fontId="15" fillId="0" borderId="0" xfId="52" applyNumberFormat="1" applyFont="1" applyBorder="1" applyProtection="1">
      <alignment/>
      <protection/>
    </xf>
    <xf numFmtId="0" fontId="4" fillId="0" borderId="0" xfId="52" applyFont="1" applyBorder="1" applyProtection="1">
      <alignment/>
      <protection/>
    </xf>
    <xf numFmtId="3" fontId="16" fillId="0" borderId="0" xfId="52" applyNumberFormat="1" applyFont="1" applyBorder="1" applyProtection="1">
      <alignment/>
      <protection/>
    </xf>
    <xf numFmtId="3" fontId="4" fillId="0" borderId="0" xfId="52" applyNumberFormat="1" applyFont="1" applyBorder="1" applyProtection="1">
      <alignment/>
      <protection locked="0"/>
    </xf>
    <xf numFmtId="0" fontId="17" fillId="0" borderId="0" xfId="52" applyFont="1" applyBorder="1" applyProtection="1">
      <alignment/>
      <protection/>
    </xf>
    <xf numFmtId="3" fontId="4" fillId="0" borderId="0" xfId="52" applyNumberFormat="1" applyFont="1" applyBorder="1" applyProtection="1">
      <alignment/>
      <protection/>
    </xf>
    <xf numFmtId="0" fontId="11" fillId="0" borderId="0" xfId="52" applyFont="1" applyBorder="1" applyProtection="1">
      <alignment/>
      <protection/>
    </xf>
    <xf numFmtId="0" fontId="8" fillId="0" borderId="0" xfId="52" applyFont="1" applyBorder="1" applyProtection="1">
      <alignment/>
      <protection/>
    </xf>
    <xf numFmtId="0" fontId="9" fillId="0" borderId="0" xfId="52" applyFont="1" applyBorder="1" applyProtection="1">
      <alignment/>
      <protection/>
    </xf>
    <xf numFmtId="3" fontId="15" fillId="0" borderId="0" xfId="52" applyNumberFormat="1" applyFont="1">
      <alignment/>
      <protection/>
    </xf>
    <xf numFmtId="0" fontId="4" fillId="0" borderId="0" xfId="52" applyFont="1" applyFill="1" applyBorder="1" applyProtection="1">
      <alignment/>
      <protection/>
    </xf>
    <xf numFmtId="0" fontId="9" fillId="0" borderId="0" xfId="52" applyFont="1" applyBorder="1">
      <alignment/>
      <protection/>
    </xf>
    <xf numFmtId="0" fontId="11" fillId="0" borderId="0" xfId="52" applyFont="1" applyFill="1" applyBorder="1">
      <alignment/>
      <protection/>
    </xf>
    <xf numFmtId="0" fontId="11" fillId="0" borderId="0" xfId="52" applyFont="1" applyBorder="1">
      <alignment/>
      <protection/>
    </xf>
    <xf numFmtId="166" fontId="4" fillId="0" borderId="0" xfId="52" applyNumberFormat="1" applyFont="1" applyBorder="1" applyProtection="1">
      <alignment/>
      <protection/>
    </xf>
    <xf numFmtId="0" fontId="4" fillId="0" borderId="0" xfId="52" applyFont="1" applyFill="1" applyBorder="1" quotePrefix="1">
      <alignment/>
      <protection/>
    </xf>
    <xf numFmtId="0" fontId="8" fillId="0" borderId="0" xfId="52" applyFont="1" applyFill="1" applyBorder="1">
      <alignment/>
      <protection/>
    </xf>
    <xf numFmtId="3" fontId="4" fillId="0" borderId="12" xfId="52" applyNumberFormat="1" applyFont="1" applyBorder="1">
      <alignment/>
      <protection/>
    </xf>
    <xf numFmtId="0" fontId="15" fillId="0" borderId="12" xfId="52" applyFont="1" applyBorder="1">
      <alignment/>
      <protection/>
    </xf>
    <xf numFmtId="0" fontId="15" fillId="0" borderId="0" xfId="52" applyFont="1" applyAlignment="1">
      <alignment wrapText="1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 quotePrefix="1">
      <alignment horizontal="right"/>
      <protection/>
    </xf>
    <xf numFmtId="17" fontId="4" fillId="0" borderId="0" xfId="52" applyNumberFormat="1" applyFont="1" applyAlignment="1" quotePrefix="1">
      <alignment horizontal="right"/>
      <protection/>
    </xf>
    <xf numFmtId="3" fontId="4" fillId="0" borderId="0" xfId="52" applyNumberFormat="1" applyFont="1" applyAlignment="1" quotePrefix="1">
      <alignment horizontal="right"/>
      <protection/>
    </xf>
    <xf numFmtId="0" fontId="19" fillId="0" borderId="0" xfId="52" applyFont="1" applyAlignment="1">
      <alignment horizontal="right"/>
      <protection/>
    </xf>
    <xf numFmtId="1" fontId="8" fillId="0" borderId="10" xfId="52" applyNumberFormat="1" applyFont="1" applyBorder="1" applyAlignment="1">
      <alignment horizontal="left"/>
      <protection/>
    </xf>
    <xf numFmtId="1" fontId="8" fillId="0" borderId="10" xfId="52" applyNumberFormat="1" applyFont="1" applyBorder="1" applyAlignment="1">
      <alignment horizontal="right"/>
      <protection/>
    </xf>
    <xf numFmtId="3" fontId="4" fillId="0" borderId="0" xfId="52" applyNumberFormat="1" applyFont="1" applyAlignment="1" applyProtection="1" quotePrefix="1">
      <alignment horizontal="right"/>
      <protection locked="0"/>
    </xf>
    <xf numFmtId="3" fontId="4" fillId="0" borderId="0" xfId="52" applyNumberFormat="1" applyFont="1" applyFill="1" applyBorder="1">
      <alignment/>
      <protection/>
    </xf>
    <xf numFmtId="166" fontId="4" fillId="0" borderId="0" xfId="52" applyNumberFormat="1" applyFont="1" applyFill="1" applyBorder="1" applyAlignment="1">
      <alignment horizontal="right"/>
      <protection/>
    </xf>
    <xf numFmtId="3" fontId="4" fillId="0" borderId="0" xfId="83" applyNumberFormat="1" applyFont="1" applyAlignment="1">
      <alignment horizontal="right"/>
    </xf>
    <xf numFmtId="0" fontId="20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59" fillId="0" borderId="0" xfId="0" applyFont="1" applyBorder="1" applyAlignment="1">
      <alignment/>
    </xf>
    <xf numFmtId="0" fontId="21" fillId="0" borderId="0" xfId="46" applyAlignment="1" applyProtection="1">
      <alignment/>
      <protection/>
    </xf>
    <xf numFmtId="49" fontId="4" fillId="0" borderId="0" xfId="52" applyNumberFormat="1">
      <alignment/>
      <protection/>
    </xf>
    <xf numFmtId="0" fontId="7" fillId="0" borderId="0" xfId="55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8" fillId="0" borderId="11" xfId="55" applyFont="1" applyBorder="1">
      <alignment/>
      <protection/>
    </xf>
    <xf numFmtId="0" fontId="4" fillId="0" borderId="11" xfId="55" applyFont="1" applyFill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1" xfId="55" applyBorder="1" applyAlignment="1">
      <alignment horizontal="right"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 quotePrefix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17" fontId="4" fillId="0" borderId="0" xfId="55" applyNumberFormat="1" applyFont="1" applyFill="1" applyAlignment="1">
      <alignment horizontal="right"/>
      <protection/>
    </xf>
    <xf numFmtId="0" fontId="4" fillId="0" borderId="0" xfId="55" applyFont="1" applyAlignment="1" quotePrefix="1">
      <alignment horizontal="right"/>
      <protection/>
    </xf>
    <xf numFmtId="0" fontId="4" fillId="0" borderId="0" xfId="55" applyFont="1" applyBorder="1">
      <alignment/>
      <protection/>
    </xf>
    <xf numFmtId="0" fontId="4" fillId="0" borderId="0" xfId="55" applyFont="1" applyFill="1" applyBorder="1" applyAlignment="1" quotePrefix="1">
      <alignment horizontal="right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10" xfId="55" applyFont="1" applyBorder="1">
      <alignment/>
      <protection/>
    </xf>
    <xf numFmtId="0" fontId="4" fillId="0" borderId="10" xfId="55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/>
      <protection/>
    </xf>
    <xf numFmtId="0" fontId="4" fillId="0" borderId="10" xfId="55" applyFont="1" applyBorder="1" applyAlignment="1">
      <alignment horizontal="right"/>
      <protection/>
    </xf>
    <xf numFmtId="0" fontId="4" fillId="0" borderId="10" xfId="55" applyFont="1" applyBorder="1" applyAlignment="1" quotePrefix="1">
      <alignment horizontal="right"/>
      <protection/>
    </xf>
    <xf numFmtId="0" fontId="8" fillId="0" borderId="0" xfId="55" applyFont="1">
      <alignment/>
      <protection/>
    </xf>
    <xf numFmtId="3" fontId="8" fillId="0" borderId="0" xfId="55" applyNumberFormat="1" applyFont="1" applyFill="1">
      <alignment/>
      <protection/>
    </xf>
    <xf numFmtId="3" fontId="8" fillId="0" borderId="0" xfId="55" applyNumberFormat="1" applyFont="1" applyAlignment="1">
      <alignment horizontal="right"/>
      <protection/>
    </xf>
    <xf numFmtId="166" fontId="8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0" fontId="8" fillId="0" borderId="0" xfId="55" applyFont="1" applyAlignment="1">
      <alignment wrapText="1"/>
      <protection/>
    </xf>
    <xf numFmtId="3" fontId="4" fillId="0" borderId="0" xfId="55" applyNumberFormat="1" applyFont="1" applyFill="1">
      <alignment/>
      <protection/>
    </xf>
    <xf numFmtId="3" fontId="4" fillId="0" borderId="0" xfId="55" applyNumberFormat="1" applyFont="1" applyAlignment="1">
      <alignment horizontal="right"/>
      <protection/>
    </xf>
    <xf numFmtId="166" fontId="4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0" fontId="22" fillId="0" borderId="12" xfId="55" applyFont="1" applyBorder="1">
      <alignment/>
      <protection/>
    </xf>
    <xf numFmtId="3" fontId="22" fillId="0" borderId="12" xfId="55" applyNumberFormat="1" applyFont="1" applyFill="1" applyBorder="1">
      <alignment/>
      <protection/>
    </xf>
    <xf numFmtId="3" fontId="22" fillId="0" borderId="12" xfId="55" applyNumberFormat="1" applyFont="1" applyBorder="1" applyAlignment="1">
      <alignment horizontal="right"/>
      <protection/>
    </xf>
    <xf numFmtId="3" fontId="22" fillId="0" borderId="12" xfId="55" applyNumberFormat="1" applyFont="1" applyBorder="1">
      <alignment/>
      <protection/>
    </xf>
    <xf numFmtId="0" fontId="22" fillId="0" borderId="0" xfId="55" applyFont="1">
      <alignment/>
      <protection/>
    </xf>
    <xf numFmtId="3" fontId="22" fillId="0" borderId="0" xfId="55" applyNumberFormat="1" applyFont="1" applyFill="1">
      <alignment/>
      <protection/>
    </xf>
    <xf numFmtId="3" fontId="22" fillId="0" borderId="0" xfId="55" applyNumberFormat="1" applyFont="1" applyAlignment="1">
      <alignment horizontal="right"/>
      <protection/>
    </xf>
    <xf numFmtId="0" fontId="22" fillId="0" borderId="0" xfId="55" applyFont="1" applyFill="1">
      <alignment/>
      <protection/>
    </xf>
    <xf numFmtId="0" fontId="4" fillId="0" borderId="0" xfId="55">
      <alignment/>
      <protection/>
    </xf>
    <xf numFmtId="3" fontId="22" fillId="0" borderId="0" xfId="55" applyNumberFormat="1" applyFont="1">
      <alignment/>
      <protection/>
    </xf>
    <xf numFmtId="0" fontId="22" fillId="0" borderId="0" xfId="55" applyFont="1" applyAlignment="1">
      <alignment horizontal="right"/>
      <protection/>
    </xf>
    <xf numFmtId="0" fontId="13" fillId="0" borderId="0" xfId="54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7" fillId="0" borderId="0" xfId="60" applyFont="1">
      <alignment/>
      <protection/>
    </xf>
    <xf numFmtId="0" fontId="4" fillId="0" borderId="0" xfId="60">
      <alignment/>
      <protection/>
    </xf>
    <xf numFmtId="0" fontId="4" fillId="0" borderId="0" xfId="60" applyFill="1">
      <alignment/>
      <protection/>
    </xf>
    <xf numFmtId="0" fontId="8" fillId="0" borderId="11" xfId="60" applyFont="1" applyBorder="1">
      <alignment/>
      <protection/>
    </xf>
    <xf numFmtId="0" fontId="4" fillId="0" borderId="0" xfId="60" applyBorder="1">
      <alignment/>
      <protection/>
    </xf>
    <xf numFmtId="0" fontId="4" fillId="0" borderId="10" xfId="60" applyBorder="1">
      <alignment/>
      <protection/>
    </xf>
    <xf numFmtId="17" fontId="9" fillId="0" borderId="10" xfId="60" applyNumberFormat="1" applyFont="1" applyFill="1" applyBorder="1" applyAlignment="1" quotePrefix="1">
      <alignment horizontal="right"/>
      <protection/>
    </xf>
    <xf numFmtId="0" fontId="4" fillId="0" borderId="10" xfId="60" applyFill="1" applyBorder="1" applyAlignment="1">
      <alignment horizontal="right"/>
      <protection/>
    </xf>
    <xf numFmtId="0" fontId="4" fillId="0" borderId="10" xfId="60" applyBorder="1" applyAlignment="1">
      <alignment horizontal="right"/>
      <protection/>
    </xf>
    <xf numFmtId="0" fontId="8" fillId="0" borderId="0" xfId="60" applyFont="1" applyAlignment="1">
      <alignment wrapText="1"/>
      <protection/>
    </xf>
    <xf numFmtId="3" fontId="4" fillId="0" borderId="0" xfId="60" applyNumberFormat="1">
      <alignment/>
      <protection/>
    </xf>
    <xf numFmtId="3" fontId="4" fillId="0" borderId="0" xfId="60" applyNumberFormat="1" applyFill="1">
      <alignment/>
      <protection/>
    </xf>
    <xf numFmtId="3" fontId="4" fillId="0" borderId="0" xfId="60" applyNumberFormat="1" applyFont="1" applyFill="1" applyAlignment="1" applyProtection="1">
      <alignment horizontal="right"/>
      <protection locked="0"/>
    </xf>
    <xf numFmtId="0" fontId="4" fillId="0" borderId="0" xfId="60" applyFont="1">
      <alignment/>
      <protection/>
    </xf>
    <xf numFmtId="0" fontId="4" fillId="0" borderId="0" xfId="60" applyFont="1" applyAlignment="1">
      <alignment wrapText="1"/>
      <protection/>
    </xf>
    <xf numFmtId="3" fontId="4" fillId="0" borderId="0" xfId="60" applyNumberFormat="1" applyFill="1" applyBorder="1">
      <alignment/>
      <protection/>
    </xf>
    <xf numFmtId="3" fontId="4" fillId="0" borderId="0" xfId="60" applyNumberFormat="1" applyBorder="1">
      <alignment/>
      <protection/>
    </xf>
    <xf numFmtId="3" fontId="4" fillId="0" borderId="0" xfId="60" applyNumberFormat="1" applyFont="1" applyFill="1" applyBorder="1" applyAlignment="1" applyProtection="1">
      <alignment horizontal="right"/>
      <protection locked="0"/>
    </xf>
    <xf numFmtId="0" fontId="4" fillId="0" borderId="0" xfId="60" applyFont="1" applyBorder="1">
      <alignment/>
      <protection/>
    </xf>
    <xf numFmtId="0" fontId="4" fillId="0" borderId="12" xfId="60" applyBorder="1">
      <alignment/>
      <protection/>
    </xf>
    <xf numFmtId="3" fontId="4" fillId="0" borderId="12" xfId="60" applyNumberFormat="1" applyBorder="1">
      <alignment/>
      <protection/>
    </xf>
    <xf numFmtId="3" fontId="4" fillId="0" borderId="12" xfId="60" applyNumberFormat="1" applyFill="1" applyBorder="1">
      <alignment/>
      <protection/>
    </xf>
    <xf numFmtId="3" fontId="4" fillId="0" borderId="12" xfId="60" applyNumberFormat="1" applyFont="1" applyBorder="1" quotePrefix="1">
      <alignment/>
      <protection/>
    </xf>
    <xf numFmtId="3" fontId="4" fillId="0" borderId="12" xfId="60" applyNumberFormat="1" applyFont="1" applyFill="1" applyBorder="1" quotePrefix="1">
      <alignment/>
      <protection/>
    </xf>
    <xf numFmtId="3" fontId="4" fillId="0" borderId="12" xfId="60" applyNumberFormat="1" applyFont="1" applyBorder="1">
      <alignment/>
      <protection/>
    </xf>
    <xf numFmtId="3" fontId="4" fillId="0" borderId="0" xfId="60" applyNumberFormat="1" applyFont="1" quotePrefix="1">
      <alignment/>
      <protection/>
    </xf>
    <xf numFmtId="3" fontId="4" fillId="0" borderId="0" xfId="60" applyNumberFormat="1" applyFont="1" applyFill="1" quotePrefix="1">
      <alignment/>
      <protection/>
    </xf>
    <xf numFmtId="3" fontId="4" fillId="0" borderId="0" xfId="60" applyNumberFormat="1" applyFont="1">
      <alignment/>
      <protection/>
    </xf>
    <xf numFmtId="3" fontId="4" fillId="0" borderId="0" xfId="52" applyNumberFormat="1" applyFont="1" applyAlignment="1" applyProtection="1">
      <alignment horizontal="right"/>
      <protection locked="0"/>
    </xf>
    <xf numFmtId="3" fontId="4" fillId="0" borderId="0" xfId="52" applyNumberFormat="1" applyFont="1" applyBorder="1" applyAlignment="1" applyProtection="1">
      <alignment horizontal="right"/>
      <protection locked="0"/>
    </xf>
    <xf numFmtId="3" fontId="4" fillId="0" borderId="0" xfId="52" applyNumberFormat="1" applyFont="1" applyBorder="1" applyAlignment="1" quotePrefix="1">
      <alignment horizontal="right"/>
      <protection/>
    </xf>
    <xf numFmtId="3" fontId="4" fillId="0" borderId="0" xfId="52" applyNumberFormat="1" applyFont="1" applyBorder="1" applyAlignment="1" applyProtection="1" quotePrefix="1">
      <alignment horizontal="right"/>
      <protection locked="0"/>
    </xf>
    <xf numFmtId="3" fontId="4" fillId="0" borderId="0" xfId="83" applyNumberFormat="1" applyFont="1" applyBorder="1" applyAlignment="1">
      <alignment horizontal="right"/>
    </xf>
    <xf numFmtId="0" fontId="9" fillId="0" borderId="0" xfId="52" applyFont="1" applyAlignment="1">
      <alignment horizontal="right"/>
      <protection/>
    </xf>
    <xf numFmtId="0" fontId="9" fillId="0" borderId="0" xfId="52" applyFont="1" applyBorder="1" applyAlignment="1">
      <alignment horizontal="right"/>
      <protection/>
    </xf>
    <xf numFmtId="0" fontId="4" fillId="0" borderId="0" xfId="52" applyFont="1" applyFill="1" applyBorder="1" applyAlignment="1" quotePrefix="1">
      <alignment horizontal="right"/>
      <protection/>
    </xf>
    <xf numFmtId="17" fontId="9" fillId="0" borderId="0" xfId="52" applyNumberFormat="1" applyFont="1" applyBorder="1" applyAlignment="1" quotePrefix="1">
      <alignment horizontal="right"/>
      <protection/>
    </xf>
    <xf numFmtId="0" fontId="4" fillId="0" borderId="0" xfId="52" applyFont="1" applyFill="1" applyAlignment="1" quotePrefix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4" fillId="0" borderId="11" xfId="52" applyFill="1" applyBorder="1" applyAlignment="1">
      <alignment horizontal="right"/>
      <protection/>
    </xf>
    <xf numFmtId="17" fontId="9" fillId="0" borderId="0" xfId="52" applyNumberFormat="1" applyFont="1" applyFill="1" applyBorder="1" applyAlignment="1">
      <alignment horizontal="right"/>
      <protection/>
    </xf>
    <xf numFmtId="166" fontId="4" fillId="0" borderId="10" xfId="52" applyNumberFormat="1" applyBorder="1">
      <alignment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11" xfId="55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3" fontId="4" fillId="0" borderId="14" xfId="52" applyNumberFormat="1" applyFill="1" applyBorder="1" applyAlignment="1">
      <alignment horizontal="center"/>
      <protection/>
    </xf>
    <xf numFmtId="3" fontId="4" fillId="0" borderId="14" xfId="52" applyNumberFormat="1" applyFont="1" applyFill="1" applyBorder="1" applyAlignment="1">
      <alignment horizontal="center"/>
      <protection/>
    </xf>
    <xf numFmtId="3" fontId="4" fillId="0" borderId="15" xfId="52" applyNumberFormat="1" applyFont="1" applyFill="1" applyBorder="1" applyAlignment="1">
      <alignment horizontal="center"/>
      <protection/>
    </xf>
    <xf numFmtId="0" fontId="4" fillId="0" borderId="15" xfId="52" applyBorder="1" applyAlignment="1">
      <alignment horizontal="center"/>
      <protection/>
    </xf>
    <xf numFmtId="0" fontId="4" fillId="0" borderId="14" xfId="52" applyBorder="1" applyAlignment="1">
      <alignment horizontal="center"/>
      <protection/>
    </xf>
    <xf numFmtId="3" fontId="4" fillId="0" borderId="15" xfId="52" applyNumberFormat="1" applyFont="1" applyBorder="1" applyAlignment="1">
      <alignment horizontal="center"/>
      <protection/>
    </xf>
    <xf numFmtId="3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8" fillId="0" borderId="16" xfId="52" applyNumberFormat="1" applyFont="1" applyBorder="1" applyAlignment="1">
      <alignment horizontal="center"/>
      <protection/>
    </xf>
    <xf numFmtId="0" fontId="4" fillId="0" borderId="10" xfId="52" applyBorder="1" applyAlignment="1">
      <alignment horizontal="center"/>
      <protection/>
    </xf>
    <xf numFmtId="3" fontId="4" fillId="0" borderId="13" xfId="52" applyNumberFormat="1" applyFont="1" applyBorder="1" applyAlignment="1">
      <alignment horizontal="center"/>
      <protection/>
    </xf>
    <xf numFmtId="3" fontId="4" fillId="0" borderId="10" xfId="52" applyNumberFormat="1" applyFont="1" applyBorder="1" applyAlignment="1">
      <alignment horizontal="center"/>
      <protection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ljde hyperlänken" xfId="44"/>
    <cellStyle name="Förklarande text" xfId="45"/>
    <cellStyle name="Hyperlink" xfId="46"/>
    <cellStyle name="Hyperlänk 2" xfId="47"/>
    <cellStyle name="Indata" xfId="48"/>
    <cellStyle name="Kontrollcell" xfId="49"/>
    <cellStyle name="Länkad cell" xfId="50"/>
    <cellStyle name="Neutral" xfId="51"/>
    <cellStyle name="Normal 2" xfId="52"/>
    <cellStyle name="Normal 2 2" xfId="53"/>
    <cellStyle name="Normal 3" xfId="54"/>
    <cellStyle name="Normal 4" xfId="55"/>
    <cellStyle name="Normal 4 2" xfId="56"/>
    <cellStyle name="Normal 4 2 2" xfId="57"/>
    <cellStyle name="Normal 4 2 3" xfId="58"/>
    <cellStyle name="Normal 4 3" xfId="59"/>
    <cellStyle name="Normal 5" xfId="60"/>
    <cellStyle name="Normal 5 2" xfId="61"/>
    <cellStyle name="Normal 5 3" xfId="62"/>
    <cellStyle name="Normal 5 4" xfId="63"/>
    <cellStyle name="Normal 6" xfId="64"/>
    <cellStyle name="Normal 7" xfId="65"/>
    <cellStyle name="Percent" xfId="66"/>
    <cellStyle name="Procent 2" xfId="67"/>
    <cellStyle name="Procent 2 2" xfId="68"/>
    <cellStyle name="Procent 2 2 2" xfId="69"/>
    <cellStyle name="Procent 2 2 3" xfId="70"/>
    <cellStyle name="Procent 3" xfId="71"/>
    <cellStyle name="Procent 4" xfId="72"/>
    <cellStyle name="Rubrik" xfId="73"/>
    <cellStyle name="Rubrik 1" xfId="74"/>
    <cellStyle name="Rubrik 2" xfId="75"/>
    <cellStyle name="Rubrik 3" xfId="76"/>
    <cellStyle name="Rubrik 4" xfId="77"/>
    <cellStyle name="Summa" xfId="78"/>
    <cellStyle name="Comma" xfId="79"/>
    <cellStyle name="Tusental (0)_1999 (2)" xfId="80"/>
    <cellStyle name="Comma [0]" xfId="81"/>
    <cellStyle name="Tusental 10" xfId="82"/>
    <cellStyle name="Tusental 2" xfId="83"/>
    <cellStyle name="Tusental 2 2" xfId="84"/>
    <cellStyle name="Tusental 2 2 2" xfId="85"/>
    <cellStyle name="Tusental 2 2 3" xfId="86"/>
    <cellStyle name="Tusental 2 3" xfId="87"/>
    <cellStyle name="Tusental 3" xfId="88"/>
    <cellStyle name="Tusental 4" xfId="89"/>
    <cellStyle name="Tusental 5" xfId="90"/>
    <cellStyle name="Tusental 6" xfId="91"/>
    <cellStyle name="Tusental 6 2" xfId="92"/>
    <cellStyle name="Tusental 6 3" xfId="93"/>
    <cellStyle name="Tusental 6 4" xfId="94"/>
    <cellStyle name="Tusental 7" xfId="95"/>
    <cellStyle name="Tusental 7 2" xfId="96"/>
    <cellStyle name="Tusental 7 3" xfId="97"/>
    <cellStyle name="Tusental 8" xfId="98"/>
    <cellStyle name="Tusental 8 2" xfId="99"/>
    <cellStyle name="Tusental 8 3" xfId="100"/>
    <cellStyle name="Tusental 9" xfId="101"/>
    <cellStyle name="Utdata" xfId="102"/>
    <cellStyle name="Currency" xfId="103"/>
    <cellStyle name="Valuta (0)_1999 (2)" xfId="104"/>
    <cellStyle name="Currency [0]" xfId="105"/>
    <cellStyle name="Varningstext" xfId="106"/>
  </cellStyles>
  <dxfs count="4"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381000</xdr:colOff>
      <xdr:row>4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572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Utj&#228;mnings&#229;r2015\Landsting\Utdata\Prelimin&#228;r\Kommunalekonomisk%20utj&#228;mning%20landsting,%20prelimin&#228;rt%20utfal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LSS-utj&#228;mning\&#197;r%202013\Ber&#228;kningar\LSS-utj&#228;mning%202013,%20prelimin&#228;rt%20utfall_September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LSS-utj&#228;mning\&#197;r%202015\Ber&#228;kningar\LSS-utj&#228;mning%202015,%20prel%20utfall_sept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LSS-utj&#228;mning\&#197;r%202016\Ber&#228;kningar\LSS-utj&#228;mning%202016,%20prel%20utfall_s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3">
        <row r="4">
          <cell r="K4">
            <v>500000000</v>
          </cell>
        </row>
      </sheetData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B-logg_September"/>
      <sheetName val="SCB-logg_Juni"/>
      <sheetName val="SCB-logg_April"/>
      <sheetName val="Konstanter"/>
      <sheetName val="Sidan1"/>
      <sheetName val="Sidan2"/>
      <sheetName val="Information"/>
      <sheetName val="Tabell 1"/>
      <sheetName val="Tabell 2"/>
      <sheetName val="Tabell 3"/>
      <sheetName val="Tabell 4"/>
      <sheetName val="Tabell 5"/>
      <sheetName val="Bilaga1"/>
      <sheetName val="Bilaga2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Statistikdatabasen"/>
      <sheetName val="Kolada"/>
      <sheetName val="MetaPlu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B-logg_September"/>
      <sheetName val="Konstanter"/>
      <sheetName val="Tabell 1"/>
      <sheetName val="Tabell 2"/>
      <sheetName val="Tabell 3"/>
      <sheetName val="Tabell 4"/>
      <sheetName val="Tabell 5"/>
      <sheetName val="Bilaga1"/>
      <sheetName val="Bilaga2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MetaPlus"/>
      <sheetName val="granskning"/>
      <sheetName val="analy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ogg_utfall"/>
      <sheetName val="Konstanter"/>
      <sheetName val="Tabell 1"/>
      <sheetName val="Tabell 2"/>
      <sheetName val="Tabell 3"/>
      <sheetName val="Tabell 4"/>
      <sheetName val="Tabell 5"/>
      <sheetName val="Bilaga1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granskning"/>
      <sheetName val="analys"/>
      <sheetName val="figur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OE0115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workbookViewId="0" topLeftCell="A1">
      <selection activeCell="A1" sqref="A1"/>
    </sheetView>
  </sheetViews>
  <sheetFormatPr defaultColWidth="0" defaultRowHeight="15" customHeight="1" zeroHeight="1"/>
  <cols>
    <col min="1" max="1" width="8.8515625" style="0" customWidth="1"/>
    <col min="2" max="2" width="71.8515625" style="0" customWidth="1"/>
    <col min="3" max="3" width="8.8515625" style="0" customWidth="1"/>
    <col min="4" max="16384" width="8.8515625" style="0" hidden="1" customWidth="1"/>
  </cols>
  <sheetData>
    <row r="1" spans="1:3" ht="15">
      <c r="A1" s="1" t="s">
        <v>0</v>
      </c>
      <c r="B1" s="1"/>
      <c r="C1" s="1"/>
    </row>
    <row r="2" spans="1:3" ht="15">
      <c r="A2" s="1" t="s">
        <v>862</v>
      </c>
      <c r="B2" s="1"/>
      <c r="C2" s="1"/>
    </row>
    <row r="3" ht="15" customHeight="1"/>
    <row r="4" ht="26.25">
      <c r="A4" s="2" t="s">
        <v>307</v>
      </c>
    </row>
    <row r="5" ht="18.75">
      <c r="A5" s="3" t="s">
        <v>973</v>
      </c>
    </row>
    <row r="6" ht="15" customHeight="1"/>
    <row r="7" ht="15" customHeight="1"/>
    <row r="8" spans="1:2" ht="15.75">
      <c r="A8" s="4" t="s">
        <v>1</v>
      </c>
      <c r="B8" s="5"/>
    </row>
    <row r="9" spans="1:2" ht="15">
      <c r="A9" s="6" t="s">
        <v>2</v>
      </c>
      <c r="B9" s="7" t="s">
        <v>307</v>
      </c>
    </row>
    <row r="10" spans="1:2" ht="15">
      <c r="A10" s="6" t="s">
        <v>3</v>
      </c>
      <c r="B10" s="6" t="s">
        <v>430</v>
      </c>
    </row>
    <row r="11" spans="1:256" ht="15.75">
      <c r="A11" s="6" t="s">
        <v>4</v>
      </c>
      <c r="B11" s="6" t="s">
        <v>395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" ht="15">
      <c r="A12" s="6" t="s">
        <v>5</v>
      </c>
      <c r="B12" t="s">
        <v>885</v>
      </c>
    </row>
    <row r="13" spans="1:2" ht="15">
      <c r="A13" s="182" t="s">
        <v>429</v>
      </c>
      <c r="B13" s="181" t="s">
        <v>942</v>
      </c>
    </row>
    <row r="14" spans="1:2" ht="15">
      <c r="A14" s="182" t="s">
        <v>431</v>
      </c>
      <c r="B14" s="181" t="s">
        <v>943</v>
      </c>
    </row>
    <row r="15" spans="1:2" ht="15">
      <c r="A15" s="182" t="s">
        <v>941</v>
      </c>
      <c r="B15" s="181" t="s">
        <v>974</v>
      </c>
    </row>
    <row r="16" ht="15">
      <c r="A16" s="6"/>
    </row>
    <row r="17" ht="15.75">
      <c r="A17" s="8"/>
    </row>
    <row r="18" ht="15">
      <c r="A18" s="6"/>
    </row>
    <row r="19" ht="15" customHeight="1"/>
    <row r="20" ht="15" customHeight="1"/>
    <row r="21" s="7" customFormat="1" ht="15">
      <c r="A21" s="6"/>
    </row>
    <row r="22" ht="15" customHeight="1">
      <c r="A22" s="133" t="s">
        <v>861</v>
      </c>
    </row>
    <row r="23" ht="15">
      <c r="A23" t="s">
        <v>922</v>
      </c>
    </row>
    <row r="24" ht="15" customHeight="1">
      <c r="A24" t="s">
        <v>857</v>
      </c>
    </row>
    <row r="25" ht="15" customHeight="1">
      <c r="A25" t="s">
        <v>858</v>
      </c>
    </row>
    <row r="26" ht="15" customHeight="1"/>
    <row r="27" ht="15" customHeight="1">
      <c r="A27" s="133" t="s">
        <v>859</v>
      </c>
    </row>
    <row r="28" ht="15" customHeight="1">
      <c r="A28" s="134" t="s">
        <v>860</v>
      </c>
    </row>
    <row r="29" ht="15" customHeight="1"/>
    <row r="30" ht="15" customHeight="1"/>
  </sheetData>
  <sheetProtection/>
  <hyperlinks>
    <hyperlink ref="A28" r:id="rId1" display="http://www.scb.se/OE0115"/>
  </hyperlinks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r:id="rId3"/>
  <headerFooter>
    <oddHeader>&amp;L&amp;"Arial,Normal"&amp;10&amp;G
&amp;CMars 2016&amp;R&amp;"Arial,Normal"&amp;9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4"/>
  <sheetViews>
    <sheetView showGridLine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0" defaultRowHeight="15" zeroHeight="1"/>
  <cols>
    <col min="1" max="1" width="19.28125" style="173" customWidth="1"/>
    <col min="2" max="2" width="9.7109375" style="176" customWidth="1"/>
    <col min="3" max="3" width="10.7109375" style="179" customWidth="1"/>
    <col min="4" max="5" width="10.7109375" style="173" customWidth="1"/>
    <col min="6" max="6" width="13.7109375" style="173" bestFit="1" customWidth="1"/>
    <col min="7" max="7" width="6.7109375" style="173" customWidth="1"/>
    <col min="8" max="8" width="11.7109375" style="179" customWidth="1"/>
    <col min="9" max="10" width="13.7109375" style="173" customWidth="1"/>
    <col min="11" max="16384" width="0" style="173" hidden="1" customWidth="1"/>
  </cols>
  <sheetData>
    <row r="1" spans="1:8" s="139" customFormat="1" ht="16.5" thickBot="1">
      <c r="A1" s="136" t="s">
        <v>978</v>
      </c>
      <c r="B1" s="137"/>
      <c r="C1" s="138"/>
      <c r="H1" s="138"/>
    </row>
    <row r="2" spans="1:10" s="139" customFormat="1" ht="12.75">
      <c r="A2" s="140" t="s">
        <v>6</v>
      </c>
      <c r="B2" s="141" t="s">
        <v>7</v>
      </c>
      <c r="C2" s="142" t="s">
        <v>8</v>
      </c>
      <c r="D2" s="141" t="s">
        <v>9</v>
      </c>
      <c r="E2" s="141" t="s">
        <v>10</v>
      </c>
      <c r="F2" s="225" t="s">
        <v>11</v>
      </c>
      <c r="G2" s="226"/>
      <c r="H2" s="143" t="s">
        <v>12</v>
      </c>
      <c r="I2" s="141" t="s">
        <v>12</v>
      </c>
      <c r="J2" s="142" t="s">
        <v>12</v>
      </c>
    </row>
    <row r="3" spans="2:10" s="139" customFormat="1" ht="12.75">
      <c r="B3" s="144" t="s">
        <v>13</v>
      </c>
      <c r="C3" s="138" t="s">
        <v>14</v>
      </c>
      <c r="D3" s="138" t="s">
        <v>15</v>
      </c>
      <c r="E3" s="138" t="s">
        <v>16</v>
      </c>
      <c r="F3" s="227" t="s">
        <v>17</v>
      </c>
      <c r="G3" s="227"/>
      <c r="H3" s="138" t="s">
        <v>18</v>
      </c>
      <c r="I3" s="146" t="s">
        <v>920</v>
      </c>
      <c r="J3" s="146" t="s">
        <v>921</v>
      </c>
    </row>
    <row r="4" spans="1:10" s="139" customFormat="1" ht="12.75">
      <c r="A4" s="139" t="s">
        <v>19</v>
      </c>
      <c r="B4" s="144" t="s">
        <v>969</v>
      </c>
      <c r="C4" s="138" t="s">
        <v>20</v>
      </c>
      <c r="D4" s="138" t="s">
        <v>21</v>
      </c>
      <c r="E4" s="138" t="s">
        <v>22</v>
      </c>
      <c r="F4" s="228" t="s">
        <v>918</v>
      </c>
      <c r="G4" s="228"/>
      <c r="H4" s="147" t="s">
        <v>23</v>
      </c>
      <c r="I4" s="148" t="s">
        <v>24</v>
      </c>
      <c r="J4" s="146" t="s">
        <v>24</v>
      </c>
    </row>
    <row r="5" spans="2:10" s="139" customFormat="1" ht="12.75">
      <c r="B5" s="149" t="s">
        <v>970</v>
      </c>
      <c r="C5" s="138" t="s">
        <v>16</v>
      </c>
      <c r="D5" s="138" t="s">
        <v>25</v>
      </c>
      <c r="E5" s="138" t="s">
        <v>26</v>
      </c>
      <c r="F5" s="229" t="s">
        <v>27</v>
      </c>
      <c r="G5" s="229"/>
      <c r="H5" s="150" t="s">
        <v>919</v>
      </c>
      <c r="I5" s="148"/>
      <c r="J5" s="148"/>
    </row>
    <row r="6" spans="1:10" s="139" customFormat="1" ht="12.75">
      <c r="A6" s="151"/>
      <c r="B6" s="152">
        <v>2015</v>
      </c>
      <c r="C6" s="150" t="s">
        <v>917</v>
      </c>
      <c r="D6" s="147" t="s">
        <v>495</v>
      </c>
      <c r="E6" s="147" t="s">
        <v>917</v>
      </c>
      <c r="F6" s="146" t="s">
        <v>28</v>
      </c>
      <c r="G6" s="146" t="s">
        <v>29</v>
      </c>
      <c r="H6" s="138" t="s">
        <v>24</v>
      </c>
      <c r="I6" s="153"/>
      <c r="J6" s="145"/>
    </row>
    <row r="7" spans="1:10" s="139" customFormat="1" ht="12.75">
      <c r="A7" s="154"/>
      <c r="B7" s="155"/>
      <c r="C7" s="156" t="s">
        <v>30</v>
      </c>
      <c r="D7" s="156" t="s">
        <v>31</v>
      </c>
      <c r="E7" s="156"/>
      <c r="F7" s="157"/>
      <c r="G7" s="157" t="s">
        <v>32</v>
      </c>
      <c r="H7" s="157" t="s">
        <v>32</v>
      </c>
      <c r="I7" s="158"/>
      <c r="J7" s="157"/>
    </row>
    <row r="8" spans="1:10" s="139" customFormat="1" ht="18" customHeight="1">
      <c r="A8" s="159" t="s">
        <v>33</v>
      </c>
      <c r="B8" s="160">
        <v>9838418</v>
      </c>
      <c r="C8" s="161">
        <v>42257364</v>
      </c>
      <c r="D8" s="162">
        <v>1</v>
      </c>
      <c r="E8" s="163">
        <v>43064049</v>
      </c>
      <c r="F8" s="163">
        <v>42389829</v>
      </c>
      <c r="G8" s="163">
        <v>4309</v>
      </c>
      <c r="H8" s="161"/>
      <c r="I8" s="163">
        <v>3664336308</v>
      </c>
      <c r="J8" s="163">
        <v>3664336307</v>
      </c>
    </row>
    <row r="9" spans="1:14" s="139" customFormat="1" ht="27" customHeight="1">
      <c r="A9" s="164" t="s">
        <v>899</v>
      </c>
      <c r="B9" s="165">
        <v>89374</v>
      </c>
      <c r="C9" s="166">
        <v>385642</v>
      </c>
      <c r="D9" s="167">
        <v>1.099</v>
      </c>
      <c r="E9" s="168">
        <v>423821</v>
      </c>
      <c r="F9" s="168">
        <v>417185</v>
      </c>
      <c r="G9" s="168">
        <v>4668</v>
      </c>
      <c r="H9" s="166">
        <v>359</v>
      </c>
      <c r="I9" s="168">
        <v>32108105</v>
      </c>
      <c r="J9" s="168">
        <v>0</v>
      </c>
      <c r="K9" s="137"/>
      <c r="L9" s="137"/>
      <c r="M9" s="137"/>
      <c r="N9" s="137"/>
    </row>
    <row r="10" spans="1:10" s="139" customFormat="1" ht="12.75">
      <c r="A10" s="139" t="s">
        <v>34</v>
      </c>
      <c r="B10" s="165">
        <v>32469</v>
      </c>
      <c r="C10" s="166">
        <v>95175</v>
      </c>
      <c r="D10" s="167">
        <v>1.168</v>
      </c>
      <c r="E10" s="168">
        <v>111164</v>
      </c>
      <c r="F10" s="168">
        <v>109424</v>
      </c>
      <c r="G10" s="168">
        <v>3370</v>
      </c>
      <c r="H10" s="166">
        <v>-938</v>
      </c>
      <c r="I10" s="168">
        <v>0</v>
      </c>
      <c r="J10" s="168">
        <v>30472028</v>
      </c>
    </row>
    <row r="11" spans="1:10" s="139" customFormat="1" ht="12.75">
      <c r="A11" s="139" t="s">
        <v>35</v>
      </c>
      <c r="B11" s="165">
        <v>26915</v>
      </c>
      <c r="C11" s="166">
        <v>130388</v>
      </c>
      <c r="D11" s="167">
        <v>1.255</v>
      </c>
      <c r="E11" s="168">
        <v>163637</v>
      </c>
      <c r="F11" s="168">
        <v>161075</v>
      </c>
      <c r="G11" s="168">
        <v>5985</v>
      </c>
      <c r="H11" s="166">
        <v>1676</v>
      </c>
      <c r="I11" s="168">
        <v>45109198</v>
      </c>
      <c r="J11" s="168">
        <v>0</v>
      </c>
    </row>
    <row r="12" spans="1:10" s="139" customFormat="1" ht="12.75">
      <c r="A12" s="139" t="s">
        <v>36</v>
      </c>
      <c r="B12" s="165">
        <v>83492</v>
      </c>
      <c r="C12" s="166">
        <v>307768</v>
      </c>
      <c r="D12" s="167">
        <v>1.023</v>
      </c>
      <c r="E12" s="168">
        <v>314847</v>
      </c>
      <c r="F12" s="168">
        <v>309917</v>
      </c>
      <c r="G12" s="168">
        <v>3712</v>
      </c>
      <c r="H12" s="166">
        <v>-597</v>
      </c>
      <c r="I12" s="168">
        <v>0</v>
      </c>
      <c r="J12" s="168">
        <v>49816610</v>
      </c>
    </row>
    <row r="13" spans="1:10" s="139" customFormat="1" ht="12.75">
      <c r="A13" s="139" t="s">
        <v>37</v>
      </c>
      <c r="B13" s="165">
        <v>104999</v>
      </c>
      <c r="C13" s="166">
        <v>338869</v>
      </c>
      <c r="D13" s="167">
        <v>1.034</v>
      </c>
      <c r="E13" s="168">
        <v>350391</v>
      </c>
      <c r="F13" s="168">
        <v>344905</v>
      </c>
      <c r="G13" s="168">
        <v>3285</v>
      </c>
      <c r="H13" s="166">
        <v>-1024</v>
      </c>
      <c r="I13" s="168">
        <v>0</v>
      </c>
      <c r="J13" s="168">
        <v>107494102</v>
      </c>
    </row>
    <row r="14" spans="1:10" s="139" customFormat="1" ht="12.75">
      <c r="A14" s="139" t="s">
        <v>38</v>
      </c>
      <c r="B14" s="165">
        <v>72244</v>
      </c>
      <c r="C14" s="166">
        <v>252139</v>
      </c>
      <c r="D14" s="167">
        <v>1.011</v>
      </c>
      <c r="E14" s="168">
        <v>254912</v>
      </c>
      <c r="F14" s="168">
        <v>250921</v>
      </c>
      <c r="G14" s="168">
        <v>3473</v>
      </c>
      <c r="H14" s="166">
        <v>-835</v>
      </c>
      <c r="I14" s="168">
        <v>0</v>
      </c>
      <c r="J14" s="168">
        <v>60349422</v>
      </c>
    </row>
    <row r="15" spans="1:10" s="139" customFormat="1" ht="12.75">
      <c r="A15" s="139" t="s">
        <v>39</v>
      </c>
      <c r="B15" s="165">
        <v>46245</v>
      </c>
      <c r="C15" s="166">
        <v>187603</v>
      </c>
      <c r="D15" s="167">
        <v>1.058</v>
      </c>
      <c r="E15" s="168">
        <v>198484</v>
      </c>
      <c r="F15" s="168">
        <v>195376</v>
      </c>
      <c r="G15" s="168">
        <v>4225</v>
      </c>
      <c r="H15" s="166">
        <v>-84</v>
      </c>
      <c r="I15" s="168">
        <v>0</v>
      </c>
      <c r="J15" s="168">
        <v>3875001</v>
      </c>
    </row>
    <row r="16" spans="1:10" s="139" customFormat="1" ht="12.75">
      <c r="A16" s="139" t="s">
        <v>40</v>
      </c>
      <c r="B16" s="165">
        <v>97808</v>
      </c>
      <c r="C16" s="166">
        <v>297289</v>
      </c>
      <c r="D16" s="167">
        <v>1.08</v>
      </c>
      <c r="E16" s="168">
        <v>321072</v>
      </c>
      <c r="F16" s="168">
        <v>316045</v>
      </c>
      <c r="G16" s="168">
        <v>3231</v>
      </c>
      <c r="H16" s="166">
        <v>-1077</v>
      </c>
      <c r="I16" s="168">
        <v>0</v>
      </c>
      <c r="J16" s="168">
        <v>105370632</v>
      </c>
    </row>
    <row r="17" spans="1:10" s="139" customFormat="1" ht="12.75">
      <c r="A17" s="139" t="s">
        <v>41</v>
      </c>
      <c r="B17" s="165">
        <v>58478</v>
      </c>
      <c r="C17" s="166">
        <v>276344</v>
      </c>
      <c r="D17" s="167">
        <v>0.96</v>
      </c>
      <c r="E17" s="168">
        <v>265290</v>
      </c>
      <c r="F17" s="168">
        <v>261137</v>
      </c>
      <c r="G17" s="168">
        <v>4466</v>
      </c>
      <c r="H17" s="166">
        <v>157</v>
      </c>
      <c r="I17" s="168">
        <v>9178243</v>
      </c>
      <c r="J17" s="168">
        <v>0</v>
      </c>
    </row>
    <row r="18" spans="1:10" s="139" customFormat="1" ht="12.75">
      <c r="A18" s="139" t="s">
        <v>42</v>
      </c>
      <c r="B18" s="165">
        <v>10079</v>
      </c>
      <c r="C18" s="166">
        <v>37467</v>
      </c>
      <c r="D18" s="167">
        <v>1.205</v>
      </c>
      <c r="E18" s="168">
        <v>45148</v>
      </c>
      <c r="F18" s="168">
        <v>44441</v>
      </c>
      <c r="G18" s="168">
        <v>4409</v>
      </c>
      <c r="H18" s="166">
        <v>101</v>
      </c>
      <c r="I18" s="168">
        <v>1014283</v>
      </c>
      <c r="J18" s="168">
        <v>0</v>
      </c>
    </row>
    <row r="19" spans="1:10" s="139" customFormat="1" ht="12.75">
      <c r="A19" s="139" t="s">
        <v>43</v>
      </c>
      <c r="B19" s="165">
        <v>27439</v>
      </c>
      <c r="C19" s="166">
        <v>112238</v>
      </c>
      <c r="D19" s="167">
        <v>0.954</v>
      </c>
      <c r="E19" s="168">
        <v>107075</v>
      </c>
      <c r="F19" s="168">
        <v>105398</v>
      </c>
      <c r="G19" s="168">
        <v>3841</v>
      </c>
      <c r="H19" s="166">
        <v>-467</v>
      </c>
      <c r="I19" s="168">
        <v>0</v>
      </c>
      <c r="J19" s="168">
        <v>12825501</v>
      </c>
    </row>
    <row r="20" spans="1:10" s="139" customFormat="1" ht="12.75">
      <c r="A20" s="139" t="s">
        <v>44</v>
      </c>
      <c r="B20" s="165">
        <v>16398</v>
      </c>
      <c r="C20" s="166">
        <v>62496</v>
      </c>
      <c r="D20" s="167">
        <v>1.025</v>
      </c>
      <c r="E20" s="168">
        <v>64058</v>
      </c>
      <c r="F20" s="168">
        <v>63055</v>
      </c>
      <c r="G20" s="168">
        <v>3845</v>
      </c>
      <c r="H20" s="166">
        <v>-463</v>
      </c>
      <c r="I20" s="168">
        <v>0</v>
      </c>
      <c r="J20" s="168">
        <v>7596972</v>
      </c>
    </row>
    <row r="21" spans="1:10" s="139" customFormat="1" ht="12.75">
      <c r="A21" s="139" t="s">
        <v>45</v>
      </c>
      <c r="B21" s="165">
        <v>44599</v>
      </c>
      <c r="C21" s="166">
        <v>156760</v>
      </c>
      <c r="D21" s="167">
        <v>1.069</v>
      </c>
      <c r="E21" s="168">
        <v>167577</v>
      </c>
      <c r="F21" s="168">
        <v>164953</v>
      </c>
      <c r="G21" s="168">
        <v>3699</v>
      </c>
      <c r="H21" s="166">
        <v>-610</v>
      </c>
      <c r="I21" s="168">
        <v>0</v>
      </c>
      <c r="J21" s="168">
        <v>27206085</v>
      </c>
    </row>
    <row r="22" spans="1:10" s="139" customFormat="1" ht="12.75">
      <c r="A22" s="139" t="s">
        <v>46</v>
      </c>
      <c r="B22" s="165">
        <v>70062</v>
      </c>
      <c r="C22" s="166">
        <v>247666</v>
      </c>
      <c r="D22" s="167">
        <v>1.083</v>
      </c>
      <c r="E22" s="168">
        <v>268222</v>
      </c>
      <c r="F22" s="168">
        <v>264023</v>
      </c>
      <c r="G22" s="168">
        <v>3768</v>
      </c>
      <c r="H22" s="166">
        <v>-540</v>
      </c>
      <c r="I22" s="168">
        <v>0</v>
      </c>
      <c r="J22" s="168">
        <v>37846676</v>
      </c>
    </row>
    <row r="23" spans="1:10" s="139" customFormat="1" ht="12.75">
      <c r="A23" s="139" t="s">
        <v>47</v>
      </c>
      <c r="B23" s="165">
        <v>76063</v>
      </c>
      <c r="C23" s="166">
        <v>175132</v>
      </c>
      <c r="D23" s="167">
        <v>1.103</v>
      </c>
      <c r="E23" s="168">
        <v>193171</v>
      </c>
      <c r="F23" s="168">
        <v>190146</v>
      </c>
      <c r="G23" s="168">
        <v>2500</v>
      </c>
      <c r="H23" s="166">
        <v>-1809</v>
      </c>
      <c r="I23" s="168">
        <v>0</v>
      </c>
      <c r="J23" s="168">
        <v>137578711</v>
      </c>
    </row>
    <row r="24" spans="1:10" s="139" customFormat="1" ht="12.75">
      <c r="A24" s="139" t="s">
        <v>48</v>
      </c>
      <c r="B24" s="165">
        <v>923158</v>
      </c>
      <c r="C24" s="166">
        <v>2695119</v>
      </c>
      <c r="D24" s="167">
        <v>1.096</v>
      </c>
      <c r="E24" s="168">
        <v>2953851</v>
      </c>
      <c r="F24" s="168">
        <v>2907604</v>
      </c>
      <c r="G24" s="168">
        <v>3150</v>
      </c>
      <c r="H24" s="166">
        <v>-1159</v>
      </c>
      <c r="I24" s="168">
        <v>0</v>
      </c>
      <c r="J24" s="168">
        <v>1069916147</v>
      </c>
    </row>
    <row r="25" spans="1:10" s="139" customFormat="1" ht="12.75">
      <c r="A25" s="139" t="s">
        <v>49</v>
      </c>
      <c r="B25" s="165">
        <v>45761</v>
      </c>
      <c r="C25" s="166">
        <v>104921</v>
      </c>
      <c r="D25" s="167">
        <v>1.113</v>
      </c>
      <c r="E25" s="168">
        <v>116777</v>
      </c>
      <c r="F25" s="168">
        <v>114949</v>
      </c>
      <c r="G25" s="168">
        <v>2512</v>
      </c>
      <c r="H25" s="166">
        <v>-1797</v>
      </c>
      <c r="I25" s="168">
        <v>0</v>
      </c>
      <c r="J25" s="168">
        <v>82216997</v>
      </c>
    </row>
    <row r="26" spans="1:10" s="139" customFormat="1" ht="12.75">
      <c r="A26" s="139" t="s">
        <v>50</v>
      </c>
      <c r="B26" s="165">
        <v>93076</v>
      </c>
      <c r="C26" s="166">
        <v>604153</v>
      </c>
      <c r="D26" s="167">
        <v>1.039</v>
      </c>
      <c r="E26" s="168">
        <v>627715</v>
      </c>
      <c r="F26" s="168">
        <v>617887</v>
      </c>
      <c r="G26" s="168">
        <v>6639</v>
      </c>
      <c r="H26" s="166">
        <v>2330</v>
      </c>
      <c r="I26" s="168">
        <v>216859803</v>
      </c>
      <c r="J26" s="168">
        <v>0</v>
      </c>
    </row>
    <row r="27" spans="1:10" s="139" customFormat="1" ht="12.75">
      <c r="A27" s="139" t="s">
        <v>51</v>
      </c>
      <c r="B27" s="165">
        <v>46019</v>
      </c>
      <c r="C27" s="166">
        <v>176468</v>
      </c>
      <c r="D27" s="167">
        <v>1.02</v>
      </c>
      <c r="E27" s="168">
        <v>179997</v>
      </c>
      <c r="F27" s="168">
        <v>177179</v>
      </c>
      <c r="G27" s="168">
        <v>3850</v>
      </c>
      <c r="H27" s="166">
        <v>-458</v>
      </c>
      <c r="I27" s="168">
        <v>0</v>
      </c>
      <c r="J27" s="168">
        <v>21098350</v>
      </c>
    </row>
    <row r="28" spans="1:10" s="139" customFormat="1" ht="12.75">
      <c r="A28" s="139" t="s">
        <v>52</v>
      </c>
      <c r="B28" s="165">
        <v>68015</v>
      </c>
      <c r="C28" s="166">
        <v>226381</v>
      </c>
      <c r="D28" s="167">
        <v>1.126</v>
      </c>
      <c r="E28" s="168">
        <v>254905</v>
      </c>
      <c r="F28" s="168">
        <v>250914</v>
      </c>
      <c r="G28" s="168">
        <v>3689</v>
      </c>
      <c r="H28" s="166">
        <v>-619</v>
      </c>
      <c r="I28" s="168">
        <v>0</v>
      </c>
      <c r="J28" s="168">
        <v>42135281</v>
      </c>
    </row>
    <row r="29" spans="1:10" s="139" customFormat="1" ht="12.75">
      <c r="A29" s="139" t="s">
        <v>53</v>
      </c>
      <c r="B29" s="165">
        <v>42422</v>
      </c>
      <c r="C29" s="166">
        <v>194097</v>
      </c>
      <c r="D29" s="167">
        <v>1.075</v>
      </c>
      <c r="E29" s="168">
        <v>208654</v>
      </c>
      <c r="F29" s="168">
        <v>205387</v>
      </c>
      <c r="G29" s="168">
        <v>4842</v>
      </c>
      <c r="H29" s="166">
        <v>533</v>
      </c>
      <c r="I29" s="168">
        <v>22607894</v>
      </c>
      <c r="J29" s="168">
        <v>0</v>
      </c>
    </row>
    <row r="30" spans="1:10" s="139" customFormat="1" ht="12.75">
      <c r="A30" s="139" t="s">
        <v>54</v>
      </c>
      <c r="B30" s="165">
        <v>25691</v>
      </c>
      <c r="C30" s="166">
        <v>93176</v>
      </c>
      <c r="D30" s="167">
        <v>1.047</v>
      </c>
      <c r="E30" s="168">
        <v>97555</v>
      </c>
      <c r="F30" s="168">
        <v>96028</v>
      </c>
      <c r="G30" s="168">
        <v>3738</v>
      </c>
      <c r="H30" s="166">
        <v>-571</v>
      </c>
      <c r="I30" s="168">
        <v>0</v>
      </c>
      <c r="J30" s="168">
        <v>14664531</v>
      </c>
    </row>
    <row r="31" spans="1:10" s="139" customFormat="1" ht="12.75">
      <c r="A31" s="139" t="s">
        <v>55</v>
      </c>
      <c r="B31" s="165">
        <v>32364</v>
      </c>
      <c r="C31" s="166">
        <v>161846</v>
      </c>
      <c r="D31" s="167">
        <v>1.032</v>
      </c>
      <c r="E31" s="168">
        <v>167025</v>
      </c>
      <c r="F31" s="168">
        <v>164410</v>
      </c>
      <c r="G31" s="168">
        <v>5080</v>
      </c>
      <c r="H31" s="166">
        <v>771</v>
      </c>
      <c r="I31" s="168">
        <v>24966485</v>
      </c>
      <c r="J31" s="168">
        <v>0</v>
      </c>
    </row>
    <row r="32" spans="1:10" s="139" customFormat="1" ht="12.75">
      <c r="A32" s="139" t="s">
        <v>56</v>
      </c>
      <c r="B32" s="165">
        <v>11402</v>
      </c>
      <c r="C32" s="166">
        <v>33975</v>
      </c>
      <c r="D32" s="167">
        <v>1.027</v>
      </c>
      <c r="E32" s="168">
        <v>34893</v>
      </c>
      <c r="F32" s="168">
        <v>34346</v>
      </c>
      <c r="G32" s="168">
        <v>3012</v>
      </c>
      <c r="H32" s="166">
        <v>-1296</v>
      </c>
      <c r="I32" s="168">
        <v>0</v>
      </c>
      <c r="J32" s="168">
        <v>14780342</v>
      </c>
    </row>
    <row r="33" spans="1:10" s="139" customFormat="1" ht="12.75">
      <c r="A33" s="139" t="s">
        <v>57</v>
      </c>
      <c r="B33" s="165">
        <v>40997</v>
      </c>
      <c r="C33" s="166">
        <v>136708</v>
      </c>
      <c r="D33" s="167">
        <v>1.006</v>
      </c>
      <c r="E33" s="168">
        <v>137528</v>
      </c>
      <c r="F33" s="168">
        <v>135375</v>
      </c>
      <c r="G33" s="168">
        <v>3302</v>
      </c>
      <c r="H33" s="166">
        <v>-1007</v>
      </c>
      <c r="I33" s="168">
        <v>0</v>
      </c>
      <c r="J33" s="168">
        <v>41265080</v>
      </c>
    </row>
    <row r="34" spans="1:10" s="139" customFormat="1" ht="12.75">
      <c r="A34" s="139" t="s">
        <v>58</v>
      </c>
      <c r="B34" s="165">
        <v>41944</v>
      </c>
      <c r="C34" s="166">
        <v>228214</v>
      </c>
      <c r="D34" s="167">
        <v>0.982</v>
      </c>
      <c r="E34" s="168">
        <v>224106</v>
      </c>
      <c r="F34" s="168">
        <v>220598</v>
      </c>
      <c r="G34" s="168">
        <v>5259</v>
      </c>
      <c r="H34" s="166">
        <v>951</v>
      </c>
      <c r="I34" s="168">
        <v>39877502</v>
      </c>
      <c r="J34" s="168">
        <v>0</v>
      </c>
    </row>
    <row r="35" spans="1:10" s="139" customFormat="1" ht="27" customHeight="1">
      <c r="A35" s="164" t="s">
        <v>900</v>
      </c>
      <c r="B35" s="165">
        <v>41772</v>
      </c>
      <c r="C35" s="166">
        <v>173251</v>
      </c>
      <c r="D35" s="167">
        <v>1.078</v>
      </c>
      <c r="E35" s="168">
        <v>186765</v>
      </c>
      <c r="F35" s="168">
        <v>183841</v>
      </c>
      <c r="G35" s="168">
        <v>4401</v>
      </c>
      <c r="H35" s="166">
        <v>92</v>
      </c>
      <c r="I35" s="168">
        <v>3862038</v>
      </c>
      <c r="J35" s="168">
        <v>0</v>
      </c>
    </row>
    <row r="36" spans="1:10" s="139" customFormat="1" ht="12.75" customHeight="1">
      <c r="A36" s="139" t="s">
        <v>60</v>
      </c>
      <c r="B36" s="165">
        <v>13562</v>
      </c>
      <c r="C36" s="166">
        <v>63969</v>
      </c>
      <c r="D36" s="167">
        <v>1.064</v>
      </c>
      <c r="E36" s="168">
        <v>68063</v>
      </c>
      <c r="F36" s="168">
        <v>66997</v>
      </c>
      <c r="G36" s="168">
        <v>4940</v>
      </c>
      <c r="H36" s="166">
        <v>631</v>
      </c>
      <c r="I36" s="168">
        <v>8563840</v>
      </c>
      <c r="J36" s="168">
        <v>0</v>
      </c>
    </row>
    <row r="37" spans="1:10" s="139" customFormat="1" ht="12.75">
      <c r="A37" s="139" t="s">
        <v>61</v>
      </c>
      <c r="B37" s="165">
        <v>20251</v>
      </c>
      <c r="C37" s="166">
        <v>44562</v>
      </c>
      <c r="D37" s="167">
        <v>1.033</v>
      </c>
      <c r="E37" s="168">
        <v>46032</v>
      </c>
      <c r="F37" s="168">
        <v>45312</v>
      </c>
      <c r="G37" s="168">
        <v>2237</v>
      </c>
      <c r="H37" s="166">
        <v>-2071</v>
      </c>
      <c r="I37" s="168">
        <v>0</v>
      </c>
      <c r="J37" s="168">
        <v>41941930</v>
      </c>
    </row>
    <row r="38" spans="1:10" s="139" customFormat="1" ht="12.75">
      <c r="A38" s="139" t="s">
        <v>62</v>
      </c>
      <c r="B38" s="165">
        <v>16819</v>
      </c>
      <c r="C38" s="166">
        <v>51402</v>
      </c>
      <c r="D38" s="167">
        <v>1.034</v>
      </c>
      <c r="E38" s="168">
        <v>53150</v>
      </c>
      <c r="F38" s="168">
        <v>52318</v>
      </c>
      <c r="G38" s="168">
        <v>3111</v>
      </c>
      <c r="H38" s="166">
        <v>-1198</v>
      </c>
      <c r="I38" s="168">
        <v>0</v>
      </c>
      <c r="J38" s="168">
        <v>20148384</v>
      </c>
    </row>
    <row r="39" spans="1:10" s="139" customFormat="1" ht="12.75">
      <c r="A39" s="139" t="s">
        <v>63</v>
      </c>
      <c r="B39" s="165">
        <v>20487</v>
      </c>
      <c r="C39" s="166">
        <v>112824</v>
      </c>
      <c r="D39" s="167">
        <v>0.945</v>
      </c>
      <c r="E39" s="168">
        <v>106619</v>
      </c>
      <c r="F39" s="168">
        <v>104949</v>
      </c>
      <c r="G39" s="168">
        <v>5123</v>
      </c>
      <c r="H39" s="166">
        <v>814</v>
      </c>
      <c r="I39" s="168">
        <v>16678965</v>
      </c>
      <c r="J39" s="168">
        <v>0</v>
      </c>
    </row>
    <row r="40" spans="1:10" s="139" customFormat="1" ht="12.75">
      <c r="A40" s="139" t="s">
        <v>64</v>
      </c>
      <c r="B40" s="165">
        <v>210003</v>
      </c>
      <c r="C40" s="166">
        <v>916737</v>
      </c>
      <c r="D40" s="167">
        <v>1.037</v>
      </c>
      <c r="E40" s="168">
        <v>950656</v>
      </c>
      <c r="F40" s="168">
        <v>935772</v>
      </c>
      <c r="G40" s="168">
        <v>4456</v>
      </c>
      <c r="H40" s="166">
        <v>147</v>
      </c>
      <c r="I40" s="168">
        <v>30952813</v>
      </c>
      <c r="J40" s="168">
        <v>0</v>
      </c>
    </row>
    <row r="41" spans="1:10" s="139" customFormat="1" ht="12.75">
      <c r="A41" s="139" t="s">
        <v>65</v>
      </c>
      <c r="B41" s="165">
        <v>9239</v>
      </c>
      <c r="C41" s="166">
        <v>27210</v>
      </c>
      <c r="D41" s="167">
        <v>0.873</v>
      </c>
      <c r="E41" s="168">
        <v>23755</v>
      </c>
      <c r="F41" s="168">
        <v>23383</v>
      </c>
      <c r="G41" s="168">
        <v>2531</v>
      </c>
      <c r="H41" s="166">
        <v>-1778</v>
      </c>
      <c r="I41" s="168">
        <v>0</v>
      </c>
      <c r="J41" s="168">
        <v>16424457</v>
      </c>
    </row>
    <row r="42" spans="1:10" s="139" customFormat="1" ht="12.75">
      <c r="A42" s="139" t="s">
        <v>66</v>
      </c>
      <c r="B42" s="165">
        <v>21484</v>
      </c>
      <c r="C42" s="166">
        <v>74128</v>
      </c>
      <c r="D42" s="167">
        <v>0.969</v>
      </c>
      <c r="E42" s="168">
        <v>71830</v>
      </c>
      <c r="F42" s="168">
        <v>70705</v>
      </c>
      <c r="G42" s="168">
        <v>3291</v>
      </c>
      <c r="H42" s="166">
        <v>-1018</v>
      </c>
      <c r="I42" s="168">
        <v>0</v>
      </c>
      <c r="J42" s="168">
        <v>21860679</v>
      </c>
    </row>
    <row r="43" spans="1:10" s="139" customFormat="1" ht="27" customHeight="1">
      <c r="A43" s="164" t="s">
        <v>901</v>
      </c>
      <c r="B43" s="165">
        <v>101882</v>
      </c>
      <c r="C43" s="166">
        <v>474828</v>
      </c>
      <c r="D43" s="167">
        <v>0.994</v>
      </c>
      <c r="E43" s="168">
        <v>471979</v>
      </c>
      <c r="F43" s="168">
        <v>464590</v>
      </c>
      <c r="G43" s="168">
        <v>4560</v>
      </c>
      <c r="H43" s="166">
        <v>251</v>
      </c>
      <c r="I43" s="168">
        <v>25620772</v>
      </c>
      <c r="J43" s="168">
        <v>0</v>
      </c>
    </row>
    <row r="44" spans="1:10" s="139" customFormat="1" ht="12.75">
      <c r="A44" s="139" t="s">
        <v>67</v>
      </c>
      <c r="B44" s="165">
        <v>16414</v>
      </c>
      <c r="C44" s="166">
        <v>74347</v>
      </c>
      <c r="D44" s="167">
        <v>1.103</v>
      </c>
      <c r="E44" s="168">
        <v>82005</v>
      </c>
      <c r="F44" s="168">
        <v>80721</v>
      </c>
      <c r="G44" s="168">
        <v>4918</v>
      </c>
      <c r="H44" s="166">
        <v>609</v>
      </c>
      <c r="I44" s="168">
        <v>9999628</v>
      </c>
      <c r="J44" s="168">
        <v>0</v>
      </c>
    </row>
    <row r="45" spans="1:10" s="139" customFormat="1" ht="12.75">
      <c r="A45" s="139" t="s">
        <v>68</v>
      </c>
      <c r="B45" s="165">
        <v>10609</v>
      </c>
      <c r="C45" s="166">
        <v>51203</v>
      </c>
      <c r="D45" s="167">
        <v>0.931</v>
      </c>
      <c r="E45" s="168">
        <v>47670</v>
      </c>
      <c r="F45" s="168">
        <v>46923</v>
      </c>
      <c r="G45" s="168">
        <v>4423</v>
      </c>
      <c r="H45" s="166">
        <v>114</v>
      </c>
      <c r="I45" s="168">
        <v>1213534</v>
      </c>
      <c r="J45" s="168">
        <v>0</v>
      </c>
    </row>
    <row r="46" spans="1:10" s="139" customFormat="1" ht="12.75">
      <c r="A46" s="139" t="s">
        <v>69</v>
      </c>
      <c r="B46" s="165">
        <v>33455</v>
      </c>
      <c r="C46" s="166">
        <v>207727</v>
      </c>
      <c r="D46" s="167">
        <v>0.911</v>
      </c>
      <c r="E46" s="168">
        <v>189239</v>
      </c>
      <c r="F46" s="168">
        <v>186277</v>
      </c>
      <c r="G46" s="168">
        <v>5568</v>
      </c>
      <c r="H46" s="166">
        <v>1259</v>
      </c>
      <c r="I46" s="168">
        <v>42132422</v>
      </c>
      <c r="J46" s="168">
        <v>0</v>
      </c>
    </row>
    <row r="47" spans="1:10" s="139" customFormat="1" ht="12.75">
      <c r="A47" s="139" t="s">
        <v>70</v>
      </c>
      <c r="B47" s="165">
        <v>54119</v>
      </c>
      <c r="C47" s="166">
        <v>217533</v>
      </c>
      <c r="D47" s="167">
        <v>1.053</v>
      </c>
      <c r="E47" s="168">
        <v>229062</v>
      </c>
      <c r="F47" s="168">
        <v>225476</v>
      </c>
      <c r="G47" s="168">
        <v>4166</v>
      </c>
      <c r="H47" s="166">
        <v>-142</v>
      </c>
      <c r="I47" s="168">
        <v>0</v>
      </c>
      <c r="J47" s="168">
        <v>7701276</v>
      </c>
    </row>
    <row r="48" spans="1:10" s="139" customFormat="1" ht="12.75">
      <c r="A48" s="139" t="s">
        <v>71</v>
      </c>
      <c r="B48" s="165">
        <v>11673</v>
      </c>
      <c r="C48" s="166">
        <v>43603</v>
      </c>
      <c r="D48" s="167">
        <v>1.035</v>
      </c>
      <c r="E48" s="168">
        <v>45129</v>
      </c>
      <c r="F48" s="168">
        <v>44422</v>
      </c>
      <c r="G48" s="168">
        <v>3806</v>
      </c>
      <c r="H48" s="166">
        <v>-503</v>
      </c>
      <c r="I48" s="168">
        <v>0</v>
      </c>
      <c r="J48" s="168">
        <v>5872111</v>
      </c>
    </row>
    <row r="49" spans="1:10" s="139" customFormat="1" ht="12.75">
      <c r="A49" s="139" t="s">
        <v>72</v>
      </c>
      <c r="B49" s="165">
        <v>34078</v>
      </c>
      <c r="C49" s="166">
        <v>110227</v>
      </c>
      <c r="D49" s="167">
        <v>1.135</v>
      </c>
      <c r="E49" s="168">
        <v>125108</v>
      </c>
      <c r="F49" s="168">
        <v>123149</v>
      </c>
      <c r="G49" s="168">
        <v>3614</v>
      </c>
      <c r="H49" s="166">
        <v>-695</v>
      </c>
      <c r="I49" s="168">
        <v>0</v>
      </c>
      <c r="J49" s="168">
        <v>23679142</v>
      </c>
    </row>
    <row r="50" spans="1:10" s="139" customFormat="1" ht="12.75">
      <c r="A50" s="139" t="s">
        <v>73</v>
      </c>
      <c r="B50" s="165">
        <v>12035</v>
      </c>
      <c r="C50" s="166">
        <v>37693</v>
      </c>
      <c r="D50" s="167">
        <v>1.031</v>
      </c>
      <c r="E50" s="168">
        <v>38861</v>
      </c>
      <c r="F50" s="168">
        <v>38253</v>
      </c>
      <c r="G50" s="168">
        <v>3178</v>
      </c>
      <c r="H50" s="166">
        <v>-1130</v>
      </c>
      <c r="I50" s="168">
        <v>0</v>
      </c>
      <c r="J50" s="168">
        <v>13601402</v>
      </c>
    </row>
    <row r="51" spans="1:10" s="139" customFormat="1" ht="12.75">
      <c r="A51" s="139" t="s">
        <v>74</v>
      </c>
      <c r="B51" s="165">
        <v>8918</v>
      </c>
      <c r="C51" s="166">
        <v>41743</v>
      </c>
      <c r="D51" s="167">
        <v>0.903</v>
      </c>
      <c r="E51" s="168">
        <v>37694</v>
      </c>
      <c r="F51" s="168">
        <v>37104</v>
      </c>
      <c r="G51" s="168">
        <v>4161</v>
      </c>
      <c r="H51" s="166">
        <v>-148</v>
      </c>
      <c r="I51" s="168">
        <v>0</v>
      </c>
      <c r="J51" s="168">
        <v>1320503</v>
      </c>
    </row>
    <row r="52" spans="1:10" s="139" customFormat="1" ht="27" customHeight="1">
      <c r="A52" s="164" t="s">
        <v>886</v>
      </c>
      <c r="B52" s="165">
        <v>5316</v>
      </c>
      <c r="C52" s="166">
        <v>23282</v>
      </c>
      <c r="D52" s="167">
        <v>0.891</v>
      </c>
      <c r="E52" s="168">
        <v>20744</v>
      </c>
      <c r="F52" s="168">
        <v>20419</v>
      </c>
      <c r="G52" s="168">
        <v>3841</v>
      </c>
      <c r="H52" s="166">
        <v>-468</v>
      </c>
      <c r="I52" s="168">
        <v>0</v>
      </c>
      <c r="J52" s="168">
        <v>2485450</v>
      </c>
    </row>
    <row r="53" spans="1:10" s="139" customFormat="1" ht="12.75">
      <c r="A53" s="139" t="s">
        <v>75</v>
      </c>
      <c r="B53" s="165">
        <v>21215</v>
      </c>
      <c r="C53" s="166">
        <v>106061</v>
      </c>
      <c r="D53" s="167">
        <v>0.978</v>
      </c>
      <c r="E53" s="168">
        <v>103727</v>
      </c>
      <c r="F53" s="168">
        <v>102103</v>
      </c>
      <c r="G53" s="168">
        <v>4813</v>
      </c>
      <c r="H53" s="166">
        <v>504</v>
      </c>
      <c r="I53" s="168">
        <v>10696337</v>
      </c>
      <c r="J53" s="168">
        <v>0</v>
      </c>
    </row>
    <row r="54" spans="1:10" s="139" customFormat="1" ht="12.75">
      <c r="A54" s="139" t="s">
        <v>76</v>
      </c>
      <c r="B54" s="165">
        <v>9837</v>
      </c>
      <c r="C54" s="166">
        <v>47106</v>
      </c>
      <c r="D54" s="167">
        <v>0.952</v>
      </c>
      <c r="E54" s="168">
        <v>44844</v>
      </c>
      <c r="F54" s="168">
        <v>44142</v>
      </c>
      <c r="G54" s="168">
        <v>4487</v>
      </c>
      <c r="H54" s="166">
        <v>179</v>
      </c>
      <c r="I54" s="168">
        <v>1758644</v>
      </c>
      <c r="J54" s="168">
        <v>0</v>
      </c>
    </row>
    <row r="55" spans="1:10" s="139" customFormat="1" ht="12.75">
      <c r="A55" s="139" t="s">
        <v>77</v>
      </c>
      <c r="B55" s="165">
        <v>153144</v>
      </c>
      <c r="C55" s="166">
        <v>728562</v>
      </c>
      <c r="D55" s="167">
        <v>0.913</v>
      </c>
      <c r="E55" s="168">
        <v>665177</v>
      </c>
      <c r="F55" s="168">
        <v>654763</v>
      </c>
      <c r="G55" s="168">
        <v>4275</v>
      </c>
      <c r="H55" s="166">
        <v>-33</v>
      </c>
      <c r="I55" s="168">
        <v>0</v>
      </c>
      <c r="J55" s="168">
        <v>5073361</v>
      </c>
    </row>
    <row r="56" spans="1:10" s="139" customFormat="1" ht="12.75">
      <c r="A56" s="139" t="s">
        <v>78</v>
      </c>
      <c r="B56" s="165">
        <v>26543</v>
      </c>
      <c r="C56" s="166">
        <v>121976</v>
      </c>
      <c r="D56" s="167">
        <v>1.066</v>
      </c>
      <c r="E56" s="168">
        <v>130026</v>
      </c>
      <c r="F56" s="168">
        <v>127991</v>
      </c>
      <c r="G56" s="168">
        <v>4822</v>
      </c>
      <c r="H56" s="166">
        <v>513</v>
      </c>
      <c r="I56" s="168">
        <v>13627375</v>
      </c>
      <c r="J56" s="168">
        <v>0</v>
      </c>
    </row>
    <row r="57" spans="1:10" s="139" customFormat="1" ht="12.75">
      <c r="A57" s="139" t="s">
        <v>79</v>
      </c>
      <c r="B57" s="165">
        <v>42870</v>
      </c>
      <c r="C57" s="166">
        <v>190073</v>
      </c>
      <c r="D57" s="167">
        <v>1.058</v>
      </c>
      <c r="E57" s="168">
        <v>201098</v>
      </c>
      <c r="F57" s="168">
        <v>197949</v>
      </c>
      <c r="G57" s="168">
        <v>4617</v>
      </c>
      <c r="H57" s="166">
        <v>309</v>
      </c>
      <c r="I57" s="168">
        <v>13239457</v>
      </c>
      <c r="J57" s="168">
        <v>0</v>
      </c>
    </row>
    <row r="58" spans="1:10" s="139" customFormat="1" ht="12.75">
      <c r="A58" s="139" t="s">
        <v>80</v>
      </c>
      <c r="B58" s="165">
        <v>136863</v>
      </c>
      <c r="C58" s="166">
        <v>707194</v>
      </c>
      <c r="D58" s="167">
        <v>0.998</v>
      </c>
      <c r="E58" s="168">
        <v>705780</v>
      </c>
      <c r="F58" s="168">
        <v>694730</v>
      </c>
      <c r="G58" s="168">
        <v>5076</v>
      </c>
      <c r="H58" s="166">
        <v>767</v>
      </c>
      <c r="I58" s="168">
        <v>105041682</v>
      </c>
      <c r="J58" s="168">
        <v>0</v>
      </c>
    </row>
    <row r="59" spans="1:10" s="139" customFormat="1" ht="12.75">
      <c r="A59" s="139" t="s">
        <v>81</v>
      </c>
      <c r="B59" s="165">
        <v>14262</v>
      </c>
      <c r="C59" s="166">
        <v>75390</v>
      </c>
      <c r="D59" s="167">
        <v>0.966</v>
      </c>
      <c r="E59" s="168">
        <v>72827</v>
      </c>
      <c r="F59" s="168">
        <v>71687</v>
      </c>
      <c r="G59" s="168">
        <v>5026</v>
      </c>
      <c r="H59" s="166">
        <v>718</v>
      </c>
      <c r="I59" s="168">
        <v>10237453</v>
      </c>
      <c r="J59" s="168">
        <v>0</v>
      </c>
    </row>
    <row r="60" spans="1:10" s="139" customFormat="1" ht="12.75">
      <c r="A60" s="139" t="s">
        <v>82</v>
      </c>
      <c r="B60" s="165">
        <v>7396</v>
      </c>
      <c r="C60" s="166">
        <v>29831</v>
      </c>
      <c r="D60" s="167">
        <v>1.077</v>
      </c>
      <c r="E60" s="168">
        <v>32128</v>
      </c>
      <c r="F60" s="168">
        <v>31625</v>
      </c>
      <c r="G60" s="168">
        <v>4276</v>
      </c>
      <c r="H60" s="166">
        <v>-33</v>
      </c>
      <c r="I60" s="168">
        <v>0</v>
      </c>
      <c r="J60" s="168">
        <v>241355</v>
      </c>
    </row>
    <row r="61" spans="1:10" s="139" customFormat="1" ht="12.75">
      <c r="A61" s="139" t="s">
        <v>83</v>
      </c>
      <c r="B61" s="165">
        <v>7744</v>
      </c>
      <c r="C61" s="166">
        <v>49807</v>
      </c>
      <c r="D61" s="167">
        <v>0.924</v>
      </c>
      <c r="E61" s="168">
        <v>46022</v>
      </c>
      <c r="F61" s="168">
        <v>45301</v>
      </c>
      <c r="G61" s="168">
        <v>5850</v>
      </c>
      <c r="H61" s="166">
        <v>1541</v>
      </c>
      <c r="I61" s="168">
        <v>11935559</v>
      </c>
      <c r="J61" s="168">
        <v>0</v>
      </c>
    </row>
    <row r="62" spans="1:10" s="139" customFormat="1" ht="12.75">
      <c r="A62" s="139" t="s">
        <v>84</v>
      </c>
      <c r="B62" s="165">
        <v>3651</v>
      </c>
      <c r="C62" s="166">
        <v>5131</v>
      </c>
      <c r="D62" s="167">
        <v>1.331</v>
      </c>
      <c r="E62" s="168">
        <v>6829</v>
      </c>
      <c r="F62" s="168">
        <v>6722</v>
      </c>
      <c r="G62" s="168">
        <v>1841</v>
      </c>
      <c r="H62" s="166">
        <v>-2467</v>
      </c>
      <c r="I62" s="168">
        <v>0</v>
      </c>
      <c r="J62" s="168">
        <v>9008709</v>
      </c>
    </row>
    <row r="63" spans="1:10" s="139" customFormat="1" ht="12.75">
      <c r="A63" s="139" t="s">
        <v>85</v>
      </c>
      <c r="B63" s="165">
        <v>11520</v>
      </c>
      <c r="C63" s="166">
        <v>44480</v>
      </c>
      <c r="D63" s="167">
        <v>1.059</v>
      </c>
      <c r="E63" s="168">
        <v>47104</v>
      </c>
      <c r="F63" s="168">
        <v>46367</v>
      </c>
      <c r="G63" s="168">
        <v>4025</v>
      </c>
      <c r="H63" s="166">
        <v>-284</v>
      </c>
      <c r="I63" s="168">
        <v>0</v>
      </c>
      <c r="J63" s="168">
        <v>3268179</v>
      </c>
    </row>
    <row r="64" spans="1:10" s="139" customFormat="1" ht="12.75">
      <c r="A64" s="139" t="s">
        <v>86</v>
      </c>
      <c r="B64" s="165">
        <v>5233</v>
      </c>
      <c r="C64" s="166">
        <v>15302</v>
      </c>
      <c r="D64" s="167">
        <v>1.111</v>
      </c>
      <c r="E64" s="168">
        <v>17001</v>
      </c>
      <c r="F64" s="168">
        <v>16735</v>
      </c>
      <c r="G64" s="168">
        <v>3198</v>
      </c>
      <c r="H64" s="166">
        <v>-1111</v>
      </c>
      <c r="I64" s="168">
        <v>0</v>
      </c>
      <c r="J64" s="168">
        <v>5812348</v>
      </c>
    </row>
    <row r="65" spans="1:10" s="139" customFormat="1" ht="27" customHeight="1">
      <c r="A65" s="164" t="s">
        <v>902</v>
      </c>
      <c r="B65" s="165">
        <v>6525</v>
      </c>
      <c r="C65" s="166">
        <v>29536</v>
      </c>
      <c r="D65" s="167">
        <v>0.87</v>
      </c>
      <c r="E65" s="168">
        <v>25696</v>
      </c>
      <c r="F65" s="168">
        <v>25294</v>
      </c>
      <c r="G65" s="168">
        <v>3876</v>
      </c>
      <c r="H65" s="166">
        <v>-432</v>
      </c>
      <c r="I65" s="168">
        <v>0</v>
      </c>
      <c r="J65" s="168">
        <v>2819649</v>
      </c>
    </row>
    <row r="66" spans="1:10" s="139" customFormat="1" ht="12.75">
      <c r="A66" s="139" t="s">
        <v>87</v>
      </c>
      <c r="B66" s="165">
        <v>16776</v>
      </c>
      <c r="C66" s="166">
        <v>93854</v>
      </c>
      <c r="D66" s="167">
        <v>0.845</v>
      </c>
      <c r="E66" s="168">
        <v>79307</v>
      </c>
      <c r="F66" s="168">
        <v>78065</v>
      </c>
      <c r="G66" s="168">
        <v>4653</v>
      </c>
      <c r="H66" s="166">
        <v>345</v>
      </c>
      <c r="I66" s="168">
        <v>5783899</v>
      </c>
      <c r="J66" s="168">
        <v>0</v>
      </c>
    </row>
    <row r="67" spans="1:10" s="139" customFormat="1" ht="12.75">
      <c r="A67" s="139" t="s">
        <v>88</v>
      </c>
      <c r="B67" s="165">
        <v>29182</v>
      </c>
      <c r="C67" s="166">
        <v>116776</v>
      </c>
      <c r="D67" s="167">
        <v>1.044</v>
      </c>
      <c r="E67" s="168">
        <v>121915</v>
      </c>
      <c r="F67" s="168">
        <v>120006</v>
      </c>
      <c r="G67" s="168">
        <v>4112</v>
      </c>
      <c r="H67" s="166">
        <v>-196</v>
      </c>
      <c r="I67" s="168">
        <v>0</v>
      </c>
      <c r="J67" s="168">
        <v>5727700</v>
      </c>
    </row>
    <row r="68" spans="1:10" s="139" customFormat="1" ht="12.75">
      <c r="A68" s="139" t="s">
        <v>89</v>
      </c>
      <c r="B68" s="165">
        <v>9509</v>
      </c>
      <c r="C68" s="166">
        <v>41512</v>
      </c>
      <c r="D68" s="167">
        <v>1.074</v>
      </c>
      <c r="E68" s="168">
        <v>44584</v>
      </c>
      <c r="F68" s="168">
        <v>43886</v>
      </c>
      <c r="G68" s="168">
        <v>4615</v>
      </c>
      <c r="H68" s="166">
        <v>307</v>
      </c>
      <c r="I68" s="168">
        <v>2915821</v>
      </c>
      <c r="J68" s="168">
        <v>0</v>
      </c>
    </row>
    <row r="69" spans="1:10" s="139" customFormat="1" ht="12.75">
      <c r="A69" s="139" t="s">
        <v>90</v>
      </c>
      <c r="B69" s="165">
        <v>11231</v>
      </c>
      <c r="C69" s="166">
        <v>17554</v>
      </c>
      <c r="D69" s="167">
        <v>1.172</v>
      </c>
      <c r="E69" s="168">
        <v>20573</v>
      </c>
      <c r="F69" s="168">
        <v>20251</v>
      </c>
      <c r="G69" s="168">
        <v>1803</v>
      </c>
      <c r="H69" s="166">
        <v>-2505</v>
      </c>
      <c r="I69" s="168">
        <v>0</v>
      </c>
      <c r="J69" s="168">
        <v>28138806</v>
      </c>
    </row>
    <row r="70" spans="1:10" s="139" customFormat="1" ht="12.75">
      <c r="A70" s="139" t="s">
        <v>91</v>
      </c>
      <c r="B70" s="165">
        <v>133266</v>
      </c>
      <c r="C70" s="166">
        <v>591420</v>
      </c>
      <c r="D70" s="167">
        <v>1.067</v>
      </c>
      <c r="E70" s="168">
        <v>631045</v>
      </c>
      <c r="F70" s="168">
        <v>621165</v>
      </c>
      <c r="G70" s="168">
        <v>4661</v>
      </c>
      <c r="H70" s="166">
        <v>352</v>
      </c>
      <c r="I70" s="168">
        <v>46974721</v>
      </c>
      <c r="J70" s="168">
        <v>0</v>
      </c>
    </row>
    <row r="71" spans="1:10" s="139" customFormat="1" ht="12.75">
      <c r="A71" s="139" t="s">
        <v>92</v>
      </c>
      <c r="B71" s="165">
        <v>7145</v>
      </c>
      <c r="C71" s="166">
        <v>29239</v>
      </c>
      <c r="D71" s="167">
        <v>0.984</v>
      </c>
      <c r="E71" s="168">
        <v>28771</v>
      </c>
      <c r="F71" s="168">
        <v>28321</v>
      </c>
      <c r="G71" s="168">
        <v>3964</v>
      </c>
      <c r="H71" s="166">
        <v>-345</v>
      </c>
      <c r="I71" s="168">
        <v>0</v>
      </c>
      <c r="J71" s="168">
        <v>2464334</v>
      </c>
    </row>
    <row r="72" spans="1:10" s="139" customFormat="1" ht="12.75">
      <c r="A72" s="139" t="s">
        <v>93</v>
      </c>
      <c r="B72" s="165">
        <v>30407</v>
      </c>
      <c r="C72" s="166">
        <v>136605</v>
      </c>
      <c r="D72" s="167">
        <v>1.025</v>
      </c>
      <c r="E72" s="168">
        <v>140020</v>
      </c>
      <c r="F72" s="168">
        <v>137828</v>
      </c>
      <c r="G72" s="168">
        <v>4533</v>
      </c>
      <c r="H72" s="166">
        <v>224</v>
      </c>
      <c r="I72" s="168">
        <v>6816614</v>
      </c>
      <c r="J72" s="168">
        <v>0</v>
      </c>
    </row>
    <row r="73" spans="1:10" s="139" customFormat="1" ht="12.75">
      <c r="A73" s="139" t="s">
        <v>94</v>
      </c>
      <c r="B73" s="165">
        <v>11216</v>
      </c>
      <c r="C73" s="166">
        <v>60631</v>
      </c>
      <c r="D73" s="167">
        <v>0.982</v>
      </c>
      <c r="E73" s="168">
        <v>59540</v>
      </c>
      <c r="F73" s="168">
        <v>58608</v>
      </c>
      <c r="G73" s="168">
        <v>5225</v>
      </c>
      <c r="H73" s="166">
        <v>917</v>
      </c>
      <c r="I73" s="168">
        <v>10282580</v>
      </c>
      <c r="J73" s="168">
        <v>0</v>
      </c>
    </row>
    <row r="74" spans="1:10" s="139" customFormat="1" ht="12.75">
      <c r="A74" s="139" t="s">
        <v>95</v>
      </c>
      <c r="B74" s="165">
        <v>18495</v>
      </c>
      <c r="C74" s="166">
        <v>97635</v>
      </c>
      <c r="D74" s="167">
        <v>0.91</v>
      </c>
      <c r="E74" s="168">
        <v>88848</v>
      </c>
      <c r="F74" s="168">
        <v>87457</v>
      </c>
      <c r="G74" s="168">
        <v>4729</v>
      </c>
      <c r="H74" s="166">
        <v>420</v>
      </c>
      <c r="I74" s="168">
        <v>7769304</v>
      </c>
      <c r="J74" s="168">
        <v>0</v>
      </c>
    </row>
    <row r="75" spans="1:10" s="139" customFormat="1" ht="12.75">
      <c r="A75" s="139" t="s">
        <v>96</v>
      </c>
      <c r="B75" s="165">
        <v>13368</v>
      </c>
      <c r="C75" s="166">
        <v>64236</v>
      </c>
      <c r="D75" s="167">
        <v>0.971</v>
      </c>
      <c r="E75" s="168">
        <v>62373</v>
      </c>
      <c r="F75" s="168">
        <v>61396</v>
      </c>
      <c r="G75" s="168">
        <v>4593</v>
      </c>
      <c r="H75" s="166">
        <v>284</v>
      </c>
      <c r="I75" s="168">
        <v>3798847</v>
      </c>
      <c r="J75" s="168">
        <v>0</v>
      </c>
    </row>
    <row r="76" spans="1:10" s="139" customFormat="1" ht="12.75">
      <c r="A76" s="139" t="s">
        <v>97</v>
      </c>
      <c r="B76" s="165">
        <v>26827</v>
      </c>
      <c r="C76" s="166">
        <v>115406</v>
      </c>
      <c r="D76" s="167">
        <v>0.999</v>
      </c>
      <c r="E76" s="168">
        <v>115290</v>
      </c>
      <c r="F76" s="168">
        <v>113485</v>
      </c>
      <c r="G76" s="168">
        <v>4230</v>
      </c>
      <c r="H76" s="166">
        <v>-78</v>
      </c>
      <c r="I76" s="168">
        <v>0</v>
      </c>
      <c r="J76" s="168">
        <v>2101480</v>
      </c>
    </row>
    <row r="77" spans="1:10" s="139" customFormat="1" ht="12.75">
      <c r="A77" s="139" t="s">
        <v>98</v>
      </c>
      <c r="B77" s="165">
        <v>33478</v>
      </c>
      <c r="C77" s="166">
        <v>160325</v>
      </c>
      <c r="D77" s="167">
        <v>1.02</v>
      </c>
      <c r="E77" s="168">
        <v>163532</v>
      </c>
      <c r="F77" s="168">
        <v>160971</v>
      </c>
      <c r="G77" s="168">
        <v>4808</v>
      </c>
      <c r="H77" s="166">
        <v>500</v>
      </c>
      <c r="I77" s="168">
        <v>16727964</v>
      </c>
      <c r="J77" s="168">
        <v>0</v>
      </c>
    </row>
    <row r="78" spans="1:10" s="139" customFormat="1" ht="27" customHeight="1">
      <c r="A78" s="164" t="s">
        <v>903</v>
      </c>
      <c r="B78" s="165">
        <v>19593</v>
      </c>
      <c r="C78" s="166">
        <v>78390</v>
      </c>
      <c r="D78" s="167">
        <v>1.122</v>
      </c>
      <c r="E78" s="168">
        <v>87954</v>
      </c>
      <c r="F78" s="168">
        <v>86577</v>
      </c>
      <c r="G78" s="168">
        <v>4419</v>
      </c>
      <c r="H78" s="166">
        <v>110</v>
      </c>
      <c r="I78" s="168">
        <v>2158650</v>
      </c>
      <c r="J78" s="168">
        <v>0</v>
      </c>
    </row>
    <row r="79" spans="1:10" s="139" customFormat="1" ht="12.75">
      <c r="A79" s="139" t="s">
        <v>99</v>
      </c>
      <c r="B79" s="165">
        <v>8420</v>
      </c>
      <c r="C79" s="166">
        <v>22410</v>
      </c>
      <c r="D79" s="167">
        <v>0.97</v>
      </c>
      <c r="E79" s="168">
        <v>21738</v>
      </c>
      <c r="F79" s="168">
        <v>21397</v>
      </c>
      <c r="G79" s="168">
        <v>2541</v>
      </c>
      <c r="H79" s="166">
        <v>-1767</v>
      </c>
      <c r="I79" s="168">
        <v>0</v>
      </c>
      <c r="J79" s="168">
        <v>14880957</v>
      </c>
    </row>
    <row r="80" spans="1:10" s="139" customFormat="1" ht="12.75">
      <c r="A80" s="139" t="s">
        <v>100</v>
      </c>
      <c r="B80" s="165">
        <v>27601</v>
      </c>
      <c r="C80" s="166">
        <v>139132</v>
      </c>
      <c r="D80" s="167">
        <v>1.022</v>
      </c>
      <c r="E80" s="168">
        <v>142192</v>
      </c>
      <c r="F80" s="168">
        <v>139966</v>
      </c>
      <c r="G80" s="168">
        <v>5071</v>
      </c>
      <c r="H80" s="166">
        <v>762</v>
      </c>
      <c r="I80" s="168">
        <v>21044530</v>
      </c>
      <c r="J80" s="168">
        <v>0</v>
      </c>
    </row>
    <row r="81" spans="1:10" s="139" customFormat="1" ht="12.75">
      <c r="A81" s="139" t="s">
        <v>101</v>
      </c>
      <c r="B81" s="165">
        <v>9775</v>
      </c>
      <c r="C81" s="166">
        <v>40215</v>
      </c>
      <c r="D81" s="167">
        <v>1.102</v>
      </c>
      <c r="E81" s="168">
        <v>44317</v>
      </c>
      <c r="F81" s="168">
        <v>43624</v>
      </c>
      <c r="G81" s="168">
        <v>4463</v>
      </c>
      <c r="H81" s="166">
        <v>154</v>
      </c>
      <c r="I81" s="168">
        <v>1507049</v>
      </c>
      <c r="J81" s="168">
        <v>0</v>
      </c>
    </row>
    <row r="82" spans="1:10" s="139" customFormat="1" ht="12.75">
      <c r="A82" s="139" t="s">
        <v>102</v>
      </c>
      <c r="B82" s="165">
        <v>12278</v>
      </c>
      <c r="C82" s="166">
        <v>56617</v>
      </c>
      <c r="D82" s="167">
        <v>1.131</v>
      </c>
      <c r="E82" s="168">
        <v>64033</v>
      </c>
      <c r="F82" s="168">
        <v>63031</v>
      </c>
      <c r="G82" s="168">
        <v>5134</v>
      </c>
      <c r="H82" s="166">
        <v>825</v>
      </c>
      <c r="I82" s="168">
        <v>10129825</v>
      </c>
      <c r="J82" s="168">
        <v>0</v>
      </c>
    </row>
    <row r="83" spans="1:10" s="139" customFormat="1" ht="12.75">
      <c r="A83" s="139" t="s">
        <v>103</v>
      </c>
      <c r="B83" s="165">
        <v>9307</v>
      </c>
      <c r="C83" s="166">
        <v>33711</v>
      </c>
      <c r="D83" s="167">
        <v>1.085</v>
      </c>
      <c r="E83" s="168">
        <v>36577</v>
      </c>
      <c r="F83" s="168">
        <v>36004</v>
      </c>
      <c r="G83" s="168">
        <v>3868</v>
      </c>
      <c r="H83" s="166">
        <v>-440</v>
      </c>
      <c r="I83" s="168">
        <v>0</v>
      </c>
      <c r="J83" s="168">
        <v>4096204</v>
      </c>
    </row>
    <row r="84" spans="1:10" s="139" customFormat="1" ht="12.75">
      <c r="A84" s="139" t="s">
        <v>104</v>
      </c>
      <c r="B84" s="165">
        <v>87979</v>
      </c>
      <c r="C84" s="166">
        <v>411332</v>
      </c>
      <c r="D84" s="167">
        <v>1.029</v>
      </c>
      <c r="E84" s="168">
        <v>423261</v>
      </c>
      <c r="F84" s="168">
        <v>416634</v>
      </c>
      <c r="G84" s="168">
        <v>4736</v>
      </c>
      <c r="H84" s="166">
        <v>427</v>
      </c>
      <c r="I84" s="168">
        <v>37567702</v>
      </c>
      <c r="J84" s="168">
        <v>0</v>
      </c>
    </row>
    <row r="85" spans="1:10" s="139" customFormat="1" ht="12.75">
      <c r="A85" s="139" t="s">
        <v>105</v>
      </c>
      <c r="B85" s="165">
        <v>16109</v>
      </c>
      <c r="C85" s="166">
        <v>50786</v>
      </c>
      <c r="D85" s="167">
        <v>0.903</v>
      </c>
      <c r="E85" s="168">
        <v>45859</v>
      </c>
      <c r="F85" s="168">
        <v>45141</v>
      </c>
      <c r="G85" s="168">
        <v>2802</v>
      </c>
      <c r="H85" s="166">
        <v>-1506</v>
      </c>
      <c r="I85" s="168">
        <v>0</v>
      </c>
      <c r="J85" s="168">
        <v>24265857</v>
      </c>
    </row>
    <row r="86" spans="1:10" s="139" customFormat="1" ht="27" customHeight="1">
      <c r="A86" s="164" t="s">
        <v>887</v>
      </c>
      <c r="B86" s="165">
        <v>10658</v>
      </c>
      <c r="C86" s="166">
        <v>60831</v>
      </c>
      <c r="D86" s="167">
        <v>1.036</v>
      </c>
      <c r="E86" s="168">
        <v>63021</v>
      </c>
      <c r="F86" s="168">
        <v>62035</v>
      </c>
      <c r="G86" s="168">
        <v>5820</v>
      </c>
      <c r="H86" s="166">
        <v>1512</v>
      </c>
      <c r="I86" s="168">
        <v>16113599</v>
      </c>
      <c r="J86" s="168">
        <v>0</v>
      </c>
    </row>
    <row r="87" spans="1:10" s="139" customFormat="1" ht="12.75">
      <c r="A87" s="139" t="s">
        <v>106</v>
      </c>
      <c r="B87" s="165">
        <v>9062</v>
      </c>
      <c r="C87" s="166">
        <v>56038</v>
      </c>
      <c r="D87" s="167">
        <v>0.975</v>
      </c>
      <c r="E87" s="168">
        <v>54637</v>
      </c>
      <c r="F87" s="168">
        <v>53782</v>
      </c>
      <c r="G87" s="168">
        <v>5935</v>
      </c>
      <c r="H87" s="166">
        <v>1626</v>
      </c>
      <c r="I87" s="168">
        <v>14737047</v>
      </c>
      <c r="J87" s="168">
        <v>0</v>
      </c>
    </row>
    <row r="88" spans="1:10" s="139" customFormat="1" ht="12.75">
      <c r="A88" s="139" t="s">
        <v>107</v>
      </c>
      <c r="B88" s="165">
        <v>13855</v>
      </c>
      <c r="C88" s="166">
        <v>97650</v>
      </c>
      <c r="D88" s="167">
        <v>0.949</v>
      </c>
      <c r="E88" s="168">
        <v>92670</v>
      </c>
      <c r="F88" s="168">
        <v>91219</v>
      </c>
      <c r="G88" s="168">
        <v>6584</v>
      </c>
      <c r="H88" s="166">
        <v>2275</v>
      </c>
      <c r="I88" s="168">
        <v>31523276</v>
      </c>
      <c r="J88" s="168">
        <v>0</v>
      </c>
    </row>
    <row r="89" spans="1:10" s="139" customFormat="1" ht="12.75">
      <c r="A89" s="139" t="s">
        <v>108</v>
      </c>
      <c r="B89" s="165">
        <v>5803</v>
      </c>
      <c r="C89" s="166">
        <v>27670</v>
      </c>
      <c r="D89" s="167">
        <v>1.108</v>
      </c>
      <c r="E89" s="168">
        <v>30659</v>
      </c>
      <c r="F89" s="168">
        <v>30179</v>
      </c>
      <c r="G89" s="168">
        <v>5201</v>
      </c>
      <c r="H89" s="166">
        <v>892</v>
      </c>
      <c r="I89" s="168">
        <v>5175790</v>
      </c>
      <c r="J89" s="168">
        <v>0</v>
      </c>
    </row>
    <row r="90" spans="1:10" s="139" customFormat="1" ht="12.75">
      <c r="A90" s="139" t="s">
        <v>109</v>
      </c>
      <c r="B90" s="165">
        <v>65548</v>
      </c>
      <c r="C90" s="166">
        <v>419190</v>
      </c>
      <c r="D90" s="167">
        <v>1.017</v>
      </c>
      <c r="E90" s="168">
        <v>426316</v>
      </c>
      <c r="F90" s="168">
        <v>419642</v>
      </c>
      <c r="G90" s="168">
        <v>6402</v>
      </c>
      <c r="H90" s="166">
        <v>2093</v>
      </c>
      <c r="I90" s="168">
        <v>137221443</v>
      </c>
      <c r="J90" s="168">
        <v>0</v>
      </c>
    </row>
    <row r="91" spans="1:10" s="139" customFormat="1" ht="12.75">
      <c r="A91" s="139" t="s">
        <v>110</v>
      </c>
      <c r="B91" s="165">
        <v>13107</v>
      </c>
      <c r="C91" s="166">
        <v>67498</v>
      </c>
      <c r="D91" s="167">
        <v>0.967</v>
      </c>
      <c r="E91" s="168">
        <v>65271</v>
      </c>
      <c r="F91" s="168">
        <v>64249</v>
      </c>
      <c r="G91" s="168">
        <v>4902</v>
      </c>
      <c r="H91" s="166">
        <v>593</v>
      </c>
      <c r="I91" s="168">
        <v>7776266</v>
      </c>
      <c r="J91" s="168">
        <v>0</v>
      </c>
    </row>
    <row r="92" spans="1:10" s="139" customFormat="1" ht="12.75">
      <c r="A92" s="139" t="s">
        <v>111</v>
      </c>
      <c r="B92" s="165">
        <v>14606</v>
      </c>
      <c r="C92" s="166">
        <v>78875</v>
      </c>
      <c r="D92" s="167">
        <v>0.931</v>
      </c>
      <c r="E92" s="168">
        <v>73433</v>
      </c>
      <c r="F92" s="168">
        <v>72283</v>
      </c>
      <c r="G92" s="168">
        <v>4949</v>
      </c>
      <c r="H92" s="166">
        <v>640</v>
      </c>
      <c r="I92" s="168">
        <v>9351391</v>
      </c>
      <c r="J92" s="168">
        <v>0</v>
      </c>
    </row>
    <row r="93" spans="1:10" s="139" customFormat="1" ht="12.75">
      <c r="A93" s="139" t="s">
        <v>112</v>
      </c>
      <c r="B93" s="165">
        <v>19752</v>
      </c>
      <c r="C93" s="166">
        <v>104408</v>
      </c>
      <c r="D93" s="167">
        <v>0.984</v>
      </c>
      <c r="E93" s="168">
        <v>102737</v>
      </c>
      <c r="F93" s="168">
        <v>101129</v>
      </c>
      <c r="G93" s="168">
        <v>5120</v>
      </c>
      <c r="H93" s="166">
        <v>811</v>
      </c>
      <c r="I93" s="168">
        <v>16025392</v>
      </c>
      <c r="J93" s="168">
        <v>0</v>
      </c>
    </row>
    <row r="94" spans="1:10" s="139" customFormat="1" ht="12.75">
      <c r="A94" s="139" t="s">
        <v>113</v>
      </c>
      <c r="B94" s="165">
        <v>26460</v>
      </c>
      <c r="C94" s="166">
        <v>99616</v>
      </c>
      <c r="D94" s="167">
        <v>1.083</v>
      </c>
      <c r="E94" s="168">
        <v>107884</v>
      </c>
      <c r="F94" s="168">
        <v>106195</v>
      </c>
      <c r="G94" s="168">
        <v>4013</v>
      </c>
      <c r="H94" s="166">
        <v>-295</v>
      </c>
      <c r="I94" s="168">
        <v>0</v>
      </c>
      <c r="J94" s="168">
        <v>7810329</v>
      </c>
    </row>
    <row r="95" spans="1:10" s="139" customFormat="1" ht="12.75">
      <c r="A95" s="139" t="s">
        <v>114</v>
      </c>
      <c r="B95" s="165">
        <v>6965</v>
      </c>
      <c r="C95" s="166">
        <v>29915</v>
      </c>
      <c r="D95" s="167">
        <v>0.946</v>
      </c>
      <c r="E95" s="168">
        <v>28299</v>
      </c>
      <c r="F95" s="168">
        <v>27856</v>
      </c>
      <c r="G95" s="168">
        <v>3999</v>
      </c>
      <c r="H95" s="166">
        <v>-309</v>
      </c>
      <c r="I95" s="168">
        <v>0</v>
      </c>
      <c r="J95" s="168">
        <v>2153191</v>
      </c>
    </row>
    <row r="96" spans="1:10" s="139" customFormat="1" ht="12.75">
      <c r="A96" s="139" t="s">
        <v>115</v>
      </c>
      <c r="B96" s="165">
        <v>15368</v>
      </c>
      <c r="C96" s="166">
        <v>68247</v>
      </c>
      <c r="D96" s="167">
        <v>1.061</v>
      </c>
      <c r="E96" s="168">
        <v>72410</v>
      </c>
      <c r="F96" s="168">
        <v>71277</v>
      </c>
      <c r="G96" s="168">
        <v>4638</v>
      </c>
      <c r="H96" s="166">
        <v>329</v>
      </c>
      <c r="I96" s="168">
        <v>5061959</v>
      </c>
      <c r="J96" s="168">
        <v>0</v>
      </c>
    </row>
    <row r="97" spans="1:10" s="139" customFormat="1" ht="12.75">
      <c r="A97" s="139" t="s">
        <v>116</v>
      </c>
      <c r="B97" s="165">
        <v>36008</v>
      </c>
      <c r="C97" s="166">
        <v>211450</v>
      </c>
      <c r="D97" s="167">
        <v>0.948</v>
      </c>
      <c r="E97" s="168">
        <v>200455</v>
      </c>
      <c r="F97" s="168">
        <v>197317</v>
      </c>
      <c r="G97" s="168">
        <v>5480</v>
      </c>
      <c r="H97" s="166">
        <v>1171</v>
      </c>
      <c r="I97" s="168">
        <v>42172427</v>
      </c>
      <c r="J97" s="168">
        <v>0</v>
      </c>
    </row>
    <row r="98" spans="1:10" s="139" customFormat="1" ht="27" customHeight="1">
      <c r="A98" s="164" t="s">
        <v>904</v>
      </c>
      <c r="B98" s="165">
        <v>57394</v>
      </c>
      <c r="C98" s="166">
        <v>281517</v>
      </c>
      <c r="D98" s="167">
        <v>0.886</v>
      </c>
      <c r="E98" s="168">
        <v>249424</v>
      </c>
      <c r="F98" s="168">
        <v>245519</v>
      </c>
      <c r="G98" s="168">
        <v>4278</v>
      </c>
      <c r="H98" s="166">
        <v>-31</v>
      </c>
      <c r="I98" s="168">
        <v>0</v>
      </c>
      <c r="J98" s="168">
        <v>1769255</v>
      </c>
    </row>
    <row r="99" spans="1:10" s="139" customFormat="1" ht="27" customHeight="1">
      <c r="A99" s="164" t="s">
        <v>888</v>
      </c>
      <c r="B99" s="165">
        <v>31838</v>
      </c>
      <c r="C99" s="166">
        <v>163407</v>
      </c>
      <c r="D99" s="167">
        <v>1.123</v>
      </c>
      <c r="E99" s="168">
        <v>183506</v>
      </c>
      <c r="F99" s="168">
        <v>180633</v>
      </c>
      <c r="G99" s="168">
        <v>5674</v>
      </c>
      <c r="H99" s="166">
        <v>1365</v>
      </c>
      <c r="I99" s="168">
        <v>43455823</v>
      </c>
      <c r="J99" s="168">
        <v>0</v>
      </c>
    </row>
    <row r="100" spans="1:10" s="139" customFormat="1" ht="12.75">
      <c r="A100" s="139" t="s">
        <v>117</v>
      </c>
      <c r="B100" s="165">
        <v>65241</v>
      </c>
      <c r="C100" s="166">
        <v>299812</v>
      </c>
      <c r="D100" s="167">
        <v>1.09</v>
      </c>
      <c r="E100" s="168">
        <v>326795</v>
      </c>
      <c r="F100" s="168">
        <v>321679</v>
      </c>
      <c r="G100" s="168">
        <v>4931</v>
      </c>
      <c r="H100" s="166">
        <v>622</v>
      </c>
      <c r="I100" s="168">
        <v>40581367</v>
      </c>
      <c r="J100" s="168">
        <v>0</v>
      </c>
    </row>
    <row r="101" spans="1:10" s="139" customFormat="1" ht="12.75">
      <c r="A101" s="139" t="s">
        <v>118</v>
      </c>
      <c r="B101" s="165">
        <v>13138</v>
      </c>
      <c r="C101" s="166">
        <v>63381</v>
      </c>
      <c r="D101" s="167">
        <v>1.088</v>
      </c>
      <c r="E101" s="168">
        <v>68959</v>
      </c>
      <c r="F101" s="168">
        <v>67879</v>
      </c>
      <c r="G101" s="168">
        <v>5167</v>
      </c>
      <c r="H101" s="166">
        <v>858</v>
      </c>
      <c r="I101" s="168">
        <v>11272466</v>
      </c>
      <c r="J101" s="168">
        <v>0</v>
      </c>
    </row>
    <row r="102" spans="1:10" s="139" customFormat="1" ht="12.75">
      <c r="A102" s="139" t="s">
        <v>119</v>
      </c>
      <c r="B102" s="165">
        <v>28620</v>
      </c>
      <c r="C102" s="166">
        <v>123713</v>
      </c>
      <c r="D102" s="167">
        <v>1.015</v>
      </c>
      <c r="E102" s="168">
        <v>125569</v>
      </c>
      <c r="F102" s="168">
        <v>123603</v>
      </c>
      <c r="G102" s="168">
        <v>4319</v>
      </c>
      <c r="H102" s="166">
        <v>10</v>
      </c>
      <c r="I102" s="168">
        <v>291049</v>
      </c>
      <c r="J102" s="168">
        <v>0</v>
      </c>
    </row>
    <row r="103" spans="1:10" s="139" customFormat="1" ht="12.75">
      <c r="A103" s="139" t="s">
        <v>120</v>
      </c>
      <c r="B103" s="165">
        <v>17123</v>
      </c>
      <c r="C103" s="166">
        <v>75592</v>
      </c>
      <c r="D103" s="167">
        <v>0.951</v>
      </c>
      <c r="E103" s="168">
        <v>71888</v>
      </c>
      <c r="F103" s="168">
        <v>70762</v>
      </c>
      <c r="G103" s="168">
        <v>4133</v>
      </c>
      <c r="H103" s="166">
        <v>-176</v>
      </c>
      <c r="I103" s="168">
        <v>0</v>
      </c>
      <c r="J103" s="168">
        <v>3013774</v>
      </c>
    </row>
    <row r="104" spans="1:10" s="139" customFormat="1" ht="27" customHeight="1">
      <c r="A104" s="164" t="s">
        <v>121</v>
      </c>
      <c r="B104" s="165">
        <v>14957</v>
      </c>
      <c r="C104" s="166">
        <v>46015</v>
      </c>
      <c r="D104" s="167">
        <v>1.015</v>
      </c>
      <c r="E104" s="168">
        <v>46705</v>
      </c>
      <c r="F104" s="168">
        <v>45974</v>
      </c>
      <c r="G104" s="168">
        <v>3074</v>
      </c>
      <c r="H104" s="166">
        <v>-1235</v>
      </c>
      <c r="I104" s="168">
        <v>0</v>
      </c>
      <c r="J104" s="168">
        <v>18470176</v>
      </c>
    </row>
    <row r="105" spans="1:10" s="139" customFormat="1" ht="12.75">
      <c r="A105" s="139" t="s">
        <v>122</v>
      </c>
      <c r="B105" s="165">
        <v>12503</v>
      </c>
      <c r="C105" s="166">
        <v>45030</v>
      </c>
      <c r="D105" s="167">
        <v>0.902</v>
      </c>
      <c r="E105" s="168">
        <v>40617</v>
      </c>
      <c r="F105" s="168">
        <v>39981</v>
      </c>
      <c r="G105" s="168">
        <v>3198</v>
      </c>
      <c r="H105" s="166">
        <v>-1111</v>
      </c>
      <c r="I105" s="168">
        <v>0</v>
      </c>
      <c r="J105" s="168">
        <v>13889194</v>
      </c>
    </row>
    <row r="106" spans="1:10" s="139" customFormat="1" ht="12.75">
      <c r="A106" s="139" t="s">
        <v>123</v>
      </c>
      <c r="B106" s="165">
        <v>17423</v>
      </c>
      <c r="C106" s="166">
        <v>50359</v>
      </c>
      <c r="D106" s="167">
        <v>0.928</v>
      </c>
      <c r="E106" s="168">
        <v>46734</v>
      </c>
      <c r="F106" s="168">
        <v>46002</v>
      </c>
      <c r="G106" s="168">
        <v>2640</v>
      </c>
      <c r="H106" s="166">
        <v>-1668</v>
      </c>
      <c r="I106" s="168">
        <v>0</v>
      </c>
      <c r="J106" s="168">
        <v>29066848</v>
      </c>
    </row>
    <row r="107" spans="1:10" s="139" customFormat="1" ht="12.75">
      <c r="A107" s="139" t="s">
        <v>124</v>
      </c>
      <c r="B107" s="165">
        <v>14401</v>
      </c>
      <c r="C107" s="166">
        <v>31203</v>
      </c>
      <c r="D107" s="167">
        <v>1.043</v>
      </c>
      <c r="E107" s="168">
        <v>32544</v>
      </c>
      <c r="F107" s="168">
        <v>32035</v>
      </c>
      <c r="G107" s="168">
        <v>2224</v>
      </c>
      <c r="H107" s="166">
        <v>-2084</v>
      </c>
      <c r="I107" s="168">
        <v>0</v>
      </c>
      <c r="J107" s="168">
        <v>30013336</v>
      </c>
    </row>
    <row r="108" spans="1:10" s="139" customFormat="1" ht="12.75">
      <c r="A108" s="139" t="s">
        <v>125</v>
      </c>
      <c r="B108" s="165">
        <v>32352</v>
      </c>
      <c r="C108" s="166">
        <v>228335</v>
      </c>
      <c r="D108" s="167">
        <v>0.88</v>
      </c>
      <c r="E108" s="168">
        <v>200935</v>
      </c>
      <c r="F108" s="168">
        <v>197789</v>
      </c>
      <c r="G108" s="168">
        <v>6114</v>
      </c>
      <c r="H108" s="166">
        <v>1805</v>
      </c>
      <c r="I108" s="168">
        <v>58397394</v>
      </c>
      <c r="J108" s="168">
        <v>0</v>
      </c>
    </row>
    <row r="109" spans="1:10" s="139" customFormat="1" ht="12.75">
      <c r="A109" s="139" t="s">
        <v>126</v>
      </c>
      <c r="B109" s="165">
        <v>137556</v>
      </c>
      <c r="C109" s="166">
        <v>421317</v>
      </c>
      <c r="D109" s="167">
        <v>0.967</v>
      </c>
      <c r="E109" s="168">
        <v>407413</v>
      </c>
      <c r="F109" s="168">
        <v>401035</v>
      </c>
      <c r="G109" s="168">
        <v>2915</v>
      </c>
      <c r="H109" s="166">
        <v>-1393</v>
      </c>
      <c r="I109" s="168">
        <v>0</v>
      </c>
      <c r="J109" s="168">
        <v>191639358</v>
      </c>
    </row>
    <row r="110" spans="1:10" s="139" customFormat="1" ht="12.75">
      <c r="A110" s="139" t="s">
        <v>127</v>
      </c>
      <c r="B110" s="165">
        <v>50960</v>
      </c>
      <c r="C110" s="166">
        <v>303448</v>
      </c>
      <c r="D110" s="167">
        <v>0.883</v>
      </c>
      <c r="E110" s="168">
        <v>267944</v>
      </c>
      <c r="F110" s="168">
        <v>263749</v>
      </c>
      <c r="G110" s="168">
        <v>5176</v>
      </c>
      <c r="H110" s="166">
        <v>867</v>
      </c>
      <c r="I110" s="168">
        <v>44183012</v>
      </c>
      <c r="J110" s="168">
        <v>0</v>
      </c>
    </row>
    <row r="111" spans="1:10" s="139" customFormat="1" ht="12.75">
      <c r="A111" s="139" t="s">
        <v>128</v>
      </c>
      <c r="B111" s="165">
        <v>25574</v>
      </c>
      <c r="C111" s="166">
        <v>102534</v>
      </c>
      <c r="D111" s="167">
        <v>0.994</v>
      </c>
      <c r="E111" s="168">
        <v>101919</v>
      </c>
      <c r="F111" s="168">
        <v>100324</v>
      </c>
      <c r="G111" s="168">
        <v>3923</v>
      </c>
      <c r="H111" s="166">
        <v>-386</v>
      </c>
      <c r="I111" s="168">
        <v>0</v>
      </c>
      <c r="J111" s="168">
        <v>9864626</v>
      </c>
    </row>
    <row r="112" spans="1:10" s="139" customFormat="1" ht="12.75">
      <c r="A112" s="139" t="s">
        <v>129</v>
      </c>
      <c r="B112" s="165">
        <v>14973</v>
      </c>
      <c r="C112" s="166">
        <v>49317</v>
      </c>
      <c r="D112" s="167">
        <v>1.008</v>
      </c>
      <c r="E112" s="168">
        <v>49712</v>
      </c>
      <c r="F112" s="168">
        <v>48934</v>
      </c>
      <c r="G112" s="168">
        <v>3268</v>
      </c>
      <c r="H112" s="166">
        <v>-1040</v>
      </c>
      <c r="I112" s="168">
        <v>0</v>
      </c>
      <c r="J112" s="168">
        <v>15578986</v>
      </c>
    </row>
    <row r="113" spans="1:10" s="139" customFormat="1" ht="12.75">
      <c r="A113" s="139" t="s">
        <v>130</v>
      </c>
      <c r="B113" s="165">
        <v>15974</v>
      </c>
      <c r="C113" s="166">
        <v>49957</v>
      </c>
      <c r="D113" s="167">
        <v>0.999</v>
      </c>
      <c r="E113" s="168">
        <v>49907</v>
      </c>
      <c r="F113" s="168">
        <v>49125</v>
      </c>
      <c r="G113" s="168">
        <v>3075</v>
      </c>
      <c r="H113" s="166">
        <v>-1233</v>
      </c>
      <c r="I113" s="168">
        <v>0</v>
      </c>
      <c r="J113" s="168">
        <v>19700181</v>
      </c>
    </row>
    <row r="114" spans="1:10" s="139" customFormat="1" ht="12.75">
      <c r="A114" s="139" t="s">
        <v>131</v>
      </c>
      <c r="B114" s="165">
        <v>16902</v>
      </c>
      <c r="C114" s="166">
        <v>76129</v>
      </c>
      <c r="D114" s="167">
        <v>0.935</v>
      </c>
      <c r="E114" s="168">
        <v>71181</v>
      </c>
      <c r="F114" s="168">
        <v>70066</v>
      </c>
      <c r="G114" s="168">
        <v>4145</v>
      </c>
      <c r="H114" s="166">
        <v>-163</v>
      </c>
      <c r="I114" s="168">
        <v>0</v>
      </c>
      <c r="J114" s="168">
        <v>2757592</v>
      </c>
    </row>
    <row r="115" spans="1:10" s="139" customFormat="1" ht="12.75">
      <c r="A115" s="139" t="s">
        <v>132</v>
      </c>
      <c r="B115" s="165">
        <v>82372</v>
      </c>
      <c r="C115" s="166">
        <v>409592</v>
      </c>
      <c r="D115" s="167">
        <v>0.995</v>
      </c>
      <c r="E115" s="168">
        <v>407544</v>
      </c>
      <c r="F115" s="168">
        <v>401163</v>
      </c>
      <c r="G115" s="168">
        <v>4870</v>
      </c>
      <c r="H115" s="166">
        <v>562</v>
      </c>
      <c r="I115" s="168">
        <v>46255298</v>
      </c>
      <c r="J115" s="168">
        <v>0</v>
      </c>
    </row>
    <row r="116" spans="1:10" s="139" customFormat="1" ht="12.75">
      <c r="A116" s="139" t="s">
        <v>133</v>
      </c>
      <c r="B116" s="165">
        <v>30077</v>
      </c>
      <c r="C116" s="166">
        <v>94405</v>
      </c>
      <c r="D116" s="167">
        <v>0.966</v>
      </c>
      <c r="E116" s="168">
        <v>91195</v>
      </c>
      <c r="F116" s="168">
        <v>89767</v>
      </c>
      <c r="G116" s="168">
        <v>2985</v>
      </c>
      <c r="H116" s="166">
        <v>-1324</v>
      </c>
      <c r="I116" s="168">
        <v>0</v>
      </c>
      <c r="J116" s="168">
        <v>39822742</v>
      </c>
    </row>
    <row r="117" spans="1:10" s="139" customFormat="1" ht="12.75">
      <c r="A117" s="139" t="s">
        <v>134</v>
      </c>
      <c r="B117" s="165">
        <v>43867</v>
      </c>
      <c r="C117" s="166">
        <v>167394</v>
      </c>
      <c r="D117" s="167">
        <v>1.1</v>
      </c>
      <c r="E117" s="168">
        <v>184134</v>
      </c>
      <c r="F117" s="168">
        <v>181251</v>
      </c>
      <c r="G117" s="168">
        <v>4132</v>
      </c>
      <c r="H117" s="166">
        <v>-177</v>
      </c>
      <c r="I117" s="168">
        <v>0</v>
      </c>
      <c r="J117" s="168">
        <v>7754371</v>
      </c>
    </row>
    <row r="118" spans="1:10" s="139" customFormat="1" ht="12.75">
      <c r="A118" s="139" t="s">
        <v>135</v>
      </c>
      <c r="B118" s="165">
        <v>23308</v>
      </c>
      <c r="C118" s="166">
        <v>57854</v>
      </c>
      <c r="D118" s="167">
        <v>0.868</v>
      </c>
      <c r="E118" s="168">
        <v>50218</v>
      </c>
      <c r="F118" s="168">
        <v>49431</v>
      </c>
      <c r="G118" s="168">
        <v>2121</v>
      </c>
      <c r="H118" s="166">
        <v>-2188</v>
      </c>
      <c r="I118" s="168">
        <v>0</v>
      </c>
      <c r="J118" s="168">
        <v>50993553</v>
      </c>
    </row>
    <row r="119" spans="1:10" s="139" customFormat="1" ht="12.75">
      <c r="A119" s="139" t="s">
        <v>136</v>
      </c>
      <c r="B119" s="165">
        <v>116682</v>
      </c>
      <c r="C119" s="166">
        <v>496291</v>
      </c>
      <c r="D119" s="167">
        <v>1.029</v>
      </c>
      <c r="E119" s="168">
        <v>510684</v>
      </c>
      <c r="F119" s="168">
        <v>502688</v>
      </c>
      <c r="G119" s="168">
        <v>4308</v>
      </c>
      <c r="H119" s="166">
        <v>0</v>
      </c>
      <c r="I119" s="168">
        <v>0</v>
      </c>
      <c r="J119" s="168">
        <v>47986</v>
      </c>
    </row>
    <row r="120" spans="1:10" s="139" customFormat="1" ht="12.75">
      <c r="A120" s="139" t="s">
        <v>137</v>
      </c>
      <c r="B120" s="165">
        <v>321970</v>
      </c>
      <c r="C120" s="166">
        <v>1253707</v>
      </c>
      <c r="D120" s="167">
        <v>1.019</v>
      </c>
      <c r="E120" s="168">
        <v>1277527</v>
      </c>
      <c r="F120" s="168">
        <v>1257526</v>
      </c>
      <c r="G120" s="168">
        <v>3906</v>
      </c>
      <c r="H120" s="166">
        <v>-403</v>
      </c>
      <c r="I120" s="168">
        <v>0</v>
      </c>
      <c r="J120" s="168">
        <v>129714490</v>
      </c>
    </row>
    <row r="121" spans="1:10" s="139" customFormat="1" ht="12.75">
      <c r="A121" s="139" t="s">
        <v>138</v>
      </c>
      <c r="B121" s="165">
        <v>12915</v>
      </c>
      <c r="C121" s="166">
        <v>53329</v>
      </c>
      <c r="D121" s="167">
        <v>0.84</v>
      </c>
      <c r="E121" s="168">
        <v>44797</v>
      </c>
      <c r="F121" s="168">
        <v>44095</v>
      </c>
      <c r="G121" s="168">
        <v>3414</v>
      </c>
      <c r="H121" s="166">
        <v>-894</v>
      </c>
      <c r="I121" s="168">
        <v>0</v>
      </c>
      <c r="J121" s="168">
        <v>11550177</v>
      </c>
    </row>
    <row r="122" spans="1:10" s="139" customFormat="1" ht="12.75">
      <c r="A122" s="139" t="s">
        <v>139</v>
      </c>
      <c r="B122" s="165">
        <v>7191</v>
      </c>
      <c r="C122" s="166">
        <v>20465</v>
      </c>
      <c r="D122" s="167">
        <v>0.943</v>
      </c>
      <c r="E122" s="168">
        <v>19299</v>
      </c>
      <c r="F122" s="168">
        <v>18997</v>
      </c>
      <c r="G122" s="168">
        <v>2642</v>
      </c>
      <c r="H122" s="166">
        <v>-1667</v>
      </c>
      <c r="I122" s="168">
        <v>0</v>
      </c>
      <c r="J122" s="168">
        <v>11986571</v>
      </c>
    </row>
    <row r="123" spans="1:10" s="139" customFormat="1" ht="12.75">
      <c r="A123" s="139" t="s">
        <v>140</v>
      </c>
      <c r="B123" s="165">
        <v>19079</v>
      </c>
      <c r="C123" s="166">
        <v>75231</v>
      </c>
      <c r="D123" s="167">
        <v>1.055</v>
      </c>
      <c r="E123" s="168">
        <v>79368</v>
      </c>
      <c r="F123" s="168">
        <v>78126</v>
      </c>
      <c r="G123" s="168">
        <v>4095</v>
      </c>
      <c r="H123" s="166">
        <v>-214</v>
      </c>
      <c r="I123" s="168">
        <v>0</v>
      </c>
      <c r="J123" s="168">
        <v>4078068</v>
      </c>
    </row>
    <row r="124" spans="1:10" s="139" customFormat="1" ht="12.75">
      <c r="A124" s="139" t="s">
        <v>141</v>
      </c>
      <c r="B124" s="165">
        <v>18467</v>
      </c>
      <c r="C124" s="166">
        <v>64387</v>
      </c>
      <c r="D124" s="167">
        <v>1.058</v>
      </c>
      <c r="E124" s="168">
        <v>68121</v>
      </c>
      <c r="F124" s="168">
        <v>67055</v>
      </c>
      <c r="G124" s="168">
        <v>3631</v>
      </c>
      <c r="H124" s="166">
        <v>-678</v>
      </c>
      <c r="I124" s="168">
        <v>0</v>
      </c>
      <c r="J124" s="168">
        <v>12512008</v>
      </c>
    </row>
    <row r="125" spans="1:10" s="139" customFormat="1" ht="12.75">
      <c r="A125" s="139" t="s">
        <v>142</v>
      </c>
      <c r="B125" s="165">
        <v>15165</v>
      </c>
      <c r="C125" s="166">
        <v>38740</v>
      </c>
      <c r="D125" s="167">
        <v>0.993</v>
      </c>
      <c r="E125" s="168">
        <v>38468</v>
      </c>
      <c r="F125" s="168">
        <v>37866</v>
      </c>
      <c r="G125" s="168">
        <v>2497</v>
      </c>
      <c r="H125" s="166">
        <v>-1812</v>
      </c>
      <c r="I125" s="168">
        <v>0</v>
      </c>
      <c r="J125" s="168">
        <v>27473883</v>
      </c>
    </row>
    <row r="126" spans="1:10" s="139" customFormat="1" ht="12.75">
      <c r="A126" s="139" t="s">
        <v>143</v>
      </c>
      <c r="B126" s="165">
        <v>23117</v>
      </c>
      <c r="C126" s="166">
        <v>63372</v>
      </c>
      <c r="D126" s="167">
        <v>0.917</v>
      </c>
      <c r="E126" s="168">
        <v>58112</v>
      </c>
      <c r="F126" s="168">
        <v>57203</v>
      </c>
      <c r="G126" s="168">
        <v>2474</v>
      </c>
      <c r="H126" s="166">
        <v>-1834</v>
      </c>
      <c r="I126" s="168">
        <v>0</v>
      </c>
      <c r="J126" s="168">
        <v>42399456</v>
      </c>
    </row>
    <row r="127" spans="1:10" s="139" customFormat="1" ht="12.75">
      <c r="A127" s="139" t="s">
        <v>144</v>
      </c>
      <c r="B127" s="165">
        <v>13619</v>
      </c>
      <c r="C127" s="166">
        <v>57313</v>
      </c>
      <c r="D127" s="167">
        <v>1.084</v>
      </c>
      <c r="E127" s="168">
        <v>62128</v>
      </c>
      <c r="F127" s="168">
        <v>61155</v>
      </c>
      <c r="G127" s="168">
        <v>4490</v>
      </c>
      <c r="H127" s="166">
        <v>182</v>
      </c>
      <c r="I127" s="168">
        <v>2476232</v>
      </c>
      <c r="J127" s="168">
        <v>0</v>
      </c>
    </row>
    <row r="128" spans="1:10" s="139" customFormat="1" ht="12.75">
      <c r="A128" s="139" t="s">
        <v>145</v>
      </c>
      <c r="B128" s="165">
        <v>20426</v>
      </c>
      <c r="C128" s="166">
        <v>60307</v>
      </c>
      <c r="D128" s="167">
        <v>1.007</v>
      </c>
      <c r="E128" s="168">
        <v>60729</v>
      </c>
      <c r="F128" s="168">
        <v>59779</v>
      </c>
      <c r="G128" s="168">
        <v>2927</v>
      </c>
      <c r="H128" s="166">
        <v>-1382</v>
      </c>
      <c r="I128" s="168">
        <v>0</v>
      </c>
      <c r="J128" s="168">
        <v>28228874</v>
      </c>
    </row>
    <row r="129" spans="1:10" s="139" customFormat="1" ht="12.75">
      <c r="A129" s="139" t="s">
        <v>146</v>
      </c>
      <c r="B129" s="165">
        <v>13145</v>
      </c>
      <c r="C129" s="166">
        <v>43715</v>
      </c>
      <c r="D129" s="167">
        <v>1.031</v>
      </c>
      <c r="E129" s="168">
        <v>45070</v>
      </c>
      <c r="F129" s="168">
        <v>44365</v>
      </c>
      <c r="G129" s="168">
        <v>3375</v>
      </c>
      <c r="H129" s="166">
        <v>-934</v>
      </c>
      <c r="I129" s="168">
        <v>0</v>
      </c>
      <c r="J129" s="168">
        <v>12271851</v>
      </c>
    </row>
    <row r="130" spans="1:10" s="139" customFormat="1" ht="12.75">
      <c r="A130" s="139" t="s">
        <v>147</v>
      </c>
      <c r="B130" s="165">
        <v>43323</v>
      </c>
      <c r="C130" s="166">
        <v>187041</v>
      </c>
      <c r="D130" s="167">
        <v>0.88</v>
      </c>
      <c r="E130" s="168">
        <v>164596</v>
      </c>
      <c r="F130" s="168">
        <v>162019</v>
      </c>
      <c r="G130" s="168">
        <v>3740</v>
      </c>
      <c r="H130" s="166">
        <v>-569</v>
      </c>
      <c r="I130" s="168">
        <v>0</v>
      </c>
      <c r="J130" s="168">
        <v>24642588</v>
      </c>
    </row>
    <row r="131" spans="1:10" s="139" customFormat="1" ht="12.75">
      <c r="A131" s="139" t="s">
        <v>148</v>
      </c>
      <c r="B131" s="165">
        <v>34606</v>
      </c>
      <c r="C131" s="166">
        <v>73325</v>
      </c>
      <c r="D131" s="167">
        <v>0.943</v>
      </c>
      <c r="E131" s="168">
        <v>69146</v>
      </c>
      <c r="F131" s="168">
        <v>68063</v>
      </c>
      <c r="G131" s="168">
        <v>1967</v>
      </c>
      <c r="H131" s="166">
        <v>-2342</v>
      </c>
      <c r="I131" s="168">
        <v>0</v>
      </c>
      <c r="J131" s="168">
        <v>81040539</v>
      </c>
    </row>
    <row r="132" spans="1:10" s="139" customFormat="1" ht="12.75">
      <c r="A132" s="139" t="s">
        <v>149</v>
      </c>
      <c r="B132" s="165">
        <v>28961</v>
      </c>
      <c r="C132" s="166">
        <v>118556</v>
      </c>
      <c r="D132" s="167">
        <v>0.972</v>
      </c>
      <c r="E132" s="168">
        <v>115237</v>
      </c>
      <c r="F132" s="168">
        <v>113433</v>
      </c>
      <c r="G132" s="168">
        <v>3917</v>
      </c>
      <c r="H132" s="166">
        <v>-392</v>
      </c>
      <c r="I132" s="168">
        <v>0</v>
      </c>
      <c r="J132" s="168">
        <v>11348731</v>
      </c>
    </row>
    <row r="133" spans="1:10" s="139" customFormat="1" ht="12.75">
      <c r="A133" s="139" t="s">
        <v>150</v>
      </c>
      <c r="B133" s="165">
        <v>15167</v>
      </c>
      <c r="C133" s="166">
        <v>51106</v>
      </c>
      <c r="D133" s="167">
        <v>0.927</v>
      </c>
      <c r="E133" s="168">
        <v>47375</v>
      </c>
      <c r="F133" s="168">
        <v>46634</v>
      </c>
      <c r="G133" s="168">
        <v>3075</v>
      </c>
      <c r="H133" s="166">
        <v>-1234</v>
      </c>
      <c r="I133" s="168">
        <v>0</v>
      </c>
      <c r="J133" s="168">
        <v>18714818</v>
      </c>
    </row>
    <row r="134" spans="1:10" s="139" customFormat="1" ht="12.75">
      <c r="A134" s="139" t="s">
        <v>151</v>
      </c>
      <c r="B134" s="165">
        <v>40655</v>
      </c>
      <c r="C134" s="166">
        <v>156673</v>
      </c>
      <c r="D134" s="167">
        <v>0.999</v>
      </c>
      <c r="E134" s="168">
        <v>156516</v>
      </c>
      <c r="F134" s="168">
        <v>154066</v>
      </c>
      <c r="G134" s="168">
        <v>3790</v>
      </c>
      <c r="H134" s="166">
        <v>-519</v>
      </c>
      <c r="I134" s="168">
        <v>0</v>
      </c>
      <c r="J134" s="168">
        <v>21100361</v>
      </c>
    </row>
    <row r="135" spans="1:10" s="139" customFormat="1" ht="12.75">
      <c r="A135" s="139" t="s">
        <v>152</v>
      </c>
      <c r="B135" s="165">
        <v>9833</v>
      </c>
      <c r="C135" s="166">
        <v>36073</v>
      </c>
      <c r="D135" s="167">
        <v>0.903</v>
      </c>
      <c r="E135" s="168">
        <v>32574</v>
      </c>
      <c r="F135" s="168">
        <v>32064</v>
      </c>
      <c r="G135" s="168">
        <v>3261</v>
      </c>
      <c r="H135" s="166">
        <v>-1048</v>
      </c>
      <c r="I135" s="168">
        <v>0</v>
      </c>
      <c r="J135" s="168">
        <v>10302664</v>
      </c>
    </row>
    <row r="136" spans="1:10" s="139" customFormat="1" ht="12.75">
      <c r="A136" s="139" t="s">
        <v>153</v>
      </c>
      <c r="B136" s="165">
        <v>14051</v>
      </c>
      <c r="C136" s="166">
        <v>65072</v>
      </c>
      <c r="D136" s="167">
        <v>1.003</v>
      </c>
      <c r="E136" s="168">
        <v>65267</v>
      </c>
      <c r="F136" s="168">
        <v>64245</v>
      </c>
      <c r="G136" s="168">
        <v>4572</v>
      </c>
      <c r="H136" s="166">
        <v>264</v>
      </c>
      <c r="I136" s="168">
        <v>3704764</v>
      </c>
      <c r="J136" s="168">
        <v>0</v>
      </c>
    </row>
    <row r="137" spans="1:10" s="139" customFormat="1" ht="27" customHeight="1">
      <c r="A137" s="164" t="s">
        <v>889</v>
      </c>
      <c r="B137" s="165">
        <v>42849</v>
      </c>
      <c r="C137" s="166">
        <v>198553</v>
      </c>
      <c r="D137" s="167">
        <v>0.994</v>
      </c>
      <c r="E137" s="168">
        <v>197362</v>
      </c>
      <c r="F137" s="168">
        <v>194272</v>
      </c>
      <c r="G137" s="168">
        <v>4534</v>
      </c>
      <c r="H137" s="166">
        <v>225</v>
      </c>
      <c r="I137" s="168">
        <v>9652875</v>
      </c>
      <c r="J137" s="168">
        <v>0</v>
      </c>
    </row>
    <row r="138" spans="1:10" s="139" customFormat="1" ht="12.75">
      <c r="A138" s="139" t="s">
        <v>154</v>
      </c>
      <c r="B138" s="165">
        <v>96641</v>
      </c>
      <c r="C138" s="166">
        <v>399871</v>
      </c>
      <c r="D138" s="167">
        <v>1.085</v>
      </c>
      <c r="E138" s="168">
        <v>433860</v>
      </c>
      <c r="F138" s="168">
        <v>427067</v>
      </c>
      <c r="G138" s="168">
        <v>4419</v>
      </c>
      <c r="H138" s="166">
        <v>111</v>
      </c>
      <c r="I138" s="168">
        <v>10679629</v>
      </c>
      <c r="J138" s="168">
        <v>0</v>
      </c>
    </row>
    <row r="139" spans="1:10" s="139" customFormat="1" ht="12.75">
      <c r="A139" s="139" t="s">
        <v>155</v>
      </c>
      <c r="B139" s="165">
        <v>10501</v>
      </c>
      <c r="C139" s="166">
        <v>29310</v>
      </c>
      <c r="D139" s="167">
        <v>1.007</v>
      </c>
      <c r="E139" s="168">
        <v>29516</v>
      </c>
      <c r="F139" s="168">
        <v>29053</v>
      </c>
      <c r="G139" s="168">
        <v>2767</v>
      </c>
      <c r="H139" s="166">
        <v>-1542</v>
      </c>
      <c r="I139" s="168">
        <v>0</v>
      </c>
      <c r="J139" s="168">
        <v>16191183</v>
      </c>
    </row>
    <row r="140" spans="1:10" s="139" customFormat="1" ht="12.75">
      <c r="A140" s="139" t="s">
        <v>156</v>
      </c>
      <c r="B140" s="165">
        <v>79015</v>
      </c>
      <c r="C140" s="166">
        <v>266280</v>
      </c>
      <c r="D140" s="167">
        <v>1.19</v>
      </c>
      <c r="E140" s="168">
        <v>316874</v>
      </c>
      <c r="F140" s="168">
        <v>311913</v>
      </c>
      <c r="G140" s="168">
        <v>3948</v>
      </c>
      <c r="H140" s="166">
        <v>-361</v>
      </c>
      <c r="I140" s="168">
        <v>0</v>
      </c>
      <c r="J140" s="168">
        <v>28531516</v>
      </c>
    </row>
    <row r="141" spans="1:10" s="139" customFormat="1" ht="12.75">
      <c r="A141" s="139" t="s">
        <v>157</v>
      </c>
      <c r="B141" s="165">
        <v>24154</v>
      </c>
      <c r="C141" s="166">
        <v>95624</v>
      </c>
      <c r="D141" s="167">
        <v>1.024</v>
      </c>
      <c r="E141" s="168">
        <v>97919</v>
      </c>
      <c r="F141" s="168">
        <v>96386</v>
      </c>
      <c r="G141" s="168">
        <v>3990</v>
      </c>
      <c r="H141" s="166">
        <v>-318</v>
      </c>
      <c r="I141" s="168">
        <v>0</v>
      </c>
      <c r="J141" s="168">
        <v>7683538</v>
      </c>
    </row>
    <row r="142" spans="1:10" s="139" customFormat="1" ht="12.75">
      <c r="A142" s="139" t="s">
        <v>158</v>
      </c>
      <c r="B142" s="165">
        <v>60848</v>
      </c>
      <c r="C142" s="166">
        <v>201017</v>
      </c>
      <c r="D142" s="167">
        <v>0.965</v>
      </c>
      <c r="E142" s="168">
        <v>193982</v>
      </c>
      <c r="F142" s="168">
        <v>190945</v>
      </c>
      <c r="G142" s="168">
        <v>3138</v>
      </c>
      <c r="H142" s="166">
        <v>-1171</v>
      </c>
      <c r="I142" s="168">
        <v>0</v>
      </c>
      <c r="J142" s="168">
        <v>71225049</v>
      </c>
    </row>
    <row r="143" spans="1:10" s="139" customFormat="1" ht="27" customHeight="1">
      <c r="A143" s="164" t="s">
        <v>159</v>
      </c>
      <c r="B143" s="165">
        <v>28722</v>
      </c>
      <c r="C143" s="166">
        <v>117622</v>
      </c>
      <c r="D143" s="167">
        <v>1.107</v>
      </c>
      <c r="E143" s="168">
        <v>130208</v>
      </c>
      <c r="F143" s="168">
        <v>128169</v>
      </c>
      <c r="G143" s="168">
        <v>4462</v>
      </c>
      <c r="H143" s="166">
        <v>154</v>
      </c>
      <c r="I143" s="168">
        <v>4417473</v>
      </c>
      <c r="J143" s="168">
        <v>0</v>
      </c>
    </row>
    <row r="144" spans="1:10" s="139" customFormat="1" ht="12.75">
      <c r="A144" s="139" t="s">
        <v>160</v>
      </c>
      <c r="B144" s="165">
        <v>39557</v>
      </c>
      <c r="C144" s="166">
        <v>209941</v>
      </c>
      <c r="D144" s="167">
        <v>0.992</v>
      </c>
      <c r="E144" s="168">
        <v>208261</v>
      </c>
      <c r="F144" s="168">
        <v>205001</v>
      </c>
      <c r="G144" s="168">
        <v>5182</v>
      </c>
      <c r="H144" s="166">
        <v>874</v>
      </c>
      <c r="I144" s="168">
        <v>34565496</v>
      </c>
      <c r="J144" s="168">
        <v>0</v>
      </c>
    </row>
    <row r="145" spans="1:10" s="139" customFormat="1" ht="12.75">
      <c r="A145" s="139" t="s">
        <v>161</v>
      </c>
      <c r="B145" s="165">
        <v>9605</v>
      </c>
      <c r="C145" s="166">
        <v>42002</v>
      </c>
      <c r="D145" s="167">
        <v>0.875</v>
      </c>
      <c r="E145" s="168">
        <v>36752</v>
      </c>
      <c r="F145" s="168">
        <v>36176</v>
      </c>
      <c r="G145" s="168">
        <v>3766</v>
      </c>
      <c r="H145" s="166">
        <v>-542</v>
      </c>
      <c r="I145" s="168">
        <v>0</v>
      </c>
      <c r="J145" s="168">
        <v>5207951</v>
      </c>
    </row>
    <row r="146" spans="1:10" s="139" customFormat="1" ht="12.75">
      <c r="A146" s="139" t="s">
        <v>162</v>
      </c>
      <c r="B146" s="165">
        <v>8751</v>
      </c>
      <c r="C146" s="166">
        <v>29405</v>
      </c>
      <c r="D146" s="167">
        <v>1.103</v>
      </c>
      <c r="E146" s="168">
        <v>32434</v>
      </c>
      <c r="F146" s="168">
        <v>31926</v>
      </c>
      <c r="G146" s="168">
        <v>3648</v>
      </c>
      <c r="H146" s="166">
        <v>-660</v>
      </c>
      <c r="I146" s="168">
        <v>0</v>
      </c>
      <c r="J146" s="168">
        <v>5778431</v>
      </c>
    </row>
    <row r="147" spans="1:10" s="139" customFormat="1" ht="12.75">
      <c r="A147" s="139" t="s">
        <v>163</v>
      </c>
      <c r="B147" s="165">
        <v>108234</v>
      </c>
      <c r="C147" s="166">
        <v>521444</v>
      </c>
      <c r="D147" s="167">
        <v>0.951</v>
      </c>
      <c r="E147" s="168">
        <v>495893</v>
      </c>
      <c r="F147" s="168">
        <v>488130</v>
      </c>
      <c r="G147" s="168">
        <v>4510</v>
      </c>
      <c r="H147" s="166">
        <v>201</v>
      </c>
      <c r="I147" s="168">
        <v>21792370</v>
      </c>
      <c r="J147" s="168">
        <v>0</v>
      </c>
    </row>
    <row r="148" spans="1:10" s="139" customFormat="1" ht="12.75">
      <c r="A148" s="139" t="s">
        <v>164</v>
      </c>
      <c r="B148" s="165">
        <v>4782</v>
      </c>
      <c r="C148" s="166">
        <v>29480</v>
      </c>
      <c r="D148" s="167">
        <v>0.891</v>
      </c>
      <c r="E148" s="168">
        <v>26267</v>
      </c>
      <c r="F148" s="168">
        <v>25856</v>
      </c>
      <c r="G148" s="168">
        <v>5407</v>
      </c>
      <c r="H148" s="166">
        <v>1098</v>
      </c>
      <c r="I148" s="168">
        <v>5251879</v>
      </c>
      <c r="J148" s="168">
        <v>0</v>
      </c>
    </row>
    <row r="149" spans="1:10" s="139" customFormat="1" ht="12.75">
      <c r="A149" s="139" t="s">
        <v>165</v>
      </c>
      <c r="B149" s="165">
        <v>5591</v>
      </c>
      <c r="C149" s="166">
        <v>28435</v>
      </c>
      <c r="D149" s="167">
        <v>0.872</v>
      </c>
      <c r="E149" s="168">
        <v>24795</v>
      </c>
      <c r="F149" s="168">
        <v>24407</v>
      </c>
      <c r="G149" s="168">
        <v>4365</v>
      </c>
      <c r="H149" s="166">
        <v>57</v>
      </c>
      <c r="I149" s="168">
        <v>317859</v>
      </c>
      <c r="J149" s="168">
        <v>0</v>
      </c>
    </row>
    <row r="150" spans="1:10" s="139" customFormat="1" ht="12.75">
      <c r="A150" s="139" t="s">
        <v>166</v>
      </c>
      <c r="B150" s="165">
        <v>32461</v>
      </c>
      <c r="C150" s="166">
        <v>162693</v>
      </c>
      <c r="D150" s="167">
        <v>0.944</v>
      </c>
      <c r="E150" s="168">
        <v>153583</v>
      </c>
      <c r="F150" s="168">
        <v>151178</v>
      </c>
      <c r="G150" s="168">
        <v>4657</v>
      </c>
      <c r="H150" s="166">
        <v>349</v>
      </c>
      <c r="I150" s="168">
        <v>11316562</v>
      </c>
      <c r="J150" s="168">
        <v>0</v>
      </c>
    </row>
    <row r="151" spans="1:10" s="139" customFormat="1" ht="12.75">
      <c r="A151" s="139" t="s">
        <v>167</v>
      </c>
      <c r="B151" s="165">
        <v>6494</v>
      </c>
      <c r="C151" s="166">
        <v>25617</v>
      </c>
      <c r="D151" s="167">
        <v>0.884</v>
      </c>
      <c r="E151" s="168">
        <v>22645</v>
      </c>
      <c r="F151" s="168">
        <v>22291</v>
      </c>
      <c r="G151" s="168">
        <v>3433</v>
      </c>
      <c r="H151" s="166">
        <v>-876</v>
      </c>
      <c r="I151" s="168">
        <v>0</v>
      </c>
      <c r="J151" s="168">
        <v>5689135</v>
      </c>
    </row>
    <row r="152" spans="1:10" s="139" customFormat="1" ht="12.75">
      <c r="A152" s="139" t="s">
        <v>168</v>
      </c>
      <c r="B152" s="165">
        <v>5642</v>
      </c>
      <c r="C152" s="166">
        <v>36056</v>
      </c>
      <c r="D152" s="167">
        <v>0.871</v>
      </c>
      <c r="E152" s="168">
        <v>31405</v>
      </c>
      <c r="F152" s="168">
        <v>30913</v>
      </c>
      <c r="G152" s="168">
        <v>5479</v>
      </c>
      <c r="H152" s="166">
        <v>1170</v>
      </c>
      <c r="I152" s="168">
        <v>6603922</v>
      </c>
      <c r="J152" s="168">
        <v>0</v>
      </c>
    </row>
    <row r="153" spans="1:10" s="139" customFormat="1" ht="12.75">
      <c r="A153" s="139" t="s">
        <v>169</v>
      </c>
      <c r="B153" s="165">
        <v>5238</v>
      </c>
      <c r="C153" s="166">
        <v>26974</v>
      </c>
      <c r="D153" s="167">
        <v>0.982</v>
      </c>
      <c r="E153" s="168">
        <v>26488</v>
      </c>
      <c r="F153" s="168">
        <v>26073</v>
      </c>
      <c r="G153" s="168">
        <v>4978</v>
      </c>
      <c r="H153" s="166">
        <v>669</v>
      </c>
      <c r="I153" s="168">
        <v>3504955</v>
      </c>
      <c r="J153" s="168">
        <v>0</v>
      </c>
    </row>
    <row r="154" spans="1:10" s="139" customFormat="1" ht="12.75">
      <c r="A154" s="139" t="s">
        <v>170</v>
      </c>
      <c r="B154" s="165">
        <v>547558</v>
      </c>
      <c r="C154" s="166">
        <v>2172397</v>
      </c>
      <c r="D154" s="167">
        <v>1.144</v>
      </c>
      <c r="E154" s="168">
        <v>2485223</v>
      </c>
      <c r="F154" s="168">
        <v>2446313</v>
      </c>
      <c r="G154" s="168">
        <v>4468</v>
      </c>
      <c r="H154" s="166">
        <v>159</v>
      </c>
      <c r="I154" s="168">
        <v>87103792</v>
      </c>
      <c r="J154" s="168">
        <v>0</v>
      </c>
    </row>
    <row r="155" spans="1:10" s="139" customFormat="1" ht="12.75">
      <c r="A155" s="139" t="s">
        <v>171</v>
      </c>
      <c r="B155" s="165">
        <v>13132</v>
      </c>
      <c r="C155" s="166">
        <v>50223</v>
      </c>
      <c r="D155" s="167">
        <v>1.135</v>
      </c>
      <c r="E155" s="168">
        <v>57003</v>
      </c>
      <c r="F155" s="168">
        <v>56111</v>
      </c>
      <c r="G155" s="168">
        <v>4273</v>
      </c>
      <c r="H155" s="166">
        <v>-36</v>
      </c>
      <c r="I155" s="168">
        <v>0</v>
      </c>
      <c r="J155" s="168">
        <v>470027</v>
      </c>
    </row>
    <row r="156" spans="1:10" s="139" customFormat="1" ht="12.75">
      <c r="A156" s="139" t="s">
        <v>172</v>
      </c>
      <c r="B156" s="165">
        <v>9362</v>
      </c>
      <c r="C156" s="166">
        <v>35136</v>
      </c>
      <c r="D156" s="167">
        <v>1.031</v>
      </c>
      <c r="E156" s="168">
        <v>36225</v>
      </c>
      <c r="F156" s="168">
        <v>35658</v>
      </c>
      <c r="G156" s="168">
        <v>3809</v>
      </c>
      <c r="H156" s="166">
        <v>-500</v>
      </c>
      <c r="I156" s="168">
        <v>0</v>
      </c>
      <c r="J156" s="168">
        <v>4679421</v>
      </c>
    </row>
    <row r="157" spans="1:10" s="139" customFormat="1" ht="12.75">
      <c r="A157" s="139" t="s">
        <v>173</v>
      </c>
      <c r="B157" s="165">
        <v>8969</v>
      </c>
      <c r="C157" s="166">
        <v>39898</v>
      </c>
      <c r="D157" s="167">
        <v>0.953</v>
      </c>
      <c r="E157" s="168">
        <v>38023</v>
      </c>
      <c r="F157" s="168">
        <v>37428</v>
      </c>
      <c r="G157" s="168">
        <v>4173</v>
      </c>
      <c r="H157" s="166">
        <v>-136</v>
      </c>
      <c r="I157" s="168">
        <v>0</v>
      </c>
      <c r="J157" s="168">
        <v>1216335</v>
      </c>
    </row>
    <row r="158" spans="1:10" s="139" customFormat="1" ht="12.75">
      <c r="A158" s="139" t="s">
        <v>174</v>
      </c>
      <c r="B158" s="165">
        <v>36519</v>
      </c>
      <c r="C158" s="166">
        <v>146278</v>
      </c>
      <c r="D158" s="167">
        <v>1.101</v>
      </c>
      <c r="E158" s="168">
        <v>161052</v>
      </c>
      <c r="F158" s="168">
        <v>158531</v>
      </c>
      <c r="G158" s="168">
        <v>4341</v>
      </c>
      <c r="H158" s="166">
        <v>32</v>
      </c>
      <c r="I158" s="168">
        <v>1185005</v>
      </c>
      <c r="J158" s="168">
        <v>0</v>
      </c>
    </row>
    <row r="159" spans="1:10" s="139" customFormat="1" ht="12.75">
      <c r="A159" s="139" t="s">
        <v>175</v>
      </c>
      <c r="B159" s="165">
        <v>6760</v>
      </c>
      <c r="C159" s="166">
        <v>19097</v>
      </c>
      <c r="D159" s="167">
        <v>1.039</v>
      </c>
      <c r="E159" s="168">
        <v>19841</v>
      </c>
      <c r="F159" s="168">
        <v>19531</v>
      </c>
      <c r="G159" s="168">
        <v>2889</v>
      </c>
      <c r="H159" s="166">
        <v>-1419</v>
      </c>
      <c r="I159" s="168">
        <v>0</v>
      </c>
      <c r="J159" s="168">
        <v>9595352</v>
      </c>
    </row>
    <row r="160" spans="1:10" s="139" customFormat="1" ht="12.75">
      <c r="A160" s="139" t="s">
        <v>176</v>
      </c>
      <c r="B160" s="165">
        <v>42639</v>
      </c>
      <c r="C160" s="166">
        <v>178776</v>
      </c>
      <c r="D160" s="167">
        <v>1.085</v>
      </c>
      <c r="E160" s="168">
        <v>193972</v>
      </c>
      <c r="F160" s="168">
        <v>190935</v>
      </c>
      <c r="G160" s="168">
        <v>4478</v>
      </c>
      <c r="H160" s="166">
        <v>169</v>
      </c>
      <c r="I160" s="168">
        <v>7220476</v>
      </c>
      <c r="J160" s="168">
        <v>0</v>
      </c>
    </row>
    <row r="161" spans="1:10" s="139" customFormat="1" ht="12.75">
      <c r="A161" s="139" t="s">
        <v>177</v>
      </c>
      <c r="B161" s="165">
        <v>40107</v>
      </c>
      <c r="C161" s="166">
        <v>156798</v>
      </c>
      <c r="D161" s="167">
        <v>1.027</v>
      </c>
      <c r="E161" s="168">
        <v>161031</v>
      </c>
      <c r="F161" s="168">
        <v>158510</v>
      </c>
      <c r="G161" s="168">
        <v>3952</v>
      </c>
      <c r="H161" s="166">
        <v>-356</v>
      </c>
      <c r="I161" s="168">
        <v>0</v>
      </c>
      <c r="J161" s="168">
        <v>14295210</v>
      </c>
    </row>
    <row r="162" spans="1:10" s="139" customFormat="1" ht="12.75">
      <c r="A162" s="139" t="s">
        <v>178</v>
      </c>
      <c r="B162" s="165">
        <v>38923</v>
      </c>
      <c r="C162" s="166">
        <v>179687</v>
      </c>
      <c r="D162" s="167">
        <v>1.042</v>
      </c>
      <c r="E162" s="168">
        <v>187234</v>
      </c>
      <c r="F162" s="168">
        <v>184303</v>
      </c>
      <c r="G162" s="168">
        <v>4735</v>
      </c>
      <c r="H162" s="166">
        <v>426</v>
      </c>
      <c r="I162" s="168">
        <v>16599088</v>
      </c>
      <c r="J162" s="168">
        <v>0</v>
      </c>
    </row>
    <row r="163" spans="1:10" s="139" customFormat="1" ht="12.75">
      <c r="A163" s="139" t="s">
        <v>179</v>
      </c>
      <c r="B163" s="165">
        <v>13111</v>
      </c>
      <c r="C163" s="166">
        <v>52785</v>
      </c>
      <c r="D163" s="167">
        <v>1.077</v>
      </c>
      <c r="E163" s="168">
        <v>56849</v>
      </c>
      <c r="F163" s="168">
        <v>55959</v>
      </c>
      <c r="G163" s="168">
        <v>4268</v>
      </c>
      <c r="H163" s="166">
        <v>-41</v>
      </c>
      <c r="I163" s="168">
        <v>0</v>
      </c>
      <c r="J163" s="168">
        <v>531173</v>
      </c>
    </row>
    <row r="164" spans="1:10" s="139" customFormat="1" ht="12.75">
      <c r="A164" s="139" t="s">
        <v>180</v>
      </c>
      <c r="B164" s="165">
        <v>14438</v>
      </c>
      <c r="C164" s="166">
        <v>80317</v>
      </c>
      <c r="D164" s="167">
        <v>0.99</v>
      </c>
      <c r="E164" s="168">
        <v>79514</v>
      </c>
      <c r="F164" s="168">
        <v>78269</v>
      </c>
      <c r="G164" s="168">
        <v>5421</v>
      </c>
      <c r="H164" s="166">
        <v>1112</v>
      </c>
      <c r="I164" s="168">
        <v>16061227</v>
      </c>
      <c r="J164" s="168">
        <v>0</v>
      </c>
    </row>
    <row r="165" spans="1:10" s="139" customFormat="1" ht="12.75">
      <c r="A165" s="139" t="s">
        <v>181</v>
      </c>
      <c r="B165" s="165">
        <v>24027</v>
      </c>
      <c r="C165" s="166">
        <v>131446</v>
      </c>
      <c r="D165" s="167">
        <v>0.932</v>
      </c>
      <c r="E165" s="168">
        <v>122508</v>
      </c>
      <c r="F165" s="168">
        <v>120590</v>
      </c>
      <c r="G165" s="168">
        <v>5019</v>
      </c>
      <c r="H165" s="166">
        <v>710</v>
      </c>
      <c r="I165" s="168">
        <v>17067291</v>
      </c>
      <c r="J165" s="168">
        <v>0</v>
      </c>
    </row>
    <row r="166" spans="1:10" s="139" customFormat="1" ht="12.75">
      <c r="A166" s="139" t="s">
        <v>182</v>
      </c>
      <c r="B166" s="165">
        <v>33872</v>
      </c>
      <c r="C166" s="166">
        <v>177839</v>
      </c>
      <c r="D166" s="167">
        <v>0.986</v>
      </c>
      <c r="E166" s="168">
        <v>175349</v>
      </c>
      <c r="F166" s="168">
        <v>172604</v>
      </c>
      <c r="G166" s="168">
        <v>5096</v>
      </c>
      <c r="H166" s="166">
        <v>787</v>
      </c>
      <c r="I166" s="168">
        <v>26662994</v>
      </c>
      <c r="J166" s="168">
        <v>0</v>
      </c>
    </row>
    <row r="167" spans="1:10" s="139" customFormat="1" ht="12.75">
      <c r="A167" s="139" t="s">
        <v>183</v>
      </c>
      <c r="B167" s="165">
        <v>9147</v>
      </c>
      <c r="C167" s="166">
        <v>69626</v>
      </c>
      <c r="D167" s="167">
        <v>0.909</v>
      </c>
      <c r="E167" s="168">
        <v>63290</v>
      </c>
      <c r="F167" s="168">
        <v>62299</v>
      </c>
      <c r="G167" s="168">
        <v>6811</v>
      </c>
      <c r="H167" s="166">
        <v>2502</v>
      </c>
      <c r="I167" s="168">
        <v>22888502</v>
      </c>
      <c r="J167" s="168">
        <v>0</v>
      </c>
    </row>
    <row r="168" spans="1:10" s="139" customFormat="1" ht="12.75">
      <c r="A168" s="139" t="s">
        <v>184</v>
      </c>
      <c r="B168" s="165">
        <v>10204</v>
      </c>
      <c r="C168" s="166">
        <v>41736</v>
      </c>
      <c r="D168" s="167">
        <v>1.095</v>
      </c>
      <c r="E168" s="168">
        <v>45701</v>
      </c>
      <c r="F168" s="168">
        <v>44985</v>
      </c>
      <c r="G168" s="168">
        <v>4409</v>
      </c>
      <c r="H168" s="166">
        <v>100</v>
      </c>
      <c r="I168" s="168">
        <v>1020363</v>
      </c>
      <c r="J168" s="168">
        <v>0</v>
      </c>
    </row>
    <row r="169" spans="1:10" s="139" customFormat="1" ht="12.75">
      <c r="A169" s="139" t="s">
        <v>185</v>
      </c>
      <c r="B169" s="165">
        <v>63263</v>
      </c>
      <c r="C169" s="166">
        <v>284217</v>
      </c>
      <c r="D169" s="167">
        <v>1.069</v>
      </c>
      <c r="E169" s="168">
        <v>303828</v>
      </c>
      <c r="F169" s="168">
        <v>299071</v>
      </c>
      <c r="G169" s="168">
        <v>4727</v>
      </c>
      <c r="H169" s="166">
        <v>419</v>
      </c>
      <c r="I169" s="168">
        <v>26496002</v>
      </c>
      <c r="J169" s="168">
        <v>0</v>
      </c>
    </row>
    <row r="170" spans="1:10" s="139" customFormat="1" ht="12.75">
      <c r="A170" s="139" t="s">
        <v>186</v>
      </c>
      <c r="B170" s="165">
        <v>15011</v>
      </c>
      <c r="C170" s="166">
        <v>54943</v>
      </c>
      <c r="D170" s="167">
        <v>1.12</v>
      </c>
      <c r="E170" s="168">
        <v>61536</v>
      </c>
      <c r="F170" s="168">
        <v>60573</v>
      </c>
      <c r="G170" s="168">
        <v>4035</v>
      </c>
      <c r="H170" s="166">
        <v>-273</v>
      </c>
      <c r="I170" s="168">
        <v>0</v>
      </c>
      <c r="J170" s="168">
        <v>4103643</v>
      </c>
    </row>
    <row r="171" spans="1:10" s="139" customFormat="1" ht="12.75">
      <c r="A171" s="139" t="s">
        <v>187</v>
      </c>
      <c r="B171" s="165">
        <v>36919</v>
      </c>
      <c r="C171" s="166">
        <v>150913</v>
      </c>
      <c r="D171" s="167">
        <v>1.145</v>
      </c>
      <c r="E171" s="168">
        <v>172795</v>
      </c>
      <c r="F171" s="168">
        <v>170090</v>
      </c>
      <c r="G171" s="168">
        <v>4607</v>
      </c>
      <c r="H171" s="166">
        <v>299</v>
      </c>
      <c r="I171" s="168">
        <v>11020426</v>
      </c>
      <c r="J171" s="168">
        <v>0</v>
      </c>
    </row>
    <row r="172" spans="1:10" s="139" customFormat="1" ht="12.75">
      <c r="A172" s="139" t="s">
        <v>188</v>
      </c>
      <c r="B172" s="165">
        <v>18709</v>
      </c>
      <c r="C172" s="166">
        <v>74730</v>
      </c>
      <c r="D172" s="167">
        <v>0.987</v>
      </c>
      <c r="E172" s="168">
        <v>73759</v>
      </c>
      <c r="F172" s="168">
        <v>72604</v>
      </c>
      <c r="G172" s="168">
        <v>3881</v>
      </c>
      <c r="H172" s="166">
        <v>-428</v>
      </c>
      <c r="I172" s="168">
        <v>0</v>
      </c>
      <c r="J172" s="168">
        <v>8005424</v>
      </c>
    </row>
    <row r="173" spans="1:10" s="139" customFormat="1" ht="12.75">
      <c r="A173" s="139" t="s">
        <v>189</v>
      </c>
      <c r="B173" s="165">
        <v>53539</v>
      </c>
      <c r="C173" s="166">
        <v>295910</v>
      </c>
      <c r="D173" s="167">
        <v>0.921</v>
      </c>
      <c r="E173" s="168">
        <v>272533</v>
      </c>
      <c r="F173" s="168">
        <v>268266</v>
      </c>
      <c r="G173" s="168">
        <v>5011</v>
      </c>
      <c r="H173" s="166">
        <v>702</v>
      </c>
      <c r="I173" s="168">
        <v>37587777</v>
      </c>
      <c r="J173" s="168">
        <v>0</v>
      </c>
    </row>
    <row r="174" spans="1:10" s="139" customFormat="1" ht="12.75">
      <c r="A174" s="139" t="s">
        <v>190</v>
      </c>
      <c r="B174" s="165">
        <v>8976</v>
      </c>
      <c r="C174" s="166">
        <v>35110</v>
      </c>
      <c r="D174" s="167">
        <v>1.015</v>
      </c>
      <c r="E174" s="168">
        <v>35636</v>
      </c>
      <c r="F174" s="168">
        <v>35078</v>
      </c>
      <c r="G174" s="168">
        <v>3908</v>
      </c>
      <c r="H174" s="166">
        <v>-401</v>
      </c>
      <c r="I174" s="168">
        <v>0</v>
      </c>
      <c r="J174" s="168">
        <v>3595711</v>
      </c>
    </row>
    <row r="175" spans="1:10" s="139" customFormat="1" ht="12.75">
      <c r="A175" s="139" t="s">
        <v>191</v>
      </c>
      <c r="B175" s="165">
        <v>25458</v>
      </c>
      <c r="C175" s="166">
        <v>107286</v>
      </c>
      <c r="D175" s="167">
        <v>1.052</v>
      </c>
      <c r="E175" s="168">
        <v>112864</v>
      </c>
      <c r="F175" s="168">
        <v>111097</v>
      </c>
      <c r="G175" s="168">
        <v>4364</v>
      </c>
      <c r="H175" s="166">
        <v>55</v>
      </c>
      <c r="I175" s="168">
        <v>1409034</v>
      </c>
      <c r="J175" s="168">
        <v>0</v>
      </c>
    </row>
    <row r="176" spans="1:10" s="139" customFormat="1" ht="12.75">
      <c r="A176" s="139" t="s">
        <v>192</v>
      </c>
      <c r="B176" s="165">
        <v>12837</v>
      </c>
      <c r="C176" s="166">
        <v>51456</v>
      </c>
      <c r="D176" s="167">
        <v>0.918</v>
      </c>
      <c r="E176" s="168">
        <v>47237</v>
      </c>
      <c r="F176" s="168">
        <v>46497</v>
      </c>
      <c r="G176" s="168">
        <v>3622</v>
      </c>
      <c r="H176" s="166">
        <v>-686</v>
      </c>
      <c r="I176" s="168">
        <v>0</v>
      </c>
      <c r="J176" s="168">
        <v>8812102</v>
      </c>
    </row>
    <row r="177" spans="1:10" s="139" customFormat="1" ht="12.75">
      <c r="A177" s="139" t="s">
        <v>193</v>
      </c>
      <c r="B177" s="165">
        <v>10472</v>
      </c>
      <c r="C177" s="166">
        <v>47559</v>
      </c>
      <c r="D177" s="167">
        <v>0.987</v>
      </c>
      <c r="E177" s="168">
        <v>46940</v>
      </c>
      <c r="F177" s="168">
        <v>46206</v>
      </c>
      <c r="G177" s="168">
        <v>4412</v>
      </c>
      <c r="H177" s="166">
        <v>104</v>
      </c>
      <c r="I177" s="168">
        <v>1085836</v>
      </c>
      <c r="J177" s="168">
        <v>0</v>
      </c>
    </row>
    <row r="178" spans="1:10" s="139" customFormat="1" ht="12.75">
      <c r="A178" s="139" t="s">
        <v>194</v>
      </c>
      <c r="B178" s="165">
        <v>12454</v>
      </c>
      <c r="C178" s="166">
        <v>41249</v>
      </c>
      <c r="D178" s="167">
        <v>1.138</v>
      </c>
      <c r="E178" s="168">
        <v>46941</v>
      </c>
      <c r="F178" s="168">
        <v>46206</v>
      </c>
      <c r="G178" s="168">
        <v>3710</v>
      </c>
      <c r="H178" s="166">
        <v>-598</v>
      </c>
      <c r="I178" s="168">
        <v>0</v>
      </c>
      <c r="J178" s="168">
        <v>7453295</v>
      </c>
    </row>
    <row r="179" spans="1:10" s="139" customFormat="1" ht="12.75">
      <c r="A179" s="139" t="s">
        <v>195</v>
      </c>
      <c r="B179" s="165">
        <v>10955</v>
      </c>
      <c r="C179" s="166">
        <v>63984</v>
      </c>
      <c r="D179" s="167">
        <v>0.79</v>
      </c>
      <c r="E179" s="168">
        <v>50548</v>
      </c>
      <c r="F179" s="168">
        <v>49756</v>
      </c>
      <c r="G179" s="168">
        <v>4542</v>
      </c>
      <c r="H179" s="166">
        <v>233</v>
      </c>
      <c r="I179" s="168">
        <v>2555612</v>
      </c>
      <c r="J179" s="168">
        <v>0</v>
      </c>
    </row>
    <row r="180" spans="1:10" s="139" customFormat="1" ht="12.75">
      <c r="A180" s="139" t="s">
        <v>196</v>
      </c>
      <c r="B180" s="165">
        <v>12678</v>
      </c>
      <c r="C180" s="166">
        <v>59063</v>
      </c>
      <c r="D180" s="167">
        <v>0.922</v>
      </c>
      <c r="E180" s="168">
        <v>54456</v>
      </c>
      <c r="F180" s="168">
        <v>53603</v>
      </c>
      <c r="G180" s="168">
        <v>4228</v>
      </c>
      <c r="H180" s="166">
        <v>-81</v>
      </c>
      <c r="I180" s="168">
        <v>0</v>
      </c>
      <c r="J180" s="168">
        <v>1021303</v>
      </c>
    </row>
    <row r="181" spans="1:10" s="139" customFormat="1" ht="12.75">
      <c r="A181" s="139" t="s">
        <v>197</v>
      </c>
      <c r="B181" s="165">
        <v>15303</v>
      </c>
      <c r="C181" s="166">
        <v>69074</v>
      </c>
      <c r="D181" s="167">
        <v>0.982</v>
      </c>
      <c r="E181" s="168">
        <v>67830</v>
      </c>
      <c r="F181" s="168">
        <v>66768</v>
      </c>
      <c r="G181" s="168">
        <v>4363</v>
      </c>
      <c r="H181" s="166">
        <v>54</v>
      </c>
      <c r="I181" s="168">
        <v>833885</v>
      </c>
      <c r="J181" s="168">
        <v>0</v>
      </c>
    </row>
    <row r="182" spans="1:10" s="139" customFormat="1" ht="12.75">
      <c r="A182" s="139" t="s">
        <v>198</v>
      </c>
      <c r="B182" s="165">
        <v>11620</v>
      </c>
      <c r="C182" s="166">
        <v>56241</v>
      </c>
      <c r="D182" s="167">
        <v>1.036</v>
      </c>
      <c r="E182" s="168">
        <v>58265</v>
      </c>
      <c r="F182" s="168">
        <v>57353</v>
      </c>
      <c r="G182" s="168">
        <v>4936</v>
      </c>
      <c r="H182" s="166">
        <v>627</v>
      </c>
      <c r="I182" s="168">
        <v>7287084</v>
      </c>
      <c r="J182" s="168">
        <v>0</v>
      </c>
    </row>
    <row r="183" spans="1:10" s="139" customFormat="1" ht="12.75">
      <c r="A183" s="139" t="s">
        <v>199</v>
      </c>
      <c r="B183" s="165">
        <v>57082</v>
      </c>
      <c r="C183" s="166">
        <v>245360</v>
      </c>
      <c r="D183" s="167">
        <v>1.041</v>
      </c>
      <c r="E183" s="168">
        <v>255420</v>
      </c>
      <c r="F183" s="168">
        <v>251421</v>
      </c>
      <c r="G183" s="168">
        <v>4405</v>
      </c>
      <c r="H183" s="166">
        <v>96</v>
      </c>
      <c r="I183" s="168">
        <v>5477220</v>
      </c>
      <c r="J183" s="168">
        <v>0</v>
      </c>
    </row>
    <row r="184" spans="1:10" s="139" customFormat="1" ht="12.75">
      <c r="A184" s="139" t="s">
        <v>200</v>
      </c>
      <c r="B184" s="165">
        <v>9249</v>
      </c>
      <c r="C184" s="166">
        <v>65712</v>
      </c>
      <c r="D184" s="167">
        <v>0.959</v>
      </c>
      <c r="E184" s="168">
        <v>63018</v>
      </c>
      <c r="F184" s="168">
        <v>62031</v>
      </c>
      <c r="G184" s="168">
        <v>6707</v>
      </c>
      <c r="H184" s="166">
        <v>2398</v>
      </c>
      <c r="I184" s="168">
        <v>22180644</v>
      </c>
      <c r="J184" s="168">
        <v>0</v>
      </c>
    </row>
    <row r="185" spans="1:10" s="139" customFormat="1" ht="12.75">
      <c r="A185" s="139" t="s">
        <v>201</v>
      </c>
      <c r="B185" s="165">
        <v>54071</v>
      </c>
      <c r="C185" s="166">
        <v>283430</v>
      </c>
      <c r="D185" s="167">
        <v>1.02</v>
      </c>
      <c r="E185" s="168">
        <v>289098</v>
      </c>
      <c r="F185" s="168">
        <v>284572</v>
      </c>
      <c r="G185" s="168">
        <v>5263</v>
      </c>
      <c r="H185" s="166">
        <v>954</v>
      </c>
      <c r="I185" s="168">
        <v>51601611</v>
      </c>
      <c r="J185" s="168">
        <v>0</v>
      </c>
    </row>
    <row r="186" spans="1:10" s="139" customFormat="1" ht="12.75">
      <c r="A186" s="139" t="s">
        <v>202</v>
      </c>
      <c r="B186" s="165">
        <v>23419</v>
      </c>
      <c r="C186" s="166">
        <v>120578</v>
      </c>
      <c r="D186" s="167">
        <v>0.998</v>
      </c>
      <c r="E186" s="168">
        <v>120337</v>
      </c>
      <c r="F186" s="168">
        <v>118453</v>
      </c>
      <c r="G186" s="168">
        <v>5058</v>
      </c>
      <c r="H186" s="166">
        <v>749</v>
      </c>
      <c r="I186" s="168">
        <v>17549389</v>
      </c>
      <c r="J186" s="168">
        <v>0</v>
      </c>
    </row>
    <row r="187" spans="1:10" s="139" customFormat="1" ht="12.75">
      <c r="A187" s="139" t="s">
        <v>203</v>
      </c>
      <c r="B187" s="165">
        <v>15633</v>
      </c>
      <c r="C187" s="166">
        <v>73233</v>
      </c>
      <c r="D187" s="167">
        <v>0.929</v>
      </c>
      <c r="E187" s="168">
        <v>68034</v>
      </c>
      <c r="F187" s="168">
        <v>66969</v>
      </c>
      <c r="G187" s="168">
        <v>4284</v>
      </c>
      <c r="H187" s="166">
        <v>-25</v>
      </c>
      <c r="I187" s="168">
        <v>0</v>
      </c>
      <c r="J187" s="168">
        <v>387633</v>
      </c>
    </row>
    <row r="188" spans="1:10" s="139" customFormat="1" ht="12.75">
      <c r="A188" s="139" t="s">
        <v>204</v>
      </c>
      <c r="B188" s="165">
        <v>11158</v>
      </c>
      <c r="C188" s="166">
        <v>43624</v>
      </c>
      <c r="D188" s="167">
        <v>1.062</v>
      </c>
      <c r="E188" s="168">
        <v>46329</v>
      </c>
      <c r="F188" s="168">
        <v>45604</v>
      </c>
      <c r="G188" s="168">
        <v>4087</v>
      </c>
      <c r="H188" s="166">
        <v>-222</v>
      </c>
      <c r="I188" s="168">
        <v>0</v>
      </c>
      <c r="J188" s="168">
        <v>2471768</v>
      </c>
    </row>
    <row r="189" spans="1:10" s="139" customFormat="1" ht="12.75">
      <c r="A189" s="139" t="s">
        <v>205</v>
      </c>
      <c r="B189" s="165">
        <v>38258</v>
      </c>
      <c r="C189" s="166">
        <v>200241</v>
      </c>
      <c r="D189" s="167">
        <v>1.043</v>
      </c>
      <c r="E189" s="168">
        <v>208851</v>
      </c>
      <c r="F189" s="168">
        <v>205581</v>
      </c>
      <c r="G189" s="168">
        <v>5374</v>
      </c>
      <c r="H189" s="166">
        <v>1065</v>
      </c>
      <c r="I189" s="168">
        <v>40742894</v>
      </c>
      <c r="J189" s="168">
        <v>0</v>
      </c>
    </row>
    <row r="190" spans="1:10" s="139" customFormat="1" ht="12.75">
      <c r="A190" s="139" t="s">
        <v>206</v>
      </c>
      <c r="B190" s="165">
        <v>12563</v>
      </c>
      <c r="C190" s="166">
        <v>86636</v>
      </c>
      <c r="D190" s="167">
        <v>0.948</v>
      </c>
      <c r="E190" s="168">
        <v>82131</v>
      </c>
      <c r="F190" s="168">
        <v>80845</v>
      </c>
      <c r="G190" s="168">
        <v>6435</v>
      </c>
      <c r="H190" s="166">
        <v>2127</v>
      </c>
      <c r="I190" s="168">
        <v>26715781</v>
      </c>
      <c r="J190" s="168">
        <v>0</v>
      </c>
    </row>
    <row r="191" spans="1:10" s="139" customFormat="1" ht="12.75">
      <c r="A191" s="139" t="s">
        <v>207</v>
      </c>
      <c r="B191" s="165">
        <v>12681</v>
      </c>
      <c r="C191" s="166">
        <v>51810</v>
      </c>
      <c r="D191" s="167">
        <v>1.184</v>
      </c>
      <c r="E191" s="168">
        <v>61343</v>
      </c>
      <c r="F191" s="168">
        <v>60383</v>
      </c>
      <c r="G191" s="168">
        <v>4762</v>
      </c>
      <c r="H191" s="166">
        <v>453</v>
      </c>
      <c r="I191" s="168">
        <v>5745194</v>
      </c>
      <c r="J191" s="168">
        <v>0</v>
      </c>
    </row>
    <row r="192" spans="1:10" s="139" customFormat="1" ht="27" customHeight="1">
      <c r="A192" s="164" t="s">
        <v>890</v>
      </c>
      <c r="B192" s="165">
        <v>25814</v>
      </c>
      <c r="C192" s="166">
        <v>103135</v>
      </c>
      <c r="D192" s="167">
        <v>1.022</v>
      </c>
      <c r="E192" s="168">
        <v>105404</v>
      </c>
      <c r="F192" s="168">
        <v>103754</v>
      </c>
      <c r="G192" s="168">
        <v>4019</v>
      </c>
      <c r="H192" s="166">
        <v>-289</v>
      </c>
      <c r="I192" s="168">
        <v>0</v>
      </c>
      <c r="J192" s="168">
        <v>7468634</v>
      </c>
    </row>
    <row r="193" spans="1:10" s="139" customFormat="1" ht="12.75">
      <c r="A193" s="139" t="s">
        <v>208</v>
      </c>
      <c r="B193" s="165">
        <v>8517</v>
      </c>
      <c r="C193" s="166">
        <v>33521</v>
      </c>
      <c r="D193" s="167">
        <v>0.926</v>
      </c>
      <c r="E193" s="168">
        <v>31040</v>
      </c>
      <c r="F193" s="168">
        <v>30555</v>
      </c>
      <c r="G193" s="168">
        <v>3587</v>
      </c>
      <c r="H193" s="166">
        <v>-721</v>
      </c>
      <c r="I193" s="168">
        <v>0</v>
      </c>
      <c r="J193" s="168">
        <v>6141855</v>
      </c>
    </row>
    <row r="194" spans="1:10" s="139" customFormat="1" ht="12.75">
      <c r="A194" s="139" t="s">
        <v>209</v>
      </c>
      <c r="B194" s="165">
        <v>10584</v>
      </c>
      <c r="C194" s="166">
        <v>44979</v>
      </c>
      <c r="D194" s="167">
        <v>1.069</v>
      </c>
      <c r="E194" s="168">
        <v>48083</v>
      </c>
      <c r="F194" s="168">
        <v>47330</v>
      </c>
      <c r="G194" s="168">
        <v>4472</v>
      </c>
      <c r="H194" s="166">
        <v>163</v>
      </c>
      <c r="I194" s="168">
        <v>1727743</v>
      </c>
      <c r="J194" s="168">
        <v>0</v>
      </c>
    </row>
    <row r="195" spans="1:10" s="139" customFormat="1" ht="12.75">
      <c r="A195" s="139" t="s">
        <v>210</v>
      </c>
      <c r="B195" s="165">
        <v>11378</v>
      </c>
      <c r="C195" s="166">
        <v>56951</v>
      </c>
      <c r="D195" s="167">
        <v>0.986</v>
      </c>
      <c r="E195" s="168">
        <v>56153</v>
      </c>
      <c r="F195" s="168">
        <v>55274</v>
      </c>
      <c r="G195" s="168">
        <v>4858</v>
      </c>
      <c r="H195" s="166">
        <v>549</v>
      </c>
      <c r="I195" s="168">
        <v>6250776</v>
      </c>
      <c r="J195" s="168">
        <v>0</v>
      </c>
    </row>
    <row r="196" spans="1:10" s="139" customFormat="1" ht="12.75">
      <c r="A196" s="139" t="s">
        <v>211</v>
      </c>
      <c r="B196" s="165">
        <v>8951</v>
      </c>
      <c r="C196" s="166">
        <v>39756</v>
      </c>
      <c r="D196" s="167">
        <v>0.994</v>
      </c>
      <c r="E196" s="168">
        <v>39517</v>
      </c>
      <c r="F196" s="168">
        <v>38899</v>
      </c>
      <c r="G196" s="168">
        <v>4346</v>
      </c>
      <c r="H196" s="166">
        <v>37</v>
      </c>
      <c r="I196" s="168">
        <v>332224</v>
      </c>
      <c r="J196" s="168">
        <v>0</v>
      </c>
    </row>
    <row r="197" spans="1:10" s="139" customFormat="1" ht="12.75">
      <c r="A197" s="139" t="s">
        <v>212</v>
      </c>
      <c r="B197" s="165">
        <v>11817</v>
      </c>
      <c r="C197" s="166">
        <v>54154</v>
      </c>
      <c r="D197" s="167">
        <v>1.073</v>
      </c>
      <c r="E197" s="168">
        <v>58107</v>
      </c>
      <c r="F197" s="168">
        <v>57198</v>
      </c>
      <c r="G197" s="168">
        <v>4840</v>
      </c>
      <c r="H197" s="166">
        <v>532</v>
      </c>
      <c r="I197" s="168">
        <v>6282997</v>
      </c>
      <c r="J197" s="168">
        <v>0</v>
      </c>
    </row>
    <row r="198" spans="1:10" s="139" customFormat="1" ht="12.75">
      <c r="A198" s="139" t="s">
        <v>213</v>
      </c>
      <c r="B198" s="165">
        <v>15344</v>
      </c>
      <c r="C198" s="166">
        <v>63100</v>
      </c>
      <c r="D198" s="167">
        <v>1.048</v>
      </c>
      <c r="E198" s="168">
        <v>66128</v>
      </c>
      <c r="F198" s="168">
        <v>65093</v>
      </c>
      <c r="G198" s="168">
        <v>4242</v>
      </c>
      <c r="H198" s="166">
        <v>-66</v>
      </c>
      <c r="I198" s="168">
        <v>0</v>
      </c>
      <c r="J198" s="168">
        <v>1018093</v>
      </c>
    </row>
    <row r="199" spans="1:10" s="139" customFormat="1" ht="12.75">
      <c r="A199" s="139" t="s">
        <v>214</v>
      </c>
      <c r="B199" s="165">
        <v>89204</v>
      </c>
      <c r="C199" s="166">
        <v>361178</v>
      </c>
      <c r="D199" s="167">
        <v>0.941</v>
      </c>
      <c r="E199" s="168">
        <v>339869</v>
      </c>
      <c r="F199" s="168">
        <v>334548</v>
      </c>
      <c r="G199" s="168">
        <v>3750</v>
      </c>
      <c r="H199" s="166">
        <v>-558</v>
      </c>
      <c r="I199" s="168">
        <v>0</v>
      </c>
      <c r="J199" s="168">
        <v>49797038</v>
      </c>
    </row>
    <row r="200" spans="1:10" s="139" customFormat="1" ht="12.75">
      <c r="A200" s="139" t="s">
        <v>215</v>
      </c>
      <c r="B200" s="165">
        <v>11808</v>
      </c>
      <c r="C200" s="166">
        <v>53086</v>
      </c>
      <c r="D200" s="167">
        <v>0.884</v>
      </c>
      <c r="E200" s="168">
        <v>46928</v>
      </c>
      <c r="F200" s="168">
        <v>46194</v>
      </c>
      <c r="G200" s="168">
        <v>3912</v>
      </c>
      <c r="H200" s="166">
        <v>-397</v>
      </c>
      <c r="I200" s="168">
        <v>0</v>
      </c>
      <c r="J200" s="168">
        <v>4682463</v>
      </c>
    </row>
    <row r="201" spans="1:10" s="139" customFormat="1" ht="12.75">
      <c r="A201" s="139" t="s">
        <v>216</v>
      </c>
      <c r="B201" s="165">
        <v>24232</v>
      </c>
      <c r="C201" s="166">
        <v>91744</v>
      </c>
      <c r="D201" s="167">
        <v>0.986</v>
      </c>
      <c r="E201" s="168">
        <v>90459</v>
      </c>
      <c r="F201" s="168">
        <v>89043</v>
      </c>
      <c r="G201" s="168">
        <v>3675</v>
      </c>
      <c r="H201" s="166">
        <v>-634</v>
      </c>
      <c r="I201" s="168">
        <v>0</v>
      </c>
      <c r="J201" s="168">
        <v>15362932</v>
      </c>
    </row>
    <row r="202" spans="1:10" s="139" customFormat="1" ht="12.75">
      <c r="A202" s="139" t="s">
        <v>217</v>
      </c>
      <c r="B202" s="165">
        <v>3659</v>
      </c>
      <c r="C202" s="166">
        <v>15741</v>
      </c>
      <c r="D202" s="167">
        <v>1.069</v>
      </c>
      <c r="E202" s="168">
        <v>16827</v>
      </c>
      <c r="F202" s="168">
        <v>16564</v>
      </c>
      <c r="G202" s="168">
        <v>4527</v>
      </c>
      <c r="H202" s="166">
        <v>218</v>
      </c>
      <c r="I202" s="168">
        <v>798647</v>
      </c>
      <c r="J202" s="168">
        <v>0</v>
      </c>
    </row>
    <row r="203" spans="1:10" s="139" customFormat="1" ht="12.75">
      <c r="A203" s="139" t="s">
        <v>218</v>
      </c>
      <c r="B203" s="165">
        <v>4031</v>
      </c>
      <c r="C203" s="166">
        <v>10250</v>
      </c>
      <c r="D203" s="167">
        <v>1.484</v>
      </c>
      <c r="E203" s="168">
        <v>15211</v>
      </c>
      <c r="F203" s="168">
        <v>14972</v>
      </c>
      <c r="G203" s="168">
        <v>3714</v>
      </c>
      <c r="H203" s="166">
        <v>-594</v>
      </c>
      <c r="I203" s="168">
        <v>0</v>
      </c>
      <c r="J203" s="168">
        <v>2395510</v>
      </c>
    </row>
    <row r="204" spans="1:10" s="139" customFormat="1" ht="12.75">
      <c r="A204" s="139" t="s">
        <v>219</v>
      </c>
      <c r="B204" s="165">
        <v>13221</v>
      </c>
      <c r="C204" s="166">
        <v>70235</v>
      </c>
      <c r="D204" s="167">
        <v>0.91</v>
      </c>
      <c r="E204" s="168">
        <v>63914</v>
      </c>
      <c r="F204" s="168">
        <v>62914</v>
      </c>
      <c r="G204" s="168">
        <v>4759</v>
      </c>
      <c r="H204" s="166">
        <v>450</v>
      </c>
      <c r="I204" s="168">
        <v>5949527</v>
      </c>
      <c r="J204" s="168">
        <v>0</v>
      </c>
    </row>
    <row r="205" spans="1:10" s="139" customFormat="1" ht="12.75">
      <c r="A205" s="139" t="s">
        <v>220</v>
      </c>
      <c r="B205" s="165">
        <v>15343</v>
      </c>
      <c r="C205" s="166">
        <v>72590</v>
      </c>
      <c r="D205" s="167">
        <v>0.979</v>
      </c>
      <c r="E205" s="168">
        <v>71065</v>
      </c>
      <c r="F205" s="168">
        <v>69953</v>
      </c>
      <c r="G205" s="168">
        <v>4559</v>
      </c>
      <c r="H205" s="166">
        <v>251</v>
      </c>
      <c r="I205" s="168">
        <v>3845796</v>
      </c>
      <c r="J205" s="168">
        <v>0</v>
      </c>
    </row>
    <row r="206" spans="1:10" s="139" customFormat="1" ht="12.75">
      <c r="A206" s="139" t="s">
        <v>221</v>
      </c>
      <c r="B206" s="165">
        <v>11915</v>
      </c>
      <c r="C206" s="166">
        <v>60273</v>
      </c>
      <c r="D206" s="167">
        <v>1.08</v>
      </c>
      <c r="E206" s="168">
        <v>65095</v>
      </c>
      <c r="F206" s="168">
        <v>64076</v>
      </c>
      <c r="G206" s="168">
        <v>5378</v>
      </c>
      <c r="H206" s="166">
        <v>1069</v>
      </c>
      <c r="I206" s="168">
        <v>12739031</v>
      </c>
      <c r="J206" s="168">
        <v>0</v>
      </c>
    </row>
    <row r="207" spans="1:10" s="139" customFormat="1" ht="12.75">
      <c r="A207" s="139" t="s">
        <v>222</v>
      </c>
      <c r="B207" s="165">
        <v>9850</v>
      </c>
      <c r="C207" s="166">
        <v>41107</v>
      </c>
      <c r="D207" s="167">
        <v>0.959</v>
      </c>
      <c r="E207" s="168">
        <v>39422</v>
      </c>
      <c r="F207" s="168">
        <v>38805</v>
      </c>
      <c r="G207" s="168">
        <v>3940</v>
      </c>
      <c r="H207" s="166">
        <v>-369</v>
      </c>
      <c r="I207" s="168">
        <v>0</v>
      </c>
      <c r="J207" s="168">
        <v>3634909</v>
      </c>
    </row>
    <row r="208" spans="1:10" s="139" customFormat="1" ht="27" customHeight="1">
      <c r="A208" s="164" t="s">
        <v>891</v>
      </c>
      <c r="B208" s="165">
        <v>11142</v>
      </c>
      <c r="C208" s="166">
        <v>62868</v>
      </c>
      <c r="D208" s="167">
        <v>0.954</v>
      </c>
      <c r="E208" s="168">
        <v>59976</v>
      </c>
      <c r="F208" s="168">
        <v>59037</v>
      </c>
      <c r="G208" s="168">
        <v>5299</v>
      </c>
      <c r="H208" s="166">
        <v>990</v>
      </c>
      <c r="I208" s="168">
        <v>11030822</v>
      </c>
      <c r="J208" s="168">
        <v>0</v>
      </c>
    </row>
    <row r="209" spans="1:10" s="139" customFormat="1" ht="12.75">
      <c r="A209" s="139" t="s">
        <v>223</v>
      </c>
      <c r="B209" s="165">
        <v>9574</v>
      </c>
      <c r="C209" s="166">
        <v>41523</v>
      </c>
      <c r="D209" s="167">
        <v>0.985</v>
      </c>
      <c r="E209" s="168">
        <v>40900</v>
      </c>
      <c r="F209" s="168">
        <v>40260</v>
      </c>
      <c r="G209" s="168">
        <v>4205</v>
      </c>
      <c r="H209" s="166">
        <v>-104</v>
      </c>
      <c r="I209" s="168">
        <v>0</v>
      </c>
      <c r="J209" s="168">
        <v>990944</v>
      </c>
    </row>
    <row r="210" spans="1:10" s="139" customFormat="1" ht="12.75">
      <c r="A210" s="139" t="s">
        <v>224</v>
      </c>
      <c r="B210" s="165">
        <v>15489</v>
      </c>
      <c r="C210" s="166">
        <v>61492</v>
      </c>
      <c r="D210" s="167">
        <v>1.003</v>
      </c>
      <c r="E210" s="168">
        <v>61676</v>
      </c>
      <c r="F210" s="168">
        <v>60711</v>
      </c>
      <c r="G210" s="168">
        <v>3920</v>
      </c>
      <c r="H210" s="166">
        <v>-389</v>
      </c>
      <c r="I210" s="168">
        <v>0</v>
      </c>
      <c r="J210" s="168">
        <v>6025165</v>
      </c>
    </row>
    <row r="211" spans="1:10" s="139" customFormat="1" ht="12.75">
      <c r="A211" s="139" t="s">
        <v>225</v>
      </c>
      <c r="B211" s="165">
        <v>7061</v>
      </c>
      <c r="C211" s="166">
        <v>31933</v>
      </c>
      <c r="D211" s="167">
        <v>0.976</v>
      </c>
      <c r="E211" s="168">
        <v>31167</v>
      </c>
      <c r="F211" s="168">
        <v>30679</v>
      </c>
      <c r="G211" s="168">
        <v>4345</v>
      </c>
      <c r="H211" s="166">
        <v>36</v>
      </c>
      <c r="I211" s="168">
        <v>255888</v>
      </c>
      <c r="J211" s="168">
        <v>0</v>
      </c>
    </row>
    <row r="212" spans="1:12" s="139" customFormat="1" ht="12.75">
      <c r="A212" s="139" t="s">
        <v>226</v>
      </c>
      <c r="B212" s="165">
        <v>30235</v>
      </c>
      <c r="C212" s="166">
        <v>127304</v>
      </c>
      <c r="D212" s="167">
        <v>0.966</v>
      </c>
      <c r="E212" s="168">
        <v>122976</v>
      </c>
      <c r="F212" s="168">
        <v>121050</v>
      </c>
      <c r="G212" s="168">
        <v>4004</v>
      </c>
      <c r="H212" s="166">
        <v>-305</v>
      </c>
      <c r="I212" s="168">
        <v>0</v>
      </c>
      <c r="J212" s="168">
        <v>9220180</v>
      </c>
      <c r="L212" s="168"/>
    </row>
    <row r="213" spans="1:10" s="139" customFormat="1" ht="12.75">
      <c r="A213" s="139" t="s">
        <v>227</v>
      </c>
      <c r="B213" s="165">
        <v>21095</v>
      </c>
      <c r="C213" s="166">
        <v>111409</v>
      </c>
      <c r="D213" s="167">
        <v>0.959</v>
      </c>
      <c r="E213" s="168">
        <v>106841</v>
      </c>
      <c r="F213" s="168">
        <v>105169</v>
      </c>
      <c r="G213" s="168">
        <v>4985</v>
      </c>
      <c r="H213" s="166">
        <v>677</v>
      </c>
      <c r="I213" s="168">
        <v>14278654</v>
      </c>
      <c r="J213" s="168">
        <v>0</v>
      </c>
    </row>
    <row r="214" spans="1:10" s="139" customFormat="1" ht="12.75">
      <c r="A214" s="139" t="s">
        <v>228</v>
      </c>
      <c r="B214" s="165">
        <v>5676</v>
      </c>
      <c r="C214" s="166">
        <v>29108</v>
      </c>
      <c r="D214" s="167">
        <v>0.998</v>
      </c>
      <c r="E214" s="168">
        <v>29049</v>
      </c>
      <c r="F214" s="168">
        <v>28595</v>
      </c>
      <c r="G214" s="168">
        <v>5038</v>
      </c>
      <c r="H214" s="166">
        <v>729</v>
      </c>
      <c r="I214" s="168">
        <v>4138946</v>
      </c>
      <c r="J214" s="168">
        <v>0</v>
      </c>
    </row>
    <row r="215" spans="1:10" s="139" customFormat="1" ht="12.75">
      <c r="A215" s="139" t="s">
        <v>229</v>
      </c>
      <c r="B215" s="165">
        <v>7506</v>
      </c>
      <c r="C215" s="166">
        <v>33960</v>
      </c>
      <c r="D215" s="167">
        <v>1.015</v>
      </c>
      <c r="E215" s="168">
        <v>34470</v>
      </c>
      <c r="F215" s="168">
        <v>33930</v>
      </c>
      <c r="G215" s="168">
        <v>4520</v>
      </c>
      <c r="H215" s="166">
        <v>212</v>
      </c>
      <c r="I215" s="168">
        <v>1589617</v>
      </c>
      <c r="J215" s="168">
        <v>0</v>
      </c>
    </row>
    <row r="216" spans="1:10" s="139" customFormat="1" ht="12.75">
      <c r="A216" s="139" t="s">
        <v>230</v>
      </c>
      <c r="B216" s="165">
        <v>23518</v>
      </c>
      <c r="C216" s="166">
        <v>143928</v>
      </c>
      <c r="D216" s="167">
        <v>0.928</v>
      </c>
      <c r="E216" s="168">
        <v>133565</v>
      </c>
      <c r="F216" s="168">
        <v>131474</v>
      </c>
      <c r="G216" s="168">
        <v>5590</v>
      </c>
      <c r="H216" s="166">
        <v>1282</v>
      </c>
      <c r="I216" s="168">
        <v>30144198</v>
      </c>
      <c r="J216" s="168">
        <v>0</v>
      </c>
    </row>
    <row r="217" spans="1:10" s="139" customFormat="1" ht="12.75">
      <c r="A217" s="139" t="s">
        <v>231</v>
      </c>
      <c r="B217" s="165">
        <v>4933</v>
      </c>
      <c r="C217" s="166">
        <v>24140</v>
      </c>
      <c r="D217" s="167">
        <v>0.938</v>
      </c>
      <c r="E217" s="168">
        <v>22644</v>
      </c>
      <c r="F217" s="168">
        <v>22289</v>
      </c>
      <c r="G217" s="168">
        <v>4518</v>
      </c>
      <c r="H217" s="166">
        <v>210</v>
      </c>
      <c r="I217" s="168">
        <v>1034921</v>
      </c>
      <c r="J217" s="168">
        <v>0</v>
      </c>
    </row>
    <row r="218" spans="1:10" s="139" customFormat="1" ht="12.75">
      <c r="A218" s="139" t="s">
        <v>232</v>
      </c>
      <c r="B218" s="165">
        <v>10449</v>
      </c>
      <c r="C218" s="166">
        <v>61453</v>
      </c>
      <c r="D218" s="167">
        <v>0.905</v>
      </c>
      <c r="E218" s="168">
        <v>55615</v>
      </c>
      <c r="F218" s="168">
        <v>54744</v>
      </c>
      <c r="G218" s="168">
        <v>5239</v>
      </c>
      <c r="H218" s="166">
        <v>931</v>
      </c>
      <c r="I218" s="168">
        <v>9723862</v>
      </c>
      <c r="J218" s="168">
        <v>0</v>
      </c>
    </row>
    <row r="219" spans="1:10" s="139" customFormat="1" ht="12.75">
      <c r="A219" s="139" t="s">
        <v>233</v>
      </c>
      <c r="B219" s="165">
        <v>144212</v>
      </c>
      <c r="C219" s="166">
        <v>747732</v>
      </c>
      <c r="D219" s="167">
        <v>1.073</v>
      </c>
      <c r="E219" s="168">
        <v>802316</v>
      </c>
      <c r="F219" s="168">
        <v>789755</v>
      </c>
      <c r="G219" s="168">
        <v>5476</v>
      </c>
      <c r="H219" s="166">
        <v>1168</v>
      </c>
      <c r="I219" s="168">
        <v>168403029</v>
      </c>
      <c r="J219" s="168">
        <v>0</v>
      </c>
    </row>
    <row r="220" spans="1:10" s="139" customFormat="1" ht="27" customHeight="1">
      <c r="A220" s="164" t="s">
        <v>892</v>
      </c>
      <c r="B220" s="165">
        <v>13819</v>
      </c>
      <c r="C220" s="166">
        <v>57307</v>
      </c>
      <c r="D220" s="167">
        <v>0.948</v>
      </c>
      <c r="E220" s="168">
        <v>54327</v>
      </c>
      <c r="F220" s="168">
        <v>53476</v>
      </c>
      <c r="G220" s="168">
        <v>3870</v>
      </c>
      <c r="H220" s="166">
        <v>-439</v>
      </c>
      <c r="I220" s="168">
        <v>0</v>
      </c>
      <c r="J220" s="168">
        <v>6064260</v>
      </c>
    </row>
    <row r="221" spans="1:10" s="139" customFormat="1" ht="12.75">
      <c r="A221" s="139" t="s">
        <v>234</v>
      </c>
      <c r="B221" s="165">
        <v>13255</v>
      </c>
      <c r="C221" s="166">
        <v>67510</v>
      </c>
      <c r="D221" s="167">
        <v>0.888</v>
      </c>
      <c r="E221" s="168">
        <v>59949</v>
      </c>
      <c r="F221" s="168">
        <v>59010</v>
      </c>
      <c r="G221" s="168">
        <v>4452</v>
      </c>
      <c r="H221" s="166">
        <v>143</v>
      </c>
      <c r="I221" s="168">
        <v>1899953</v>
      </c>
      <c r="J221" s="168">
        <v>0</v>
      </c>
    </row>
    <row r="222" spans="1:10" s="139" customFormat="1" ht="12.75">
      <c r="A222" s="139" t="s">
        <v>235</v>
      </c>
      <c r="B222" s="165">
        <v>15665</v>
      </c>
      <c r="C222" s="166">
        <v>114359</v>
      </c>
      <c r="D222" s="167">
        <v>0.926</v>
      </c>
      <c r="E222" s="168">
        <v>105896</v>
      </c>
      <c r="F222" s="168">
        <v>104238</v>
      </c>
      <c r="G222" s="168">
        <v>6654</v>
      </c>
      <c r="H222" s="166">
        <v>2346</v>
      </c>
      <c r="I222" s="168">
        <v>36744127</v>
      </c>
      <c r="J222" s="168">
        <v>0</v>
      </c>
    </row>
    <row r="223" spans="1:10" s="139" customFormat="1" ht="12.75">
      <c r="A223" s="139" t="s">
        <v>236</v>
      </c>
      <c r="B223" s="165">
        <v>8340</v>
      </c>
      <c r="C223" s="166">
        <v>63055</v>
      </c>
      <c r="D223" s="167">
        <v>0.972</v>
      </c>
      <c r="E223" s="168">
        <v>61290</v>
      </c>
      <c r="F223" s="168">
        <v>60330</v>
      </c>
      <c r="G223" s="168">
        <v>7234</v>
      </c>
      <c r="H223" s="166">
        <v>2925</v>
      </c>
      <c r="I223" s="168">
        <v>24396603</v>
      </c>
      <c r="J223" s="168">
        <v>0</v>
      </c>
    </row>
    <row r="224" spans="1:10" s="139" customFormat="1" ht="12.75">
      <c r="A224" s="139" t="s">
        <v>237</v>
      </c>
      <c r="B224" s="165">
        <v>25506</v>
      </c>
      <c r="C224" s="166">
        <v>126869</v>
      </c>
      <c r="D224" s="167">
        <v>1.005</v>
      </c>
      <c r="E224" s="168">
        <v>127503</v>
      </c>
      <c r="F224" s="168">
        <v>125507</v>
      </c>
      <c r="G224" s="168">
        <v>4921</v>
      </c>
      <c r="H224" s="166">
        <v>612</v>
      </c>
      <c r="I224" s="168">
        <v>15611566</v>
      </c>
      <c r="J224" s="168">
        <v>0</v>
      </c>
    </row>
    <row r="225" spans="1:10" s="139" customFormat="1" ht="12.75">
      <c r="A225" s="139" t="s">
        <v>238</v>
      </c>
      <c r="B225" s="165">
        <v>5792</v>
      </c>
      <c r="C225" s="166">
        <v>22257</v>
      </c>
      <c r="D225" s="167">
        <v>1.032</v>
      </c>
      <c r="E225" s="168">
        <v>22970</v>
      </c>
      <c r="F225" s="168">
        <v>22610</v>
      </c>
      <c r="G225" s="168">
        <v>3904</v>
      </c>
      <c r="H225" s="166">
        <v>-405</v>
      </c>
      <c r="I225" s="168">
        <v>0</v>
      </c>
      <c r="J225" s="168">
        <v>2345451</v>
      </c>
    </row>
    <row r="226" spans="1:10" s="139" customFormat="1" ht="12.75">
      <c r="A226" s="139" t="s">
        <v>239</v>
      </c>
      <c r="B226" s="165">
        <v>22036</v>
      </c>
      <c r="C226" s="166">
        <v>113156</v>
      </c>
      <c r="D226" s="167">
        <v>0.876</v>
      </c>
      <c r="E226" s="168">
        <v>99124</v>
      </c>
      <c r="F226" s="168">
        <v>97573</v>
      </c>
      <c r="G226" s="168">
        <v>4428</v>
      </c>
      <c r="H226" s="166">
        <v>119</v>
      </c>
      <c r="I226" s="168">
        <v>2628183</v>
      </c>
      <c r="J226" s="168">
        <v>0</v>
      </c>
    </row>
    <row r="227" spans="1:10" s="139" customFormat="1" ht="12.75">
      <c r="A227" s="139" t="s">
        <v>240</v>
      </c>
      <c r="B227" s="165">
        <v>4478</v>
      </c>
      <c r="C227" s="166">
        <v>8728</v>
      </c>
      <c r="D227" s="167">
        <v>0.996</v>
      </c>
      <c r="E227" s="168">
        <v>8693</v>
      </c>
      <c r="F227" s="168">
        <v>8557</v>
      </c>
      <c r="G227" s="168">
        <v>1911</v>
      </c>
      <c r="H227" s="166">
        <v>-2398</v>
      </c>
      <c r="I227" s="168">
        <v>0</v>
      </c>
      <c r="J227" s="168">
        <v>10736840</v>
      </c>
    </row>
    <row r="228" spans="1:10" s="139" customFormat="1" ht="12.75">
      <c r="A228" s="139" t="s">
        <v>241</v>
      </c>
      <c r="B228" s="165">
        <v>9990</v>
      </c>
      <c r="C228" s="166">
        <v>36366</v>
      </c>
      <c r="D228" s="167">
        <v>1.07</v>
      </c>
      <c r="E228" s="168">
        <v>38912</v>
      </c>
      <c r="F228" s="168">
        <v>38302</v>
      </c>
      <c r="G228" s="168">
        <v>3834</v>
      </c>
      <c r="H228" s="166">
        <v>-475</v>
      </c>
      <c r="I228" s="168">
        <v>0</v>
      </c>
      <c r="J228" s="168">
        <v>4740579</v>
      </c>
    </row>
    <row r="229" spans="1:10" s="139" customFormat="1" ht="12.75">
      <c r="A229" s="139" t="s">
        <v>242</v>
      </c>
      <c r="B229" s="165">
        <v>145275</v>
      </c>
      <c r="C229" s="166">
        <v>560862</v>
      </c>
      <c r="D229" s="167">
        <v>0.967</v>
      </c>
      <c r="E229" s="168">
        <v>542354</v>
      </c>
      <c r="F229" s="168">
        <v>533862</v>
      </c>
      <c r="G229" s="168">
        <v>3675</v>
      </c>
      <c r="H229" s="166">
        <v>-634</v>
      </c>
      <c r="I229" s="168">
        <v>0</v>
      </c>
      <c r="J229" s="168">
        <v>92069715</v>
      </c>
    </row>
    <row r="230" spans="1:10" s="139" customFormat="1" ht="27" customHeight="1">
      <c r="A230" s="164" t="s">
        <v>893</v>
      </c>
      <c r="B230" s="165">
        <v>22639</v>
      </c>
      <c r="C230" s="166">
        <v>74049</v>
      </c>
      <c r="D230" s="167">
        <v>1.104</v>
      </c>
      <c r="E230" s="168">
        <v>81750</v>
      </c>
      <c r="F230" s="168">
        <v>80470</v>
      </c>
      <c r="G230" s="168">
        <v>3554</v>
      </c>
      <c r="H230" s="166">
        <v>-754</v>
      </c>
      <c r="I230" s="168">
        <v>0</v>
      </c>
      <c r="J230" s="168">
        <v>17072517</v>
      </c>
    </row>
    <row r="231" spans="1:10" s="139" customFormat="1" ht="12.75">
      <c r="A231" s="139" t="s">
        <v>243</v>
      </c>
      <c r="B231" s="165">
        <v>51015</v>
      </c>
      <c r="C231" s="166">
        <v>252523</v>
      </c>
      <c r="D231" s="167">
        <v>1.134</v>
      </c>
      <c r="E231" s="168">
        <v>286361</v>
      </c>
      <c r="F231" s="168">
        <v>281877</v>
      </c>
      <c r="G231" s="168">
        <v>5525</v>
      </c>
      <c r="H231" s="166">
        <v>1217</v>
      </c>
      <c r="I231" s="168">
        <v>62074150</v>
      </c>
      <c r="J231" s="168">
        <v>0</v>
      </c>
    </row>
    <row r="232" spans="1:10" s="139" customFormat="1" ht="12.75">
      <c r="A232" s="139" t="s">
        <v>244</v>
      </c>
      <c r="B232" s="165">
        <v>57060</v>
      </c>
      <c r="C232" s="166">
        <v>258537</v>
      </c>
      <c r="D232" s="167">
        <v>0.977</v>
      </c>
      <c r="E232" s="168">
        <v>252591</v>
      </c>
      <c r="F232" s="168">
        <v>248636</v>
      </c>
      <c r="G232" s="168">
        <v>4357</v>
      </c>
      <c r="H232" s="166">
        <v>49</v>
      </c>
      <c r="I232" s="168">
        <v>2787322</v>
      </c>
      <c r="J232" s="168">
        <v>0</v>
      </c>
    </row>
    <row r="233" spans="1:10" s="139" customFormat="1" ht="12.75">
      <c r="A233" s="139" t="s">
        <v>245</v>
      </c>
      <c r="B233" s="165">
        <v>10060</v>
      </c>
      <c r="C233" s="166">
        <v>42873</v>
      </c>
      <c r="D233" s="167">
        <v>0.95</v>
      </c>
      <c r="E233" s="168">
        <v>40729</v>
      </c>
      <c r="F233" s="168">
        <v>40091</v>
      </c>
      <c r="G233" s="168">
        <v>3985</v>
      </c>
      <c r="H233" s="166">
        <v>-323</v>
      </c>
      <c r="I233" s="168">
        <v>0</v>
      </c>
      <c r="J233" s="168">
        <v>3253092</v>
      </c>
    </row>
    <row r="234" spans="1:10" s="139" customFormat="1" ht="12.75">
      <c r="A234" s="139" t="s">
        <v>246</v>
      </c>
      <c r="B234" s="165">
        <v>15199</v>
      </c>
      <c r="C234" s="166">
        <v>97192</v>
      </c>
      <c r="D234" s="167">
        <v>1.127</v>
      </c>
      <c r="E234" s="168">
        <v>109535</v>
      </c>
      <c r="F234" s="168">
        <v>107820</v>
      </c>
      <c r="G234" s="168">
        <v>7094</v>
      </c>
      <c r="H234" s="166">
        <v>2785</v>
      </c>
      <c r="I234" s="168">
        <v>42333642</v>
      </c>
      <c r="J234" s="168">
        <v>0</v>
      </c>
    </row>
    <row r="235" spans="1:10" s="139" customFormat="1" ht="12.75">
      <c r="A235" s="139" t="s">
        <v>247</v>
      </c>
      <c r="B235" s="165">
        <v>15299</v>
      </c>
      <c r="C235" s="166">
        <v>45577</v>
      </c>
      <c r="D235" s="167">
        <v>1.15</v>
      </c>
      <c r="E235" s="168">
        <v>52413</v>
      </c>
      <c r="F235" s="168">
        <v>51593</v>
      </c>
      <c r="G235" s="168">
        <v>3372</v>
      </c>
      <c r="H235" s="166">
        <v>-936</v>
      </c>
      <c r="I235" s="168">
        <v>0</v>
      </c>
      <c r="J235" s="168">
        <v>14324798</v>
      </c>
    </row>
    <row r="236" spans="1:10" s="139" customFormat="1" ht="12.75">
      <c r="A236" s="139" t="s">
        <v>248</v>
      </c>
      <c r="B236" s="165">
        <v>26322</v>
      </c>
      <c r="C236" s="166">
        <v>108820</v>
      </c>
      <c r="D236" s="167">
        <v>1.169</v>
      </c>
      <c r="E236" s="168">
        <v>127210</v>
      </c>
      <c r="F236" s="168">
        <v>125219</v>
      </c>
      <c r="G236" s="168">
        <v>4757</v>
      </c>
      <c r="H236" s="166">
        <v>449</v>
      </c>
      <c r="I236" s="168">
        <v>11807698</v>
      </c>
      <c r="J236" s="168">
        <v>0</v>
      </c>
    </row>
    <row r="237" spans="1:10" s="139" customFormat="1" ht="12.75">
      <c r="A237" s="139" t="s">
        <v>249</v>
      </c>
      <c r="B237" s="165">
        <v>9972</v>
      </c>
      <c r="C237" s="166">
        <v>38544</v>
      </c>
      <c r="D237" s="167">
        <v>1.101</v>
      </c>
      <c r="E237" s="168">
        <v>42437</v>
      </c>
      <c r="F237" s="168">
        <v>41772</v>
      </c>
      <c r="G237" s="168">
        <v>4189</v>
      </c>
      <c r="H237" s="166">
        <v>-120</v>
      </c>
      <c r="I237" s="168">
        <v>0</v>
      </c>
      <c r="J237" s="168">
        <v>1192928</v>
      </c>
    </row>
    <row r="238" spans="1:10" s="139" customFormat="1" ht="12.75">
      <c r="A238" s="139" t="s">
        <v>250</v>
      </c>
      <c r="B238" s="165">
        <v>20057</v>
      </c>
      <c r="C238" s="166">
        <v>110716</v>
      </c>
      <c r="D238" s="167">
        <v>0.946</v>
      </c>
      <c r="E238" s="168">
        <v>104737</v>
      </c>
      <c r="F238" s="168">
        <v>103098</v>
      </c>
      <c r="G238" s="168">
        <v>5140</v>
      </c>
      <c r="H238" s="166">
        <v>832</v>
      </c>
      <c r="I238" s="168">
        <v>16680063</v>
      </c>
      <c r="J238" s="168">
        <v>0</v>
      </c>
    </row>
    <row r="239" spans="1:10" s="139" customFormat="1" ht="12.75">
      <c r="A239" s="139" t="s">
        <v>251</v>
      </c>
      <c r="B239" s="165">
        <v>6746</v>
      </c>
      <c r="C239" s="166">
        <v>24277</v>
      </c>
      <c r="D239" s="167">
        <v>0.883</v>
      </c>
      <c r="E239" s="168">
        <v>21436</v>
      </c>
      <c r="F239" s="168">
        <v>21101</v>
      </c>
      <c r="G239" s="168">
        <v>3128</v>
      </c>
      <c r="H239" s="166">
        <v>-1181</v>
      </c>
      <c r="I239" s="168">
        <v>0</v>
      </c>
      <c r="J239" s="168">
        <v>7964964</v>
      </c>
    </row>
    <row r="240" spans="1:10" s="139" customFormat="1" ht="12.75">
      <c r="A240" s="139" t="s">
        <v>252</v>
      </c>
      <c r="B240" s="165">
        <v>10777</v>
      </c>
      <c r="C240" s="166">
        <v>58399</v>
      </c>
      <c r="D240" s="167">
        <v>0.921</v>
      </c>
      <c r="E240" s="168">
        <v>53785</v>
      </c>
      <c r="F240" s="168">
        <v>52943</v>
      </c>
      <c r="G240" s="168">
        <v>4913</v>
      </c>
      <c r="H240" s="166">
        <v>604</v>
      </c>
      <c r="I240" s="168">
        <v>6509176</v>
      </c>
      <c r="J240" s="168">
        <v>0</v>
      </c>
    </row>
    <row r="241" spans="1:10" s="139" customFormat="1" ht="12.75">
      <c r="A241" s="139" t="s">
        <v>253</v>
      </c>
      <c r="B241" s="165">
        <v>10763</v>
      </c>
      <c r="C241" s="166">
        <v>31497</v>
      </c>
      <c r="D241" s="167">
        <v>1.127</v>
      </c>
      <c r="E241" s="168">
        <v>35497</v>
      </c>
      <c r="F241" s="168">
        <v>34942</v>
      </c>
      <c r="G241" s="168">
        <v>3246</v>
      </c>
      <c r="H241" s="166">
        <v>-1062</v>
      </c>
      <c r="I241" s="168">
        <v>0</v>
      </c>
      <c r="J241" s="168">
        <v>11431925</v>
      </c>
    </row>
    <row r="242" spans="1:10" s="139" customFormat="1" ht="12.75">
      <c r="A242" s="139" t="s">
        <v>254</v>
      </c>
      <c r="B242" s="165">
        <v>11009</v>
      </c>
      <c r="C242" s="166">
        <v>47208</v>
      </c>
      <c r="D242" s="167">
        <v>0.978</v>
      </c>
      <c r="E242" s="168">
        <v>46169</v>
      </c>
      <c r="F242" s="168">
        <v>45447</v>
      </c>
      <c r="G242" s="168">
        <v>4128</v>
      </c>
      <c r="H242" s="166">
        <v>-180</v>
      </c>
      <c r="I242" s="168">
        <v>0</v>
      </c>
      <c r="J242" s="168">
        <v>1986888</v>
      </c>
    </row>
    <row r="243" spans="1:10" s="139" customFormat="1" ht="12.75">
      <c r="A243" s="139" t="s">
        <v>255</v>
      </c>
      <c r="B243" s="165">
        <v>6704</v>
      </c>
      <c r="C243" s="166">
        <v>15754</v>
      </c>
      <c r="D243" s="167">
        <v>1.178</v>
      </c>
      <c r="E243" s="168">
        <v>18559</v>
      </c>
      <c r="F243" s="168">
        <v>18268</v>
      </c>
      <c r="G243" s="168">
        <v>2725</v>
      </c>
      <c r="H243" s="166">
        <v>-1584</v>
      </c>
      <c r="I243" s="168">
        <v>0</v>
      </c>
      <c r="J243" s="168">
        <v>10616656</v>
      </c>
    </row>
    <row r="244" spans="1:10" s="139" customFormat="1" ht="12.75">
      <c r="A244" s="139" t="s">
        <v>256</v>
      </c>
      <c r="B244" s="165">
        <v>7048</v>
      </c>
      <c r="C244" s="166">
        <v>23128</v>
      </c>
      <c r="D244" s="167">
        <v>0.865</v>
      </c>
      <c r="E244" s="168">
        <v>20006</v>
      </c>
      <c r="F244" s="168">
        <v>19693</v>
      </c>
      <c r="G244" s="168">
        <v>2794</v>
      </c>
      <c r="H244" s="166">
        <v>-1515</v>
      </c>
      <c r="I244" s="168">
        <v>0</v>
      </c>
      <c r="J244" s="168">
        <v>10674246</v>
      </c>
    </row>
    <row r="245" spans="1:10" s="139" customFormat="1" ht="27" customHeight="1">
      <c r="A245" s="164" t="s">
        <v>894</v>
      </c>
      <c r="B245" s="165">
        <v>26530</v>
      </c>
      <c r="C245" s="166">
        <v>156002</v>
      </c>
      <c r="D245" s="167">
        <v>0.864</v>
      </c>
      <c r="E245" s="168">
        <v>134785</v>
      </c>
      <c r="F245" s="168">
        <v>132675</v>
      </c>
      <c r="G245" s="168">
        <v>5001</v>
      </c>
      <c r="H245" s="166">
        <v>692</v>
      </c>
      <c r="I245" s="168">
        <v>18367864</v>
      </c>
      <c r="J245" s="168">
        <v>0</v>
      </c>
    </row>
    <row r="246" spans="1:10" s="139" customFormat="1" ht="12.75">
      <c r="A246" s="139" t="s">
        <v>257</v>
      </c>
      <c r="B246" s="165">
        <v>99038</v>
      </c>
      <c r="C246" s="166">
        <v>415127</v>
      </c>
      <c r="D246" s="167">
        <v>0.996</v>
      </c>
      <c r="E246" s="168">
        <v>413466</v>
      </c>
      <c r="F246" s="168">
        <v>406993</v>
      </c>
      <c r="G246" s="168">
        <v>4109</v>
      </c>
      <c r="H246" s="166">
        <v>-199</v>
      </c>
      <c r="I246" s="168">
        <v>0</v>
      </c>
      <c r="J246" s="168">
        <v>19722505</v>
      </c>
    </row>
    <row r="247" spans="1:10" s="139" customFormat="1" ht="12.75">
      <c r="A247" s="139" t="s">
        <v>258</v>
      </c>
      <c r="B247" s="165">
        <v>9426</v>
      </c>
      <c r="C247" s="166">
        <v>48323</v>
      </c>
      <c r="D247" s="167">
        <v>1.028</v>
      </c>
      <c r="E247" s="168">
        <v>49676</v>
      </c>
      <c r="F247" s="168">
        <v>48898</v>
      </c>
      <c r="G247" s="168">
        <v>5188</v>
      </c>
      <c r="H247" s="166">
        <v>879</v>
      </c>
      <c r="I247" s="168">
        <v>8285496</v>
      </c>
      <c r="J247" s="168">
        <v>0</v>
      </c>
    </row>
    <row r="248" spans="1:10" s="139" customFormat="1" ht="12.75">
      <c r="A248" s="139" t="s">
        <v>259</v>
      </c>
      <c r="B248" s="165">
        <v>36925</v>
      </c>
      <c r="C248" s="166">
        <v>202337</v>
      </c>
      <c r="D248" s="167">
        <v>1.059</v>
      </c>
      <c r="E248" s="168">
        <v>214275</v>
      </c>
      <c r="F248" s="168">
        <v>210920</v>
      </c>
      <c r="G248" s="168">
        <v>5712</v>
      </c>
      <c r="H248" s="166">
        <v>1404</v>
      </c>
      <c r="I248" s="168">
        <v>51825331</v>
      </c>
      <c r="J248" s="168">
        <v>0</v>
      </c>
    </row>
    <row r="249" spans="1:10" s="139" customFormat="1" ht="12.75">
      <c r="A249" s="139" t="s">
        <v>260</v>
      </c>
      <c r="B249" s="165">
        <v>18995</v>
      </c>
      <c r="C249" s="166">
        <v>105960</v>
      </c>
      <c r="D249" s="167">
        <v>0.869</v>
      </c>
      <c r="E249" s="168">
        <v>92079</v>
      </c>
      <c r="F249" s="168">
        <v>90637</v>
      </c>
      <c r="G249" s="168">
        <v>4772</v>
      </c>
      <c r="H249" s="166">
        <v>463</v>
      </c>
      <c r="I249" s="168">
        <v>8795360</v>
      </c>
      <c r="J249" s="168">
        <v>0</v>
      </c>
    </row>
    <row r="250" spans="1:10" s="139" customFormat="1" ht="12.75">
      <c r="A250" s="139" t="s">
        <v>261</v>
      </c>
      <c r="B250" s="165">
        <v>9491</v>
      </c>
      <c r="C250" s="166">
        <v>33603</v>
      </c>
      <c r="D250" s="167">
        <v>1.093</v>
      </c>
      <c r="E250" s="168">
        <v>36728</v>
      </c>
      <c r="F250" s="168">
        <v>36153</v>
      </c>
      <c r="G250" s="168">
        <v>3809</v>
      </c>
      <c r="H250" s="166">
        <v>-499</v>
      </c>
      <c r="I250" s="168">
        <v>0</v>
      </c>
      <c r="J250" s="168">
        <v>4739866</v>
      </c>
    </row>
    <row r="251" spans="1:10" s="139" customFormat="1" ht="12.75">
      <c r="A251" s="139" t="s">
        <v>262</v>
      </c>
      <c r="B251" s="165">
        <v>5864</v>
      </c>
      <c r="C251" s="166">
        <v>23884</v>
      </c>
      <c r="D251" s="167">
        <v>1.068</v>
      </c>
      <c r="E251" s="168">
        <v>25508</v>
      </c>
      <c r="F251" s="168">
        <v>25108</v>
      </c>
      <c r="G251" s="168">
        <v>4282</v>
      </c>
      <c r="H251" s="166">
        <v>-27</v>
      </c>
      <c r="I251" s="168">
        <v>0</v>
      </c>
      <c r="J251" s="168">
        <v>157372</v>
      </c>
    </row>
    <row r="252" spans="1:10" s="139" customFormat="1" ht="12.75">
      <c r="A252" s="139" t="s">
        <v>263</v>
      </c>
      <c r="B252" s="165">
        <v>11477</v>
      </c>
      <c r="C252" s="166">
        <v>48844</v>
      </c>
      <c r="D252" s="167">
        <v>0.923</v>
      </c>
      <c r="E252" s="168">
        <v>45083</v>
      </c>
      <c r="F252" s="168">
        <v>44377</v>
      </c>
      <c r="G252" s="168">
        <v>3867</v>
      </c>
      <c r="H252" s="166">
        <v>-442</v>
      </c>
      <c r="I252" s="168">
        <v>0</v>
      </c>
      <c r="J252" s="168">
        <v>5072882</v>
      </c>
    </row>
    <row r="253" spans="1:10" s="139" customFormat="1" ht="12.75">
      <c r="A253" s="139" t="s">
        <v>264</v>
      </c>
      <c r="B253" s="165">
        <v>38202</v>
      </c>
      <c r="C253" s="166">
        <v>157331</v>
      </c>
      <c r="D253" s="167">
        <v>1.008</v>
      </c>
      <c r="E253" s="168">
        <v>158590</v>
      </c>
      <c r="F253" s="168">
        <v>156107</v>
      </c>
      <c r="G253" s="168">
        <v>4086</v>
      </c>
      <c r="H253" s="166">
        <v>-222</v>
      </c>
      <c r="I253" s="168">
        <v>0</v>
      </c>
      <c r="J253" s="168">
        <v>8490012</v>
      </c>
    </row>
    <row r="254" spans="1:10" s="139" customFormat="1" ht="12.75">
      <c r="A254" s="139" t="s">
        <v>265</v>
      </c>
      <c r="B254" s="165">
        <v>25730</v>
      </c>
      <c r="C254" s="166">
        <v>166322</v>
      </c>
      <c r="D254" s="167">
        <v>0.938</v>
      </c>
      <c r="E254" s="168">
        <v>156010</v>
      </c>
      <c r="F254" s="168">
        <v>153567</v>
      </c>
      <c r="G254" s="168">
        <v>5968</v>
      </c>
      <c r="H254" s="166">
        <v>1660</v>
      </c>
      <c r="I254" s="168">
        <v>42707012</v>
      </c>
      <c r="J254" s="168">
        <v>0</v>
      </c>
    </row>
    <row r="255" spans="1:10" s="139" customFormat="1" ht="27" customHeight="1">
      <c r="A255" s="164" t="s">
        <v>895</v>
      </c>
      <c r="B255" s="165">
        <v>25008</v>
      </c>
      <c r="C255" s="166">
        <v>178400</v>
      </c>
      <c r="D255" s="167">
        <v>0.877</v>
      </c>
      <c r="E255" s="168">
        <v>156457</v>
      </c>
      <c r="F255" s="168">
        <v>154008</v>
      </c>
      <c r="G255" s="168">
        <v>6158</v>
      </c>
      <c r="H255" s="166">
        <v>1850</v>
      </c>
      <c r="I255" s="168">
        <v>46258049</v>
      </c>
      <c r="J255" s="168">
        <v>0</v>
      </c>
    </row>
    <row r="256" spans="1:10" s="139" customFormat="1" ht="12.75">
      <c r="A256" s="139" t="s">
        <v>266</v>
      </c>
      <c r="B256" s="165">
        <v>18363</v>
      </c>
      <c r="C256" s="166">
        <v>123281</v>
      </c>
      <c r="D256" s="167">
        <v>0.916</v>
      </c>
      <c r="E256" s="168">
        <v>112925</v>
      </c>
      <c r="F256" s="168">
        <v>111157</v>
      </c>
      <c r="G256" s="168">
        <v>6053</v>
      </c>
      <c r="H256" s="166">
        <v>1745</v>
      </c>
      <c r="I256" s="168">
        <v>32038414</v>
      </c>
      <c r="J256" s="168">
        <v>0</v>
      </c>
    </row>
    <row r="257" spans="1:10" s="139" customFormat="1" ht="12.75">
      <c r="A257" s="139" t="s">
        <v>267</v>
      </c>
      <c r="B257" s="165">
        <v>19786</v>
      </c>
      <c r="C257" s="166">
        <v>122243</v>
      </c>
      <c r="D257" s="167">
        <v>0.94</v>
      </c>
      <c r="E257" s="168">
        <v>114909</v>
      </c>
      <c r="F257" s="168">
        <v>113110</v>
      </c>
      <c r="G257" s="168">
        <v>5717</v>
      </c>
      <c r="H257" s="166">
        <v>1408</v>
      </c>
      <c r="I257" s="168">
        <v>27859527</v>
      </c>
      <c r="J257" s="168">
        <v>0</v>
      </c>
    </row>
    <row r="258" spans="1:10" s="139" customFormat="1" ht="12.75">
      <c r="A258" s="139" t="s">
        <v>268</v>
      </c>
      <c r="B258" s="165">
        <v>97776</v>
      </c>
      <c r="C258" s="166">
        <v>409419</v>
      </c>
      <c r="D258" s="167">
        <v>0.993</v>
      </c>
      <c r="E258" s="168">
        <v>406553</v>
      </c>
      <c r="F258" s="168">
        <v>400188</v>
      </c>
      <c r="G258" s="168">
        <v>4093</v>
      </c>
      <c r="H258" s="166">
        <v>-216</v>
      </c>
      <c r="I258" s="168">
        <v>0</v>
      </c>
      <c r="J258" s="168">
        <v>21090102</v>
      </c>
    </row>
    <row r="259" spans="1:10" s="139" customFormat="1" ht="12.75">
      <c r="A259" s="139" t="s">
        <v>269</v>
      </c>
      <c r="B259" s="165">
        <v>18019</v>
      </c>
      <c r="C259" s="166">
        <v>70257</v>
      </c>
      <c r="D259" s="167">
        <v>0.97</v>
      </c>
      <c r="E259" s="168">
        <v>68149</v>
      </c>
      <c r="F259" s="168">
        <v>67083</v>
      </c>
      <c r="G259" s="168">
        <v>3723</v>
      </c>
      <c r="H259" s="166">
        <v>-586</v>
      </c>
      <c r="I259" s="168">
        <v>0</v>
      </c>
      <c r="J259" s="168">
        <v>10554199</v>
      </c>
    </row>
    <row r="260" spans="1:10" s="139" customFormat="1" ht="12.75">
      <c r="A260" s="139" t="s">
        <v>270</v>
      </c>
      <c r="B260" s="165">
        <v>9495</v>
      </c>
      <c r="C260" s="166">
        <v>53304</v>
      </c>
      <c r="D260" s="167">
        <v>0.824</v>
      </c>
      <c r="E260" s="168">
        <v>43923</v>
      </c>
      <c r="F260" s="168">
        <v>43235</v>
      </c>
      <c r="G260" s="168">
        <v>4553</v>
      </c>
      <c r="H260" s="166">
        <v>245</v>
      </c>
      <c r="I260" s="168">
        <v>2324749</v>
      </c>
      <c r="J260" s="168">
        <v>0</v>
      </c>
    </row>
    <row r="261" spans="1:10" s="139" customFormat="1" ht="12.75">
      <c r="A261" s="139" t="s">
        <v>271</v>
      </c>
      <c r="B261" s="165">
        <v>55599</v>
      </c>
      <c r="C261" s="166">
        <v>283892</v>
      </c>
      <c r="D261" s="167">
        <v>0.932</v>
      </c>
      <c r="E261" s="168">
        <v>264588</v>
      </c>
      <c r="F261" s="168">
        <v>260445</v>
      </c>
      <c r="G261" s="168">
        <v>4684</v>
      </c>
      <c r="H261" s="166">
        <v>376</v>
      </c>
      <c r="I261" s="168">
        <v>20891356</v>
      </c>
      <c r="J261" s="168">
        <v>0</v>
      </c>
    </row>
    <row r="262" spans="1:10" s="139" customFormat="1" ht="27" customHeight="1">
      <c r="A262" s="164" t="s">
        <v>896</v>
      </c>
      <c r="B262" s="165">
        <v>7041</v>
      </c>
      <c r="C262" s="166">
        <v>38610</v>
      </c>
      <c r="D262" s="167">
        <v>1.183</v>
      </c>
      <c r="E262" s="168">
        <v>45676</v>
      </c>
      <c r="F262" s="168">
        <v>44961</v>
      </c>
      <c r="G262" s="168">
        <v>6386</v>
      </c>
      <c r="H262" s="166">
        <v>2077</v>
      </c>
      <c r="I262" s="168">
        <v>14623685</v>
      </c>
      <c r="J262" s="168">
        <v>0</v>
      </c>
    </row>
    <row r="263" spans="1:10" s="139" customFormat="1" ht="12.75">
      <c r="A263" s="139" t="s">
        <v>273</v>
      </c>
      <c r="B263" s="165">
        <v>6463</v>
      </c>
      <c r="C263" s="166">
        <v>43749</v>
      </c>
      <c r="D263" s="167">
        <v>0.978</v>
      </c>
      <c r="E263" s="168">
        <v>42787</v>
      </c>
      <c r="F263" s="168">
        <v>42117</v>
      </c>
      <c r="G263" s="168">
        <v>6517</v>
      </c>
      <c r="H263" s="166">
        <v>2208</v>
      </c>
      <c r="I263" s="168">
        <v>14270314</v>
      </c>
      <c r="J263" s="168">
        <v>0</v>
      </c>
    </row>
    <row r="264" spans="1:10" s="139" customFormat="1" ht="12.75">
      <c r="A264" s="139" t="s">
        <v>274</v>
      </c>
      <c r="B264" s="165">
        <v>10237</v>
      </c>
      <c r="C264" s="166">
        <v>47979</v>
      </c>
      <c r="D264" s="167">
        <v>1.051</v>
      </c>
      <c r="E264" s="168">
        <v>50426</v>
      </c>
      <c r="F264" s="168">
        <v>49636</v>
      </c>
      <c r="G264" s="168">
        <v>4849</v>
      </c>
      <c r="H264" s="166">
        <v>540</v>
      </c>
      <c r="I264" s="168">
        <v>5529088</v>
      </c>
      <c r="J264" s="168">
        <v>0</v>
      </c>
    </row>
    <row r="265" spans="1:10" s="139" customFormat="1" ht="12.75">
      <c r="A265" s="139" t="s">
        <v>275</v>
      </c>
      <c r="B265" s="165">
        <v>14776</v>
      </c>
      <c r="C265" s="166">
        <v>74407</v>
      </c>
      <c r="D265" s="167">
        <v>1.098</v>
      </c>
      <c r="E265" s="168">
        <v>81699</v>
      </c>
      <c r="F265" s="168">
        <v>80420</v>
      </c>
      <c r="G265" s="168">
        <v>5443</v>
      </c>
      <c r="H265" s="166">
        <v>1134</v>
      </c>
      <c r="I265" s="168">
        <v>16756165</v>
      </c>
      <c r="J265" s="168">
        <v>0</v>
      </c>
    </row>
    <row r="266" spans="1:10" s="139" customFormat="1" ht="12.75">
      <c r="A266" s="139" t="s">
        <v>276</v>
      </c>
      <c r="B266" s="165">
        <v>5405</v>
      </c>
      <c r="C266" s="166">
        <v>12943</v>
      </c>
      <c r="D266" s="167">
        <v>0.756</v>
      </c>
      <c r="E266" s="168">
        <v>9785</v>
      </c>
      <c r="F266" s="168">
        <v>9632</v>
      </c>
      <c r="G266" s="168">
        <v>1782</v>
      </c>
      <c r="H266" s="166">
        <v>-2527</v>
      </c>
      <c r="I266" s="168">
        <v>0</v>
      </c>
      <c r="J266" s="168">
        <v>13655935</v>
      </c>
    </row>
    <row r="267" spans="1:10" s="139" customFormat="1" ht="12.75">
      <c r="A267" s="139" t="s">
        <v>277</v>
      </c>
      <c r="B267" s="165">
        <v>11708</v>
      </c>
      <c r="C267" s="166">
        <v>67614</v>
      </c>
      <c r="D267" s="167">
        <v>0.913</v>
      </c>
      <c r="E267" s="168">
        <v>61732</v>
      </c>
      <c r="F267" s="168">
        <v>60765</v>
      </c>
      <c r="G267" s="168">
        <v>5190</v>
      </c>
      <c r="H267" s="166">
        <v>881</v>
      </c>
      <c r="I267" s="168">
        <v>10320201</v>
      </c>
      <c r="J267" s="168">
        <v>0</v>
      </c>
    </row>
    <row r="268" spans="1:10" s="139" customFormat="1" ht="12.75">
      <c r="A268" s="139" t="s">
        <v>278</v>
      </c>
      <c r="B268" s="165">
        <v>10578</v>
      </c>
      <c r="C268" s="166">
        <v>35387</v>
      </c>
      <c r="D268" s="167">
        <v>0.926</v>
      </c>
      <c r="E268" s="168">
        <v>32768</v>
      </c>
      <c r="F268" s="168">
        <v>32255</v>
      </c>
      <c r="G268" s="168">
        <v>3049</v>
      </c>
      <c r="H268" s="166">
        <v>-1259</v>
      </c>
      <c r="I268" s="168">
        <v>0</v>
      </c>
      <c r="J268" s="168">
        <v>13321304</v>
      </c>
    </row>
    <row r="269" spans="1:10" s="139" customFormat="1" ht="12.75">
      <c r="A269" s="139" t="s">
        <v>279</v>
      </c>
      <c r="B269" s="165">
        <v>60961</v>
      </c>
      <c r="C269" s="166">
        <v>525791</v>
      </c>
      <c r="D269" s="167">
        <v>0.968</v>
      </c>
      <c r="E269" s="168">
        <v>508966</v>
      </c>
      <c r="F269" s="168">
        <v>500997</v>
      </c>
      <c r="G269" s="168">
        <v>8218</v>
      </c>
      <c r="H269" s="166">
        <v>3910</v>
      </c>
      <c r="I269" s="168">
        <v>238340360</v>
      </c>
      <c r="J269" s="168">
        <v>0</v>
      </c>
    </row>
    <row r="270" spans="1:10" s="139" customFormat="1" ht="27" customHeight="1">
      <c r="A270" s="164" t="s">
        <v>897</v>
      </c>
      <c r="B270" s="165">
        <v>2455</v>
      </c>
      <c r="C270" s="166">
        <v>3405</v>
      </c>
      <c r="D270" s="167">
        <v>1.092</v>
      </c>
      <c r="E270" s="168">
        <v>3718</v>
      </c>
      <c r="F270" s="168">
        <v>3660</v>
      </c>
      <c r="G270" s="168">
        <v>1491</v>
      </c>
      <c r="H270" s="166">
        <v>-2818</v>
      </c>
      <c r="I270" s="168">
        <v>0</v>
      </c>
      <c r="J270" s="168">
        <v>6917367</v>
      </c>
    </row>
    <row r="271" spans="1:10" s="139" customFormat="1" ht="12.75">
      <c r="A271" s="139" t="s">
        <v>280</v>
      </c>
      <c r="B271" s="165">
        <v>2745</v>
      </c>
      <c r="C271" s="166">
        <v>13684</v>
      </c>
      <c r="D271" s="167">
        <v>0.96</v>
      </c>
      <c r="E271" s="168">
        <v>13136</v>
      </c>
      <c r="F271" s="168">
        <v>12931</v>
      </c>
      <c r="G271" s="168">
        <v>4711</v>
      </c>
      <c r="H271" s="166">
        <v>402</v>
      </c>
      <c r="I271" s="168">
        <v>1103499</v>
      </c>
      <c r="J271" s="168">
        <v>0</v>
      </c>
    </row>
    <row r="272" spans="1:10" s="139" customFormat="1" ht="12.75">
      <c r="A272" s="139" t="s">
        <v>281</v>
      </c>
      <c r="B272" s="165">
        <v>12177</v>
      </c>
      <c r="C272" s="166">
        <v>100680</v>
      </c>
      <c r="D272" s="167">
        <v>0.998</v>
      </c>
      <c r="E272" s="168">
        <v>100479</v>
      </c>
      <c r="F272" s="168">
        <v>98906</v>
      </c>
      <c r="G272" s="168">
        <v>8122</v>
      </c>
      <c r="H272" s="166">
        <v>3814</v>
      </c>
      <c r="I272" s="168">
        <v>46440082</v>
      </c>
      <c r="J272" s="168">
        <v>0</v>
      </c>
    </row>
    <row r="273" spans="1:10" s="139" customFormat="1" ht="12.75">
      <c r="A273" s="139" t="s">
        <v>282</v>
      </c>
      <c r="B273" s="165">
        <v>3118</v>
      </c>
      <c r="C273" s="166">
        <v>8263</v>
      </c>
      <c r="D273" s="167">
        <v>0.962</v>
      </c>
      <c r="E273" s="168">
        <v>7949</v>
      </c>
      <c r="F273" s="168">
        <v>7824</v>
      </c>
      <c r="G273" s="168">
        <v>2509</v>
      </c>
      <c r="H273" s="166">
        <v>-1799</v>
      </c>
      <c r="I273" s="168">
        <v>0</v>
      </c>
      <c r="J273" s="168">
        <v>5609725</v>
      </c>
    </row>
    <row r="274" spans="1:10" s="139" customFormat="1" ht="12.75">
      <c r="A274" s="139" t="s">
        <v>283</v>
      </c>
      <c r="B274" s="165">
        <v>7071</v>
      </c>
      <c r="C274" s="166">
        <v>34154</v>
      </c>
      <c r="D274" s="167">
        <v>1.069</v>
      </c>
      <c r="E274" s="168">
        <v>36510</v>
      </c>
      <c r="F274" s="168">
        <v>35939</v>
      </c>
      <c r="G274" s="168">
        <v>5083</v>
      </c>
      <c r="H274" s="166">
        <v>774</v>
      </c>
      <c r="I274" s="168">
        <v>5472455</v>
      </c>
      <c r="J274" s="168">
        <v>0</v>
      </c>
    </row>
    <row r="275" spans="1:10" s="139" customFormat="1" ht="12.75">
      <c r="A275" s="139" t="s">
        <v>284</v>
      </c>
      <c r="B275" s="165">
        <v>4174</v>
      </c>
      <c r="C275" s="166">
        <v>22319</v>
      </c>
      <c r="D275" s="167">
        <v>0.938</v>
      </c>
      <c r="E275" s="168">
        <v>20935</v>
      </c>
      <c r="F275" s="168">
        <v>20607</v>
      </c>
      <c r="G275" s="168">
        <v>4937</v>
      </c>
      <c r="H275" s="166">
        <v>628</v>
      </c>
      <c r="I275" s="168">
        <v>2623222</v>
      </c>
      <c r="J275" s="168">
        <v>0</v>
      </c>
    </row>
    <row r="276" spans="1:10" s="139" customFormat="1" ht="12.75">
      <c r="A276" s="139" t="s">
        <v>285</v>
      </c>
      <c r="B276" s="165">
        <v>6779</v>
      </c>
      <c r="C276" s="166">
        <v>23573</v>
      </c>
      <c r="D276" s="167">
        <v>1.076</v>
      </c>
      <c r="E276" s="168">
        <v>25365</v>
      </c>
      <c r="F276" s="168">
        <v>24968</v>
      </c>
      <c r="G276" s="168">
        <v>3683</v>
      </c>
      <c r="H276" s="166">
        <v>-625</v>
      </c>
      <c r="I276" s="168">
        <v>0</v>
      </c>
      <c r="J276" s="168">
        <v>4240213</v>
      </c>
    </row>
    <row r="277" spans="1:10" s="139" customFormat="1" ht="12.75">
      <c r="A277" s="139" t="s">
        <v>286</v>
      </c>
      <c r="B277" s="165">
        <v>72042</v>
      </c>
      <c r="C277" s="166">
        <v>535024</v>
      </c>
      <c r="D277" s="167">
        <v>0.958</v>
      </c>
      <c r="E277" s="168">
        <v>512553</v>
      </c>
      <c r="F277" s="168">
        <v>504528</v>
      </c>
      <c r="G277" s="168">
        <v>7003</v>
      </c>
      <c r="H277" s="166">
        <v>2695</v>
      </c>
      <c r="I277" s="168">
        <v>194127664</v>
      </c>
      <c r="J277" s="168">
        <v>0</v>
      </c>
    </row>
    <row r="278" spans="1:10" s="139" customFormat="1" ht="12.75">
      <c r="A278" s="139" t="s">
        <v>287</v>
      </c>
      <c r="B278" s="165">
        <v>2503</v>
      </c>
      <c r="C278" s="166">
        <v>6865</v>
      </c>
      <c r="D278" s="167">
        <v>1.078</v>
      </c>
      <c r="E278" s="168">
        <v>7401</v>
      </c>
      <c r="F278" s="168">
        <v>7285</v>
      </c>
      <c r="G278" s="168">
        <v>2911</v>
      </c>
      <c r="H278" s="166">
        <v>-1398</v>
      </c>
      <c r="I278" s="168">
        <v>0</v>
      </c>
      <c r="J278" s="168">
        <v>3499421</v>
      </c>
    </row>
    <row r="279" spans="1:10" s="139" customFormat="1" ht="12.75">
      <c r="A279" s="139" t="s">
        <v>288</v>
      </c>
      <c r="B279" s="165">
        <v>5933</v>
      </c>
      <c r="C279" s="166">
        <v>31376</v>
      </c>
      <c r="D279" s="167">
        <v>0.984</v>
      </c>
      <c r="E279" s="168">
        <v>30874</v>
      </c>
      <c r="F279" s="168">
        <v>30391</v>
      </c>
      <c r="G279" s="168">
        <v>5122</v>
      </c>
      <c r="H279" s="166">
        <v>814</v>
      </c>
      <c r="I279" s="168">
        <v>4828126</v>
      </c>
      <c r="J279" s="168">
        <v>0</v>
      </c>
    </row>
    <row r="280" spans="1:10" s="139" customFormat="1" ht="12.75">
      <c r="A280" s="139" t="s">
        <v>289</v>
      </c>
      <c r="B280" s="165">
        <v>120943</v>
      </c>
      <c r="C280" s="166">
        <v>643501</v>
      </c>
      <c r="D280" s="167">
        <v>1.001</v>
      </c>
      <c r="E280" s="168">
        <v>644145</v>
      </c>
      <c r="F280" s="168">
        <v>634060</v>
      </c>
      <c r="G280" s="168">
        <v>5243</v>
      </c>
      <c r="H280" s="166">
        <v>934</v>
      </c>
      <c r="I280" s="168">
        <v>112964376</v>
      </c>
      <c r="J280" s="168">
        <v>0</v>
      </c>
    </row>
    <row r="281" spans="1:10" s="139" customFormat="1" ht="12.75">
      <c r="A281" s="139" t="s">
        <v>290</v>
      </c>
      <c r="B281" s="165">
        <v>6848</v>
      </c>
      <c r="C281" s="166">
        <v>43217</v>
      </c>
      <c r="D281" s="167">
        <v>1.061</v>
      </c>
      <c r="E281" s="168">
        <v>45854</v>
      </c>
      <c r="F281" s="168">
        <v>45136</v>
      </c>
      <c r="G281" s="168">
        <v>6591</v>
      </c>
      <c r="H281" s="166">
        <v>2282</v>
      </c>
      <c r="I281" s="168">
        <v>15630372</v>
      </c>
      <c r="J281" s="168">
        <v>0</v>
      </c>
    </row>
    <row r="282" spans="1:10" s="139" customFormat="1" ht="12.75">
      <c r="A282" s="139" t="s">
        <v>291</v>
      </c>
      <c r="B282" s="165">
        <v>5385</v>
      </c>
      <c r="C282" s="166">
        <v>22052</v>
      </c>
      <c r="D282" s="167">
        <v>1.029</v>
      </c>
      <c r="E282" s="168">
        <v>22691</v>
      </c>
      <c r="F282" s="168">
        <v>22336</v>
      </c>
      <c r="G282" s="168">
        <v>4148</v>
      </c>
      <c r="H282" s="166">
        <v>-161</v>
      </c>
      <c r="I282" s="168">
        <v>0</v>
      </c>
      <c r="J282" s="168">
        <v>866004</v>
      </c>
    </row>
    <row r="283" spans="1:10" s="139" customFormat="1" ht="12.75">
      <c r="A283" s="139" t="s">
        <v>292</v>
      </c>
      <c r="B283" s="165">
        <v>8580</v>
      </c>
      <c r="C283" s="166">
        <v>61991</v>
      </c>
      <c r="D283" s="167">
        <v>1.179</v>
      </c>
      <c r="E283" s="168">
        <v>73088</v>
      </c>
      <c r="F283" s="168">
        <v>71943</v>
      </c>
      <c r="G283" s="168">
        <v>8385</v>
      </c>
      <c r="H283" s="166">
        <v>4076</v>
      </c>
      <c r="I283" s="168">
        <v>34975441</v>
      </c>
      <c r="J283" s="168">
        <v>0</v>
      </c>
    </row>
    <row r="284" spans="1:10" s="139" customFormat="1" ht="12.75">
      <c r="A284" s="139" t="s">
        <v>293</v>
      </c>
      <c r="B284" s="165">
        <v>2831</v>
      </c>
      <c r="C284" s="166">
        <v>14714</v>
      </c>
      <c r="D284" s="167">
        <v>1.138</v>
      </c>
      <c r="E284" s="168">
        <v>16744</v>
      </c>
      <c r="F284" s="168">
        <v>16482</v>
      </c>
      <c r="G284" s="168">
        <v>5822</v>
      </c>
      <c r="H284" s="166">
        <v>1513</v>
      </c>
      <c r="I284" s="168">
        <v>4284555</v>
      </c>
      <c r="J284" s="168">
        <v>0</v>
      </c>
    </row>
    <row r="285" spans="1:10" s="139" customFormat="1" ht="27" customHeight="1">
      <c r="A285" s="164" t="s">
        <v>898</v>
      </c>
      <c r="B285" s="165">
        <v>2887</v>
      </c>
      <c r="C285" s="166">
        <v>4497</v>
      </c>
      <c r="D285" s="167">
        <v>1.065</v>
      </c>
      <c r="E285" s="168">
        <v>4789</v>
      </c>
      <c r="F285" s="168">
        <v>4714</v>
      </c>
      <c r="G285" s="168">
        <v>1633</v>
      </c>
      <c r="H285" s="166">
        <v>-2676</v>
      </c>
      <c r="I285" s="168">
        <v>0</v>
      </c>
      <c r="J285" s="168">
        <v>7724731</v>
      </c>
    </row>
    <row r="286" spans="1:10" s="139" customFormat="1" ht="12.75">
      <c r="A286" s="139" t="s">
        <v>294</v>
      </c>
      <c r="B286" s="165">
        <v>6447</v>
      </c>
      <c r="C286" s="166">
        <v>36855</v>
      </c>
      <c r="D286" s="167">
        <v>0.909</v>
      </c>
      <c r="E286" s="168">
        <v>33501</v>
      </c>
      <c r="F286" s="168">
        <v>32977</v>
      </c>
      <c r="G286" s="168">
        <v>5115</v>
      </c>
      <c r="H286" s="166">
        <v>806</v>
      </c>
      <c r="I286" s="168">
        <v>5199150</v>
      </c>
      <c r="J286" s="168">
        <v>0</v>
      </c>
    </row>
    <row r="287" spans="1:10" s="139" customFormat="1" ht="12.75">
      <c r="A287" s="139" t="s">
        <v>295</v>
      </c>
      <c r="B287" s="165">
        <v>27926</v>
      </c>
      <c r="C287" s="166">
        <v>188593</v>
      </c>
      <c r="D287" s="167">
        <v>1.02</v>
      </c>
      <c r="E287" s="168">
        <v>192365</v>
      </c>
      <c r="F287" s="168">
        <v>189353</v>
      </c>
      <c r="G287" s="168">
        <v>6781</v>
      </c>
      <c r="H287" s="166">
        <v>2472</v>
      </c>
      <c r="I287" s="168">
        <v>69031316</v>
      </c>
      <c r="J287" s="168">
        <v>0</v>
      </c>
    </row>
    <row r="288" spans="1:10" s="139" customFormat="1" ht="12.75">
      <c r="A288" s="139" t="s">
        <v>296</v>
      </c>
      <c r="B288" s="165">
        <v>18127</v>
      </c>
      <c r="C288" s="166">
        <v>73866</v>
      </c>
      <c r="D288" s="167">
        <v>1.206</v>
      </c>
      <c r="E288" s="168">
        <v>89083</v>
      </c>
      <c r="F288" s="168">
        <v>87688</v>
      </c>
      <c r="G288" s="168">
        <v>4837</v>
      </c>
      <c r="H288" s="166">
        <v>529</v>
      </c>
      <c r="I288" s="168">
        <v>9586180</v>
      </c>
      <c r="J288" s="168">
        <v>0</v>
      </c>
    </row>
    <row r="289" spans="1:10" s="139" customFormat="1" ht="12.75">
      <c r="A289" s="139" t="s">
        <v>297</v>
      </c>
      <c r="B289" s="165">
        <v>9793</v>
      </c>
      <c r="C289" s="166">
        <v>71554</v>
      </c>
      <c r="D289" s="167">
        <v>0.85</v>
      </c>
      <c r="E289" s="168">
        <v>60821</v>
      </c>
      <c r="F289" s="168">
        <v>59869</v>
      </c>
      <c r="G289" s="168">
        <v>6113</v>
      </c>
      <c r="H289" s="166">
        <v>1805</v>
      </c>
      <c r="I289" s="168">
        <v>17674469</v>
      </c>
      <c r="J289" s="168">
        <v>0</v>
      </c>
    </row>
    <row r="290" spans="1:10" s="139" customFormat="1" ht="12.75">
      <c r="A290" s="139" t="s">
        <v>298</v>
      </c>
      <c r="B290" s="165">
        <v>5070</v>
      </c>
      <c r="C290" s="166">
        <v>16610</v>
      </c>
      <c r="D290" s="167">
        <v>0.919</v>
      </c>
      <c r="E290" s="168">
        <v>15264</v>
      </c>
      <c r="F290" s="168">
        <v>15025</v>
      </c>
      <c r="G290" s="168">
        <v>2964</v>
      </c>
      <c r="H290" s="166">
        <v>-1345</v>
      </c>
      <c r="I290" s="168">
        <v>0</v>
      </c>
      <c r="J290" s="168">
        <v>6819307</v>
      </c>
    </row>
    <row r="291" spans="1:10" s="139" customFormat="1" ht="12.75">
      <c r="A291" s="139" t="s">
        <v>299</v>
      </c>
      <c r="B291" s="165">
        <v>16260</v>
      </c>
      <c r="C291" s="166">
        <v>96447</v>
      </c>
      <c r="D291" s="167">
        <v>0.92</v>
      </c>
      <c r="E291" s="168">
        <v>88731</v>
      </c>
      <c r="F291" s="168">
        <v>87342</v>
      </c>
      <c r="G291" s="168">
        <v>5372</v>
      </c>
      <c r="H291" s="166">
        <v>1063</v>
      </c>
      <c r="I291" s="168">
        <v>17283980</v>
      </c>
      <c r="J291" s="168">
        <v>0</v>
      </c>
    </row>
    <row r="292" spans="1:10" s="139" customFormat="1" ht="12.75">
      <c r="A292" s="139" t="s">
        <v>300</v>
      </c>
      <c r="B292" s="165">
        <v>23198</v>
      </c>
      <c r="C292" s="166">
        <v>99254</v>
      </c>
      <c r="D292" s="167">
        <v>0.997</v>
      </c>
      <c r="E292" s="168">
        <v>98956</v>
      </c>
      <c r="F292" s="168">
        <v>97407</v>
      </c>
      <c r="G292" s="168">
        <v>4199</v>
      </c>
      <c r="H292" s="166">
        <v>-110</v>
      </c>
      <c r="I292" s="168">
        <v>0</v>
      </c>
      <c r="J292" s="168">
        <v>2544262</v>
      </c>
    </row>
    <row r="293" spans="1:10" s="139" customFormat="1" ht="12.75">
      <c r="A293" s="139" t="s">
        <v>301</v>
      </c>
      <c r="B293" s="165">
        <v>76199</v>
      </c>
      <c r="C293" s="166">
        <v>369090</v>
      </c>
      <c r="D293" s="167">
        <v>1.002</v>
      </c>
      <c r="E293" s="168">
        <v>369829</v>
      </c>
      <c r="F293" s="168">
        <v>364039</v>
      </c>
      <c r="G293" s="168">
        <v>4777</v>
      </c>
      <c r="H293" s="166">
        <v>469</v>
      </c>
      <c r="I293" s="168">
        <v>35727388</v>
      </c>
      <c r="J293" s="168">
        <v>0</v>
      </c>
    </row>
    <row r="294" spans="1:10" s="139" customFormat="1" ht="12.75">
      <c r="A294" s="139" t="s">
        <v>302</v>
      </c>
      <c r="B294" s="165">
        <v>6208</v>
      </c>
      <c r="C294" s="166">
        <v>32505</v>
      </c>
      <c r="D294" s="167">
        <v>1.118</v>
      </c>
      <c r="E294" s="168">
        <v>36341</v>
      </c>
      <c r="F294" s="168">
        <v>35772</v>
      </c>
      <c r="G294" s="168">
        <v>5762</v>
      </c>
      <c r="H294" s="166">
        <v>1454</v>
      </c>
      <c r="I294" s="168">
        <v>9023998</v>
      </c>
      <c r="J294" s="168">
        <v>0</v>
      </c>
    </row>
    <row r="295" spans="1:10" s="139" customFormat="1" ht="12.75">
      <c r="A295" s="139" t="s">
        <v>303</v>
      </c>
      <c r="B295" s="165">
        <v>41585</v>
      </c>
      <c r="C295" s="166">
        <v>234675</v>
      </c>
      <c r="D295" s="167">
        <v>0.849</v>
      </c>
      <c r="E295" s="168">
        <v>199239</v>
      </c>
      <c r="F295" s="168">
        <v>196120</v>
      </c>
      <c r="G295" s="168">
        <v>4716</v>
      </c>
      <c r="H295" s="166">
        <v>408</v>
      </c>
      <c r="I295" s="168">
        <v>16946708</v>
      </c>
      <c r="J295" s="168">
        <v>0</v>
      </c>
    </row>
    <row r="296" spans="1:10" s="139" customFormat="1" ht="12.75">
      <c r="A296" s="139" t="s">
        <v>304</v>
      </c>
      <c r="B296" s="165">
        <v>8189</v>
      </c>
      <c r="C296" s="166">
        <v>53263</v>
      </c>
      <c r="D296" s="167">
        <v>0.939</v>
      </c>
      <c r="E296" s="168">
        <v>50014</v>
      </c>
      <c r="F296" s="168">
        <v>49231</v>
      </c>
      <c r="G296" s="168">
        <v>6012</v>
      </c>
      <c r="H296" s="166">
        <v>1703</v>
      </c>
      <c r="I296" s="168">
        <v>13948123</v>
      </c>
      <c r="J296" s="168">
        <v>0</v>
      </c>
    </row>
    <row r="297" spans="1:10" s="139" customFormat="1" ht="12.75">
      <c r="A297" s="139" t="s">
        <v>305</v>
      </c>
      <c r="B297" s="165">
        <v>3405</v>
      </c>
      <c r="C297" s="166">
        <v>18923</v>
      </c>
      <c r="D297" s="167">
        <v>1.166</v>
      </c>
      <c r="E297" s="168">
        <v>22064</v>
      </c>
      <c r="F297" s="168">
        <v>21719</v>
      </c>
      <c r="G297" s="168">
        <v>6379</v>
      </c>
      <c r="H297" s="166">
        <v>2070</v>
      </c>
      <c r="I297" s="168">
        <v>7048179</v>
      </c>
      <c r="J297" s="168">
        <v>0</v>
      </c>
    </row>
    <row r="298" spans="1:10" s="139" customFormat="1" ht="12.75">
      <c r="A298" s="151" t="s">
        <v>306</v>
      </c>
      <c r="B298" s="165">
        <v>4591</v>
      </c>
      <c r="C298" s="166">
        <v>39526</v>
      </c>
      <c r="D298" s="167">
        <v>0.778</v>
      </c>
      <c r="E298" s="168">
        <v>30751</v>
      </c>
      <c r="F298" s="168">
        <v>30270</v>
      </c>
      <c r="G298" s="168">
        <v>6593</v>
      </c>
      <c r="H298" s="166">
        <v>2285</v>
      </c>
      <c r="I298" s="168">
        <v>10489213</v>
      </c>
      <c r="J298" s="168">
        <v>0</v>
      </c>
    </row>
    <row r="299" spans="1:10" ht="3" customHeight="1" thickBot="1">
      <c r="A299" s="169"/>
      <c r="B299" s="170"/>
      <c r="C299" s="171"/>
      <c r="D299" s="169"/>
      <c r="E299" s="169"/>
      <c r="F299" s="172"/>
      <c r="G299" s="172"/>
      <c r="H299" s="171"/>
      <c r="I299" s="172"/>
      <c r="J299" s="172"/>
    </row>
    <row r="300" spans="2:10" ht="12.75" hidden="1">
      <c r="B300" s="174"/>
      <c r="C300" s="175"/>
      <c r="F300" s="177"/>
      <c r="G300" s="178"/>
      <c r="H300" s="175"/>
      <c r="I300" s="178"/>
      <c r="J300" s="178"/>
    </row>
    <row r="301" spans="2:10" ht="11.25" hidden="1">
      <c r="B301" s="174"/>
      <c r="C301" s="175"/>
      <c r="F301" s="178"/>
      <c r="G301" s="178"/>
      <c r="H301" s="175"/>
      <c r="I301" s="178"/>
      <c r="J301" s="178"/>
    </row>
    <row r="302" spans="2:10" ht="11.25" hidden="1">
      <c r="B302" s="174"/>
      <c r="C302" s="175"/>
      <c r="F302" s="178"/>
      <c r="G302" s="178"/>
      <c r="H302" s="175"/>
      <c r="I302" s="178"/>
      <c r="J302" s="178"/>
    </row>
    <row r="303" spans="2:10" ht="11.25" hidden="1">
      <c r="B303" s="174"/>
      <c r="C303" s="175"/>
      <c r="F303" s="178"/>
      <c r="G303" s="178"/>
      <c r="H303" s="175"/>
      <c r="I303" s="178"/>
      <c r="J303" s="178"/>
    </row>
    <row r="304" spans="2:10" ht="11.25" hidden="1">
      <c r="B304" s="174"/>
      <c r="C304" s="175"/>
      <c r="F304" s="178"/>
      <c r="G304" s="178"/>
      <c r="H304" s="175"/>
      <c r="I304" s="178"/>
      <c r="J304" s="178"/>
    </row>
    <row r="305" spans="2:10" ht="11.25" hidden="1">
      <c r="B305" s="174"/>
      <c r="C305" s="175"/>
      <c r="F305" s="178"/>
      <c r="G305" s="178"/>
      <c r="H305" s="175"/>
      <c r="I305" s="178"/>
      <c r="J305" s="178"/>
    </row>
    <row r="306" spans="2:10" ht="11.25" hidden="1">
      <c r="B306" s="174"/>
      <c r="C306" s="175"/>
      <c r="F306" s="178"/>
      <c r="G306" s="178"/>
      <c r="H306" s="175"/>
      <c r="I306" s="178"/>
      <c r="J306" s="178"/>
    </row>
    <row r="307" spans="2:10" ht="11.25" hidden="1">
      <c r="B307" s="174"/>
      <c r="C307" s="175"/>
      <c r="F307" s="178"/>
      <c r="G307" s="178"/>
      <c r="H307" s="175"/>
      <c r="I307" s="178"/>
      <c r="J307" s="178"/>
    </row>
    <row r="308" spans="2:10" ht="11.25" hidden="1">
      <c r="B308" s="174"/>
      <c r="C308" s="175"/>
      <c r="F308" s="178"/>
      <c r="G308" s="178"/>
      <c r="H308" s="175"/>
      <c r="I308" s="178"/>
      <c r="J308" s="178"/>
    </row>
    <row r="309" spans="2:10" ht="11.25" hidden="1">
      <c r="B309" s="174"/>
      <c r="C309" s="175"/>
      <c r="F309" s="178"/>
      <c r="G309" s="178"/>
      <c r="H309" s="175"/>
      <c r="I309" s="178"/>
      <c r="J309" s="178"/>
    </row>
    <row r="310" spans="2:10" ht="11.25" hidden="1">
      <c r="B310" s="174"/>
      <c r="C310" s="175"/>
      <c r="F310" s="178"/>
      <c r="G310" s="178"/>
      <c r="H310" s="175"/>
      <c r="I310" s="178"/>
      <c r="J310" s="178"/>
    </row>
    <row r="311" spans="2:10" ht="11.25" hidden="1">
      <c r="B311" s="174"/>
      <c r="C311" s="175"/>
      <c r="F311" s="178"/>
      <c r="G311" s="178"/>
      <c r="H311" s="175"/>
      <c r="I311" s="178"/>
      <c r="J311" s="178"/>
    </row>
    <row r="312" spans="2:10" ht="11.25" hidden="1">
      <c r="B312" s="174"/>
      <c r="C312" s="175"/>
      <c r="F312" s="178"/>
      <c r="G312" s="178"/>
      <c r="H312" s="175"/>
      <c r="I312" s="178"/>
      <c r="J312" s="178"/>
    </row>
    <row r="313" spans="2:10" ht="11.25" hidden="1">
      <c r="B313" s="174"/>
      <c r="C313" s="175"/>
      <c r="F313" s="178"/>
      <c r="G313" s="178"/>
      <c r="H313" s="175"/>
      <c r="I313" s="178"/>
      <c r="J313" s="178"/>
    </row>
    <row r="314" spans="2:10" ht="11.25" hidden="1">
      <c r="B314" s="174"/>
      <c r="C314" s="175"/>
      <c r="F314" s="178"/>
      <c r="G314" s="178"/>
      <c r="H314" s="175"/>
      <c r="I314" s="178"/>
      <c r="J314" s="178"/>
    </row>
  </sheetData>
  <sheetProtection/>
  <mergeCells count="4">
    <mergeCell ref="F2:G2"/>
    <mergeCell ref="F3:G3"/>
    <mergeCell ref="F4:G4"/>
    <mergeCell ref="F5:G5"/>
  </mergeCells>
  <printOptions/>
  <pageMargins left="0.7086614173228347" right="0.15748031496062992" top="1.1811023622047245" bottom="0.6299212598425197" header="0.3937007874015748" footer="0.3937007874015748"/>
  <pageSetup horizontalDpi="600" verticalDpi="600" orientation="portrait" paperSize="9" scale="77" r:id="rId1"/>
  <headerFooter alignWithMargins="0">
    <oddHeader>&amp;LStatistiska centralbyrån
Offentlig ekonomi och mikrosimuleringar&amp;CMars
2016
&amp;RReviderat utfall</oddHeader>
  </headerFooter>
  <rowBreaks count="6" manualBreakCount="6">
    <brk id="51" max="255" man="1"/>
    <brk id="85" max="255" man="1"/>
    <brk id="136" max="9" man="1"/>
    <brk id="191" max="255" man="1"/>
    <brk id="229" max="255" man="1"/>
    <brk id="2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99"/>
  <sheetViews>
    <sheetView showGridLine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0" defaultRowHeight="15" zeroHeight="1"/>
  <cols>
    <col min="1" max="1" width="19.28125" style="12" customWidth="1"/>
    <col min="2" max="2" width="12.28125" style="12" customWidth="1"/>
    <col min="3" max="3" width="11.28125" style="12" customWidth="1"/>
    <col min="4" max="4" width="9.7109375" style="12" bestFit="1" customWidth="1"/>
    <col min="5" max="5" width="9.421875" style="12" bestFit="1" customWidth="1"/>
    <col min="6" max="6" width="9.7109375" style="12" bestFit="1" customWidth="1"/>
    <col min="7" max="7" width="9.8515625" style="12" bestFit="1" customWidth="1"/>
    <col min="8" max="9" width="10.57421875" style="12" bestFit="1" customWidth="1"/>
    <col min="10" max="10" width="10.8515625" style="12" bestFit="1" customWidth="1"/>
    <col min="11" max="11" width="9.8515625" style="12" bestFit="1" customWidth="1"/>
    <col min="12" max="12" width="10.57421875" style="12" bestFit="1" customWidth="1"/>
    <col min="13" max="13" width="10.140625" style="12" bestFit="1" customWidth="1"/>
    <col min="14" max="14" width="13.00390625" style="12" bestFit="1" customWidth="1"/>
    <col min="15" max="15" width="12.00390625" style="12" customWidth="1"/>
    <col min="16" max="16" width="5.00390625" style="12" customWidth="1"/>
    <col min="17" max="16384" width="9.140625" style="12" hidden="1" customWidth="1"/>
  </cols>
  <sheetData>
    <row r="1" spans="1:13" ht="16.5" thickBot="1">
      <c r="A1" s="30" t="s">
        <v>923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5" ht="14.25">
      <c r="A2" s="34" t="s">
        <v>6</v>
      </c>
      <c r="B2" s="230" t="s">
        <v>924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5" t="s">
        <v>308</v>
      </c>
      <c r="N2" s="14" t="s">
        <v>309</v>
      </c>
      <c r="O2" s="14" t="s">
        <v>8</v>
      </c>
    </row>
    <row r="3" spans="2:15" ht="12.75">
      <c r="B3" s="17" t="s">
        <v>310</v>
      </c>
      <c r="C3" s="35" t="s">
        <v>311</v>
      </c>
      <c r="D3" s="17" t="s">
        <v>312</v>
      </c>
      <c r="E3" s="17" t="s">
        <v>313</v>
      </c>
      <c r="F3" s="17" t="s">
        <v>314</v>
      </c>
      <c r="G3" s="17" t="s">
        <v>315</v>
      </c>
      <c r="H3" s="17" t="s">
        <v>315</v>
      </c>
      <c r="I3" s="232" t="s">
        <v>316</v>
      </c>
      <c r="J3" s="233"/>
      <c r="K3" s="233"/>
      <c r="L3" s="17" t="s">
        <v>317</v>
      </c>
      <c r="M3" s="17" t="s">
        <v>318</v>
      </c>
      <c r="N3" s="17" t="s">
        <v>319</v>
      </c>
      <c r="O3" s="16" t="s">
        <v>14</v>
      </c>
    </row>
    <row r="4" spans="1:15" ht="12.75">
      <c r="A4" s="36" t="s">
        <v>19</v>
      </c>
      <c r="B4" s="17" t="s">
        <v>320</v>
      </c>
      <c r="C4" s="17" t="s">
        <v>321</v>
      </c>
      <c r="D4" s="17" t="s">
        <v>322</v>
      </c>
      <c r="E4" s="17" t="s">
        <v>323</v>
      </c>
      <c r="F4" s="17" t="s">
        <v>324</v>
      </c>
      <c r="G4" s="17" t="s">
        <v>325</v>
      </c>
      <c r="H4" s="17" t="s">
        <v>325</v>
      </c>
      <c r="I4" s="17" t="s">
        <v>326</v>
      </c>
      <c r="J4" s="17" t="s">
        <v>327</v>
      </c>
      <c r="K4" s="17" t="s">
        <v>328</v>
      </c>
      <c r="L4" s="17" t="s">
        <v>329</v>
      </c>
      <c r="M4" s="17" t="s">
        <v>330</v>
      </c>
      <c r="N4" s="17" t="s">
        <v>331</v>
      </c>
      <c r="O4" s="16" t="s">
        <v>20</v>
      </c>
    </row>
    <row r="5" spans="1:15" ht="14.25">
      <c r="A5" s="37"/>
      <c r="B5" s="17" t="s">
        <v>332</v>
      </c>
      <c r="C5" s="17" t="s">
        <v>333</v>
      </c>
      <c r="D5" s="17" t="s">
        <v>334</v>
      </c>
      <c r="E5" s="17" t="s">
        <v>335</v>
      </c>
      <c r="F5" s="17" t="s">
        <v>334</v>
      </c>
      <c r="G5" s="17" t="s">
        <v>336</v>
      </c>
      <c r="H5" s="17" t="s">
        <v>337</v>
      </c>
      <c r="I5" s="17" t="s">
        <v>338</v>
      </c>
      <c r="J5" s="17" t="s">
        <v>339</v>
      </c>
      <c r="K5" s="17" t="s">
        <v>338</v>
      </c>
      <c r="L5" s="17" t="s">
        <v>340</v>
      </c>
      <c r="M5" s="17" t="s">
        <v>341</v>
      </c>
      <c r="N5" s="38" t="s">
        <v>917</v>
      </c>
      <c r="O5" s="16" t="s">
        <v>16</v>
      </c>
    </row>
    <row r="6" spans="1:15" ht="12.75">
      <c r="A6" s="37"/>
      <c r="B6" s="17"/>
      <c r="C6" s="17" t="s">
        <v>342</v>
      </c>
      <c r="D6" s="17" t="s">
        <v>343</v>
      </c>
      <c r="E6" s="17" t="s">
        <v>344</v>
      </c>
      <c r="F6" s="17" t="s">
        <v>343</v>
      </c>
      <c r="G6" s="17" t="s">
        <v>345</v>
      </c>
      <c r="H6" s="17" t="s">
        <v>346</v>
      </c>
      <c r="I6" s="17" t="s">
        <v>347</v>
      </c>
      <c r="J6" s="17" t="s">
        <v>348</v>
      </c>
      <c r="K6" s="17" t="s">
        <v>347</v>
      </c>
      <c r="L6" s="17" t="s">
        <v>349</v>
      </c>
      <c r="M6" s="39" t="s">
        <v>925</v>
      </c>
      <c r="N6" s="16" t="s">
        <v>350</v>
      </c>
      <c r="O6" s="38" t="s">
        <v>917</v>
      </c>
    </row>
    <row r="7" spans="1:14" ht="12.75">
      <c r="A7" s="40"/>
      <c r="B7" s="41"/>
      <c r="C7" s="42" t="s">
        <v>351</v>
      </c>
      <c r="D7" s="41"/>
      <c r="E7" s="41"/>
      <c r="F7" s="41"/>
      <c r="G7" s="41"/>
      <c r="H7" s="41"/>
      <c r="I7" s="42" t="s">
        <v>352</v>
      </c>
      <c r="J7" s="41"/>
      <c r="K7" s="42" t="s">
        <v>352</v>
      </c>
      <c r="L7" s="41" t="s">
        <v>353</v>
      </c>
      <c r="M7" s="42" t="s">
        <v>354</v>
      </c>
      <c r="N7" s="42"/>
    </row>
    <row r="8" spans="1:15" ht="15" customHeight="1">
      <c r="A8" s="43" t="s">
        <v>884</v>
      </c>
      <c r="B8" s="44">
        <v>347501</v>
      </c>
      <c r="C8" s="44"/>
      <c r="D8" s="44">
        <v>64377</v>
      </c>
      <c r="E8" s="44">
        <v>25751</v>
      </c>
      <c r="F8" s="44">
        <v>64377</v>
      </c>
      <c r="G8" s="44">
        <v>257508</v>
      </c>
      <c r="H8" s="44">
        <v>141630</v>
      </c>
      <c r="I8" s="44">
        <v>1050353</v>
      </c>
      <c r="J8" s="44">
        <v>378127</v>
      </c>
      <c r="K8" s="44">
        <v>840282</v>
      </c>
      <c r="L8" s="44">
        <v>195968</v>
      </c>
      <c r="M8" s="45">
        <v>173750</v>
      </c>
      <c r="N8" s="46"/>
      <c r="O8" s="47"/>
    </row>
    <row r="9" spans="1:15" ht="18" customHeight="1">
      <c r="A9" s="22" t="s">
        <v>33</v>
      </c>
      <c r="B9" s="23">
        <v>4099</v>
      </c>
      <c r="C9" s="23">
        <v>64</v>
      </c>
      <c r="D9" s="23">
        <v>8428</v>
      </c>
      <c r="E9" s="23">
        <v>19520</v>
      </c>
      <c r="F9" s="23">
        <v>3647</v>
      </c>
      <c r="G9" s="23">
        <v>9641</v>
      </c>
      <c r="H9" s="23">
        <v>4503</v>
      </c>
      <c r="I9" s="23">
        <v>969</v>
      </c>
      <c r="J9" s="23">
        <v>63</v>
      </c>
      <c r="K9" s="23">
        <v>25226</v>
      </c>
      <c r="L9" s="23">
        <v>33799</v>
      </c>
      <c r="M9" s="23">
        <v>16069</v>
      </c>
      <c r="N9" s="23">
        <v>4800712</v>
      </c>
      <c r="O9" s="23">
        <v>42257364</v>
      </c>
    </row>
    <row r="10" spans="1:15" ht="25.5">
      <c r="A10" s="24" t="s">
        <v>899</v>
      </c>
      <c r="B10" s="48">
        <v>43</v>
      </c>
      <c r="C10" s="48" t="s">
        <v>355</v>
      </c>
      <c r="D10" s="48">
        <v>110</v>
      </c>
      <c r="E10" s="48">
        <v>206</v>
      </c>
      <c r="F10" s="48">
        <v>66</v>
      </c>
      <c r="G10" s="48">
        <v>70</v>
      </c>
      <c r="H10" s="48">
        <v>51</v>
      </c>
      <c r="I10" s="48">
        <v>13</v>
      </c>
      <c r="J10" s="48">
        <v>0</v>
      </c>
      <c r="K10" s="48">
        <v>195</v>
      </c>
      <c r="L10" s="48">
        <v>309</v>
      </c>
      <c r="M10" s="48">
        <v>194</v>
      </c>
      <c r="N10" s="25">
        <v>57392</v>
      </c>
      <c r="O10" s="25">
        <v>385642</v>
      </c>
    </row>
    <row r="11" spans="1:15" ht="12.75">
      <c r="A11" s="10" t="s">
        <v>34</v>
      </c>
      <c r="B11" s="48">
        <v>11</v>
      </c>
      <c r="C11" s="48">
        <v>0</v>
      </c>
      <c r="D11" s="48">
        <v>29</v>
      </c>
      <c r="E11" s="48">
        <v>43</v>
      </c>
      <c r="F11" s="48">
        <v>13</v>
      </c>
      <c r="G11" s="48">
        <v>29</v>
      </c>
      <c r="H11" s="48">
        <v>16</v>
      </c>
      <c r="I11" s="48">
        <v>0</v>
      </c>
      <c r="J11" s="48">
        <v>0</v>
      </c>
      <c r="K11" s="48">
        <v>55</v>
      </c>
      <c r="L11" s="48">
        <v>85</v>
      </c>
      <c r="M11" s="48">
        <v>33</v>
      </c>
      <c r="N11" s="25">
        <v>9201</v>
      </c>
      <c r="O11" s="25">
        <v>95175</v>
      </c>
    </row>
    <row r="12" spans="1:15" ht="12.75">
      <c r="A12" s="10" t="s">
        <v>35</v>
      </c>
      <c r="B12" s="48">
        <v>13</v>
      </c>
      <c r="C12" s="48" t="s">
        <v>355</v>
      </c>
      <c r="D12" s="48">
        <v>9</v>
      </c>
      <c r="E12" s="48">
        <v>51</v>
      </c>
      <c r="F12" s="48">
        <v>13</v>
      </c>
      <c r="G12" s="48">
        <v>33</v>
      </c>
      <c r="H12" s="48">
        <v>9</v>
      </c>
      <c r="I12" s="48" t="s">
        <v>355</v>
      </c>
      <c r="J12" s="48">
        <v>0</v>
      </c>
      <c r="K12" s="48">
        <v>92</v>
      </c>
      <c r="L12" s="48">
        <v>102</v>
      </c>
      <c r="M12" s="48">
        <v>29</v>
      </c>
      <c r="N12" s="25">
        <v>9282</v>
      </c>
      <c r="O12" s="25">
        <v>130388</v>
      </c>
    </row>
    <row r="13" spans="1:15" ht="12.75">
      <c r="A13" s="10" t="s">
        <v>36</v>
      </c>
      <c r="B13" s="48">
        <v>15</v>
      </c>
      <c r="C13" s="48">
        <v>0</v>
      </c>
      <c r="D13" s="48">
        <v>67</v>
      </c>
      <c r="E13" s="48">
        <v>71</v>
      </c>
      <c r="F13" s="48">
        <v>46</v>
      </c>
      <c r="G13" s="48">
        <v>108</v>
      </c>
      <c r="H13" s="48">
        <v>55</v>
      </c>
      <c r="I13" s="48">
        <v>11</v>
      </c>
      <c r="J13" s="48">
        <v>0</v>
      </c>
      <c r="K13" s="48">
        <v>156</v>
      </c>
      <c r="L13" s="48">
        <v>226</v>
      </c>
      <c r="M13" s="48">
        <v>147</v>
      </c>
      <c r="N13" s="25">
        <v>45384</v>
      </c>
      <c r="O13" s="25">
        <v>307768</v>
      </c>
    </row>
    <row r="14" spans="1:15" ht="12.75">
      <c r="A14" s="10" t="s">
        <v>37</v>
      </c>
      <c r="B14" s="48">
        <v>35</v>
      </c>
      <c r="C14" s="48">
        <v>0</v>
      </c>
      <c r="D14" s="48">
        <v>34</v>
      </c>
      <c r="E14" s="48">
        <v>176</v>
      </c>
      <c r="F14" s="48">
        <v>52</v>
      </c>
      <c r="G14" s="48">
        <v>91</v>
      </c>
      <c r="H14" s="48">
        <v>48</v>
      </c>
      <c r="I14" s="48">
        <v>6</v>
      </c>
      <c r="J14" s="48">
        <v>0</v>
      </c>
      <c r="K14" s="48">
        <v>183</v>
      </c>
      <c r="L14" s="48">
        <v>274</v>
      </c>
      <c r="M14" s="48">
        <v>154</v>
      </c>
      <c r="N14" s="25">
        <v>45880</v>
      </c>
      <c r="O14" s="25">
        <v>338869</v>
      </c>
    </row>
    <row r="15" spans="1:15" ht="12.75">
      <c r="A15" s="10" t="s">
        <v>38</v>
      </c>
      <c r="B15" s="48">
        <v>29</v>
      </c>
      <c r="C15" s="48">
        <v>0</v>
      </c>
      <c r="D15" s="48">
        <v>76</v>
      </c>
      <c r="E15" s="48">
        <v>67</v>
      </c>
      <c r="F15" s="48">
        <v>49</v>
      </c>
      <c r="G15" s="48">
        <v>37</v>
      </c>
      <c r="H15" s="48">
        <v>37</v>
      </c>
      <c r="I15" s="48">
        <v>5</v>
      </c>
      <c r="J15" s="48">
        <v>0</v>
      </c>
      <c r="K15" s="48">
        <v>143</v>
      </c>
      <c r="L15" s="48">
        <v>211</v>
      </c>
      <c r="M15" s="48">
        <v>107</v>
      </c>
      <c r="N15" s="25">
        <v>32168</v>
      </c>
      <c r="O15" s="25">
        <v>252139</v>
      </c>
    </row>
    <row r="16" spans="1:15" ht="12.75">
      <c r="A16" s="10" t="s">
        <v>39</v>
      </c>
      <c r="B16" s="48">
        <v>5</v>
      </c>
      <c r="C16" s="48" t="s">
        <v>355</v>
      </c>
      <c r="D16" s="48">
        <v>29</v>
      </c>
      <c r="E16" s="48">
        <v>84</v>
      </c>
      <c r="F16" s="48">
        <v>17</v>
      </c>
      <c r="G16" s="48">
        <v>52</v>
      </c>
      <c r="H16" s="48">
        <v>33</v>
      </c>
      <c r="I16" s="48">
        <v>5</v>
      </c>
      <c r="J16" s="48">
        <v>0</v>
      </c>
      <c r="K16" s="48">
        <v>121</v>
      </c>
      <c r="L16" s="48">
        <v>154</v>
      </c>
      <c r="M16" s="48">
        <v>55</v>
      </c>
      <c r="N16" s="25">
        <v>16363</v>
      </c>
      <c r="O16" s="25">
        <v>187603</v>
      </c>
    </row>
    <row r="17" spans="1:15" ht="12.75">
      <c r="A17" s="10" t="s">
        <v>40</v>
      </c>
      <c r="B17" s="48">
        <v>43</v>
      </c>
      <c r="C17" s="48" t="s">
        <v>355</v>
      </c>
      <c r="D17" s="48">
        <v>124</v>
      </c>
      <c r="E17" s="48">
        <v>116</v>
      </c>
      <c r="F17" s="48">
        <v>80</v>
      </c>
      <c r="G17" s="48">
        <v>109</v>
      </c>
      <c r="H17" s="48">
        <v>54</v>
      </c>
      <c r="I17" s="48">
        <v>10</v>
      </c>
      <c r="J17" s="48">
        <v>0</v>
      </c>
      <c r="K17" s="48">
        <v>131</v>
      </c>
      <c r="L17" s="48">
        <v>223</v>
      </c>
      <c r="M17" s="48">
        <v>144</v>
      </c>
      <c r="N17" s="25">
        <v>41556</v>
      </c>
      <c r="O17" s="25">
        <v>297289</v>
      </c>
    </row>
    <row r="18" spans="1:15" ht="12.75">
      <c r="A18" s="10" t="s">
        <v>41</v>
      </c>
      <c r="B18" s="48">
        <v>5</v>
      </c>
      <c r="C18" s="48">
        <v>0</v>
      </c>
      <c r="D18" s="48">
        <v>18</v>
      </c>
      <c r="E18" s="48">
        <v>115</v>
      </c>
      <c r="F18" s="48">
        <v>14</v>
      </c>
      <c r="G18" s="48">
        <v>58</v>
      </c>
      <c r="H18" s="48">
        <v>19</v>
      </c>
      <c r="I18" s="48">
        <v>18</v>
      </c>
      <c r="J18" s="48">
        <v>0</v>
      </c>
      <c r="K18" s="48">
        <v>172</v>
      </c>
      <c r="L18" s="48">
        <v>222</v>
      </c>
      <c r="M18" s="48">
        <v>97</v>
      </c>
      <c r="N18" s="25">
        <v>28165</v>
      </c>
      <c r="O18" s="25">
        <v>276344</v>
      </c>
    </row>
    <row r="19" spans="1:15" ht="12.75">
      <c r="A19" s="10" t="s">
        <v>42</v>
      </c>
      <c r="B19" s="48">
        <v>0</v>
      </c>
      <c r="C19" s="48">
        <v>0</v>
      </c>
      <c r="D19" s="48" t="s">
        <v>355</v>
      </c>
      <c r="E19" s="48">
        <v>11</v>
      </c>
      <c r="F19" s="48" t="s">
        <v>355</v>
      </c>
      <c r="G19" s="48">
        <v>5</v>
      </c>
      <c r="H19" s="48">
        <v>4</v>
      </c>
      <c r="I19" s="48">
        <v>0</v>
      </c>
      <c r="J19" s="48">
        <v>0</v>
      </c>
      <c r="K19" s="48">
        <v>27</v>
      </c>
      <c r="L19" s="48">
        <v>31</v>
      </c>
      <c r="M19" s="48">
        <v>13</v>
      </c>
      <c r="N19" s="25">
        <v>4115</v>
      </c>
      <c r="O19" s="25">
        <v>37467</v>
      </c>
    </row>
    <row r="20" spans="1:15" ht="12.75">
      <c r="A20" s="10" t="s">
        <v>43</v>
      </c>
      <c r="B20" s="48">
        <v>5</v>
      </c>
      <c r="C20" s="48">
        <v>0</v>
      </c>
      <c r="D20" s="48">
        <v>16</v>
      </c>
      <c r="E20" s="48">
        <v>72</v>
      </c>
      <c r="F20" s="48">
        <v>25</v>
      </c>
      <c r="G20" s="48">
        <v>49</v>
      </c>
      <c r="H20" s="48">
        <v>35</v>
      </c>
      <c r="I20" s="48" t="s">
        <v>355</v>
      </c>
      <c r="J20" s="48">
        <v>0</v>
      </c>
      <c r="K20" s="48">
        <v>54</v>
      </c>
      <c r="L20" s="48">
        <v>85</v>
      </c>
      <c r="M20" s="48">
        <v>48</v>
      </c>
      <c r="N20" s="25">
        <v>14908</v>
      </c>
      <c r="O20" s="25">
        <v>112238</v>
      </c>
    </row>
    <row r="21" spans="1:15" ht="12.75">
      <c r="A21" s="10" t="s">
        <v>44</v>
      </c>
      <c r="B21" s="48">
        <v>5</v>
      </c>
      <c r="C21" s="48">
        <v>0</v>
      </c>
      <c r="D21" s="48" t="s">
        <v>355</v>
      </c>
      <c r="E21" s="48">
        <v>32</v>
      </c>
      <c r="F21" s="48">
        <v>11</v>
      </c>
      <c r="G21" s="48">
        <v>34</v>
      </c>
      <c r="H21" s="48">
        <v>15</v>
      </c>
      <c r="I21" s="48">
        <v>0</v>
      </c>
      <c r="J21" s="48" t="s">
        <v>355</v>
      </c>
      <c r="K21" s="48">
        <v>32</v>
      </c>
      <c r="L21" s="48">
        <v>45</v>
      </c>
      <c r="M21" s="48">
        <v>25</v>
      </c>
      <c r="N21" s="25">
        <v>7724</v>
      </c>
      <c r="O21" s="25">
        <v>62496</v>
      </c>
    </row>
    <row r="22" spans="1:15" ht="12.75">
      <c r="A22" s="10" t="s">
        <v>45</v>
      </c>
      <c r="B22" s="48">
        <v>26</v>
      </c>
      <c r="C22" s="48">
        <v>0</v>
      </c>
      <c r="D22" s="48">
        <v>39</v>
      </c>
      <c r="E22" s="48">
        <v>30</v>
      </c>
      <c r="F22" s="48">
        <v>26</v>
      </c>
      <c r="G22" s="48">
        <v>39</v>
      </c>
      <c r="H22" s="48">
        <v>17</v>
      </c>
      <c r="I22" s="48" t="s">
        <v>355</v>
      </c>
      <c r="J22" s="48" t="s">
        <v>355</v>
      </c>
      <c r="K22" s="48">
        <v>83</v>
      </c>
      <c r="L22" s="48">
        <v>141</v>
      </c>
      <c r="M22" s="48">
        <v>61</v>
      </c>
      <c r="N22" s="25">
        <v>18815</v>
      </c>
      <c r="O22" s="25">
        <v>156760</v>
      </c>
    </row>
    <row r="23" spans="1:15" ht="12.75">
      <c r="A23" s="10" t="s">
        <v>46</v>
      </c>
      <c r="B23" s="48">
        <v>20</v>
      </c>
      <c r="C23" s="48">
        <v>0</v>
      </c>
      <c r="D23" s="48">
        <v>57</v>
      </c>
      <c r="E23" s="48">
        <v>87</v>
      </c>
      <c r="F23" s="48">
        <v>39</v>
      </c>
      <c r="G23" s="48">
        <v>70</v>
      </c>
      <c r="H23" s="48">
        <v>41</v>
      </c>
      <c r="I23" s="48">
        <v>4</v>
      </c>
      <c r="J23" s="48">
        <v>0</v>
      </c>
      <c r="K23" s="48">
        <v>135</v>
      </c>
      <c r="L23" s="48">
        <v>218</v>
      </c>
      <c r="M23" s="48">
        <v>103</v>
      </c>
      <c r="N23" s="25">
        <v>30206</v>
      </c>
      <c r="O23" s="25">
        <v>247666</v>
      </c>
    </row>
    <row r="24" spans="1:15" ht="12.75">
      <c r="A24" s="10" t="s">
        <v>47</v>
      </c>
      <c r="B24" s="48">
        <v>29</v>
      </c>
      <c r="C24" s="48">
        <v>0</v>
      </c>
      <c r="D24" s="48">
        <v>23</v>
      </c>
      <c r="E24" s="48">
        <v>68</v>
      </c>
      <c r="F24" s="48">
        <v>33</v>
      </c>
      <c r="G24" s="48">
        <v>35</v>
      </c>
      <c r="H24" s="48">
        <v>38</v>
      </c>
      <c r="I24" s="48" t="s">
        <v>355</v>
      </c>
      <c r="J24" s="48">
        <v>0</v>
      </c>
      <c r="K24" s="48">
        <v>92</v>
      </c>
      <c r="L24" s="48">
        <v>140</v>
      </c>
      <c r="M24" s="48">
        <v>79</v>
      </c>
      <c r="N24" s="25">
        <v>23685</v>
      </c>
      <c r="O24" s="25">
        <v>175132</v>
      </c>
    </row>
    <row r="25" spans="1:15" ht="12.75">
      <c r="A25" s="10" t="s">
        <v>48</v>
      </c>
      <c r="B25" s="48">
        <v>233</v>
      </c>
      <c r="C25" s="48">
        <v>0</v>
      </c>
      <c r="D25" s="48">
        <v>602</v>
      </c>
      <c r="E25" s="48">
        <v>464</v>
      </c>
      <c r="F25" s="48">
        <v>407</v>
      </c>
      <c r="G25" s="48">
        <v>662</v>
      </c>
      <c r="H25" s="48">
        <v>406</v>
      </c>
      <c r="I25" s="48">
        <v>87</v>
      </c>
      <c r="J25" s="48">
        <v>6</v>
      </c>
      <c r="K25" s="48">
        <v>1371</v>
      </c>
      <c r="L25" s="48">
        <v>2365</v>
      </c>
      <c r="M25" s="48">
        <v>1256</v>
      </c>
      <c r="N25" s="25">
        <v>381904</v>
      </c>
      <c r="O25" s="25">
        <v>2695119</v>
      </c>
    </row>
    <row r="26" spans="1:15" ht="12.75">
      <c r="A26" s="10" t="s">
        <v>49</v>
      </c>
      <c r="B26" s="48">
        <v>11</v>
      </c>
      <c r="C26" s="48">
        <v>0</v>
      </c>
      <c r="D26" s="48">
        <v>10</v>
      </c>
      <c r="E26" s="48">
        <v>51</v>
      </c>
      <c r="F26" s="48">
        <v>19</v>
      </c>
      <c r="G26" s="48">
        <v>22</v>
      </c>
      <c r="H26" s="48">
        <v>24</v>
      </c>
      <c r="I26" s="48">
        <v>4</v>
      </c>
      <c r="J26" s="48" t="s">
        <v>355</v>
      </c>
      <c r="K26" s="48">
        <v>51</v>
      </c>
      <c r="L26" s="48">
        <v>88</v>
      </c>
      <c r="M26" s="48">
        <v>52</v>
      </c>
      <c r="N26" s="25">
        <v>15140</v>
      </c>
      <c r="O26" s="25">
        <v>104921</v>
      </c>
    </row>
    <row r="27" spans="1:15" ht="12.75">
      <c r="A27" s="10" t="s">
        <v>50</v>
      </c>
      <c r="B27" s="48">
        <v>69</v>
      </c>
      <c r="C27" s="48" t="s">
        <v>355</v>
      </c>
      <c r="D27" s="48">
        <v>92</v>
      </c>
      <c r="E27" s="48">
        <v>243</v>
      </c>
      <c r="F27" s="48">
        <v>62</v>
      </c>
      <c r="G27" s="48">
        <v>124</v>
      </c>
      <c r="H27" s="48">
        <v>63</v>
      </c>
      <c r="I27" s="48">
        <v>8</v>
      </c>
      <c r="J27" s="48">
        <v>0</v>
      </c>
      <c r="K27" s="48">
        <v>386</v>
      </c>
      <c r="L27" s="48">
        <v>525</v>
      </c>
      <c r="M27" s="48">
        <v>189</v>
      </c>
      <c r="N27" s="25">
        <v>55024</v>
      </c>
      <c r="O27" s="25">
        <v>604153</v>
      </c>
    </row>
    <row r="28" spans="1:15" ht="12.75">
      <c r="A28" s="10" t="s">
        <v>51</v>
      </c>
      <c r="B28" s="48">
        <v>16</v>
      </c>
      <c r="C28" s="48">
        <v>0</v>
      </c>
      <c r="D28" s="48">
        <v>53</v>
      </c>
      <c r="E28" s="48">
        <v>81</v>
      </c>
      <c r="F28" s="48">
        <v>40</v>
      </c>
      <c r="G28" s="48">
        <v>85</v>
      </c>
      <c r="H28" s="48">
        <v>23</v>
      </c>
      <c r="I28" s="48">
        <v>5</v>
      </c>
      <c r="J28" s="48">
        <v>0</v>
      </c>
      <c r="K28" s="48">
        <v>84</v>
      </c>
      <c r="L28" s="48">
        <v>136</v>
      </c>
      <c r="M28" s="48">
        <v>75</v>
      </c>
      <c r="N28" s="25">
        <v>22171</v>
      </c>
      <c r="O28" s="25">
        <v>176468</v>
      </c>
    </row>
    <row r="29" spans="1:15" ht="12.75">
      <c r="A29" s="10" t="s">
        <v>52</v>
      </c>
      <c r="B29" s="48">
        <v>5</v>
      </c>
      <c r="C29" s="48">
        <v>0</v>
      </c>
      <c r="D29" s="48">
        <v>55</v>
      </c>
      <c r="E29" s="48">
        <v>25</v>
      </c>
      <c r="F29" s="48">
        <v>39</v>
      </c>
      <c r="G29" s="48">
        <v>79</v>
      </c>
      <c r="H29" s="48">
        <v>37</v>
      </c>
      <c r="I29" s="48">
        <v>11</v>
      </c>
      <c r="J29" s="48" t="s">
        <v>355</v>
      </c>
      <c r="K29" s="48">
        <v>112</v>
      </c>
      <c r="L29" s="48">
        <v>176</v>
      </c>
      <c r="M29" s="48">
        <v>112</v>
      </c>
      <c r="N29" s="25">
        <v>32371</v>
      </c>
      <c r="O29" s="25">
        <v>226381</v>
      </c>
    </row>
    <row r="30" spans="1:15" ht="12.75">
      <c r="A30" s="10" t="s">
        <v>53</v>
      </c>
      <c r="B30" s="48">
        <v>22</v>
      </c>
      <c r="C30" s="48">
        <v>7</v>
      </c>
      <c r="D30" s="48">
        <v>44</v>
      </c>
      <c r="E30" s="48">
        <v>19</v>
      </c>
      <c r="F30" s="48">
        <v>28</v>
      </c>
      <c r="G30" s="48">
        <v>38</v>
      </c>
      <c r="H30" s="48">
        <v>21</v>
      </c>
      <c r="I30" s="48" t="s">
        <v>355</v>
      </c>
      <c r="J30" s="48">
        <v>0</v>
      </c>
      <c r="K30" s="48">
        <v>125</v>
      </c>
      <c r="L30" s="48">
        <v>162</v>
      </c>
      <c r="M30" s="48">
        <v>72</v>
      </c>
      <c r="N30" s="25">
        <v>20658</v>
      </c>
      <c r="O30" s="25">
        <v>194097</v>
      </c>
    </row>
    <row r="31" spans="1:15" ht="12.75">
      <c r="A31" s="10" t="s">
        <v>54</v>
      </c>
      <c r="B31" s="48">
        <v>7</v>
      </c>
      <c r="C31" s="48">
        <v>0</v>
      </c>
      <c r="D31" s="48">
        <v>39</v>
      </c>
      <c r="E31" s="48">
        <v>18</v>
      </c>
      <c r="F31" s="48">
        <v>10</v>
      </c>
      <c r="G31" s="48">
        <v>25</v>
      </c>
      <c r="H31" s="48">
        <v>13</v>
      </c>
      <c r="I31" s="48" t="s">
        <v>355</v>
      </c>
      <c r="J31" s="48">
        <v>0</v>
      </c>
      <c r="K31" s="48">
        <v>44</v>
      </c>
      <c r="L31" s="48">
        <v>83</v>
      </c>
      <c r="M31" s="48">
        <v>52</v>
      </c>
      <c r="N31" s="25">
        <v>14473</v>
      </c>
      <c r="O31" s="25">
        <v>93176</v>
      </c>
    </row>
    <row r="32" spans="1:15" ht="12.75">
      <c r="A32" s="10" t="s">
        <v>55</v>
      </c>
      <c r="B32" s="48">
        <v>5</v>
      </c>
      <c r="C32" s="48" t="s">
        <v>355</v>
      </c>
      <c r="D32" s="48">
        <v>32</v>
      </c>
      <c r="E32" s="48">
        <v>40</v>
      </c>
      <c r="F32" s="48">
        <v>25</v>
      </c>
      <c r="G32" s="48">
        <v>61</v>
      </c>
      <c r="H32" s="48">
        <v>36</v>
      </c>
      <c r="I32" s="48">
        <v>4</v>
      </c>
      <c r="J32" s="48">
        <v>0</v>
      </c>
      <c r="K32" s="48">
        <v>92</v>
      </c>
      <c r="L32" s="48">
        <v>127</v>
      </c>
      <c r="M32" s="48">
        <v>62</v>
      </c>
      <c r="N32" s="25">
        <v>17782</v>
      </c>
      <c r="O32" s="25">
        <v>161846</v>
      </c>
    </row>
    <row r="33" spans="1:15" ht="12.75">
      <c r="A33" s="10" t="s">
        <v>56</v>
      </c>
      <c r="B33" s="48">
        <v>4</v>
      </c>
      <c r="C33" s="48">
        <v>0</v>
      </c>
      <c r="D33" s="48">
        <v>7</v>
      </c>
      <c r="E33" s="48">
        <v>12</v>
      </c>
      <c r="F33" s="48">
        <v>6</v>
      </c>
      <c r="G33" s="48">
        <v>10</v>
      </c>
      <c r="H33" s="48" t="s">
        <v>355</v>
      </c>
      <c r="I33" s="48">
        <v>4</v>
      </c>
      <c r="J33" s="48">
        <v>0</v>
      </c>
      <c r="K33" s="48">
        <v>18</v>
      </c>
      <c r="L33" s="48">
        <v>26</v>
      </c>
      <c r="M33" s="48">
        <v>9</v>
      </c>
      <c r="N33" s="25">
        <v>2454</v>
      </c>
      <c r="O33" s="25">
        <v>33975</v>
      </c>
    </row>
    <row r="34" spans="1:15" ht="12.75">
      <c r="A34" s="10" t="s">
        <v>57</v>
      </c>
      <c r="B34" s="48">
        <v>4</v>
      </c>
      <c r="C34" s="48">
        <v>0</v>
      </c>
      <c r="D34" s="48">
        <v>43</v>
      </c>
      <c r="E34" s="48">
        <v>47</v>
      </c>
      <c r="F34" s="48">
        <v>20</v>
      </c>
      <c r="G34" s="48">
        <v>48</v>
      </c>
      <c r="H34" s="48">
        <v>23</v>
      </c>
      <c r="I34" s="48">
        <v>4</v>
      </c>
      <c r="J34" s="48">
        <v>0</v>
      </c>
      <c r="K34" s="48">
        <v>70</v>
      </c>
      <c r="L34" s="48">
        <v>93</v>
      </c>
      <c r="M34" s="48">
        <v>70</v>
      </c>
      <c r="N34" s="25">
        <v>21025</v>
      </c>
      <c r="O34" s="25">
        <v>136708</v>
      </c>
    </row>
    <row r="35" spans="1:15" ht="12.75">
      <c r="A35" s="10" t="s">
        <v>58</v>
      </c>
      <c r="B35" s="48">
        <v>21</v>
      </c>
      <c r="C35" s="48">
        <v>0</v>
      </c>
      <c r="D35" s="48">
        <v>63</v>
      </c>
      <c r="E35" s="48">
        <v>103</v>
      </c>
      <c r="F35" s="48">
        <v>37</v>
      </c>
      <c r="G35" s="48">
        <v>73</v>
      </c>
      <c r="H35" s="48">
        <v>31</v>
      </c>
      <c r="I35" s="48">
        <v>10</v>
      </c>
      <c r="J35" s="48">
        <v>0</v>
      </c>
      <c r="K35" s="48">
        <v>126</v>
      </c>
      <c r="L35" s="48">
        <v>187</v>
      </c>
      <c r="M35" s="48">
        <v>73</v>
      </c>
      <c r="N35" s="25">
        <v>22929</v>
      </c>
      <c r="O35" s="25">
        <v>228214</v>
      </c>
    </row>
    <row r="36" spans="1:15" ht="25.5">
      <c r="A36" s="24" t="s">
        <v>59</v>
      </c>
      <c r="B36" s="48">
        <v>26</v>
      </c>
      <c r="C36" s="48">
        <v>0</v>
      </c>
      <c r="D36" s="48">
        <v>25</v>
      </c>
      <c r="E36" s="48">
        <v>138</v>
      </c>
      <c r="F36" s="48">
        <v>13</v>
      </c>
      <c r="G36" s="48">
        <v>55</v>
      </c>
      <c r="H36" s="48">
        <v>22</v>
      </c>
      <c r="I36" s="48" t="s">
        <v>355</v>
      </c>
      <c r="J36" s="48">
        <v>0</v>
      </c>
      <c r="K36" s="48">
        <v>95</v>
      </c>
      <c r="L36" s="48">
        <v>164</v>
      </c>
      <c r="M36" s="48">
        <v>56</v>
      </c>
      <c r="N36" s="25">
        <v>16091</v>
      </c>
      <c r="O36" s="25">
        <v>173251</v>
      </c>
    </row>
    <row r="37" spans="1:15" ht="12.75">
      <c r="A37" s="10" t="s">
        <v>60</v>
      </c>
      <c r="B37" s="48">
        <v>7</v>
      </c>
      <c r="C37" s="48">
        <v>0</v>
      </c>
      <c r="D37" s="48">
        <v>7</v>
      </c>
      <c r="E37" s="48">
        <v>67</v>
      </c>
      <c r="F37" s="48">
        <v>0</v>
      </c>
      <c r="G37" s="48">
        <v>11</v>
      </c>
      <c r="H37" s="48">
        <v>9</v>
      </c>
      <c r="I37" s="48" t="s">
        <v>355</v>
      </c>
      <c r="J37" s="48" t="s">
        <v>355</v>
      </c>
      <c r="K37" s="48">
        <v>31</v>
      </c>
      <c r="L37" s="48">
        <v>62</v>
      </c>
      <c r="M37" s="48">
        <v>33</v>
      </c>
      <c r="N37" s="25">
        <v>9892</v>
      </c>
      <c r="O37" s="25">
        <v>63969</v>
      </c>
    </row>
    <row r="38" spans="1:15" ht="12.75">
      <c r="A38" s="10" t="s">
        <v>61</v>
      </c>
      <c r="B38" s="48">
        <v>4</v>
      </c>
      <c r="C38" s="48">
        <v>0</v>
      </c>
      <c r="D38" s="48">
        <v>5</v>
      </c>
      <c r="E38" s="48">
        <v>26</v>
      </c>
      <c r="F38" s="48" t="s">
        <v>355</v>
      </c>
      <c r="G38" s="48">
        <v>15</v>
      </c>
      <c r="H38" s="48">
        <v>7</v>
      </c>
      <c r="I38" s="48" t="s">
        <v>355</v>
      </c>
      <c r="J38" s="48">
        <v>0</v>
      </c>
      <c r="K38" s="48">
        <v>20</v>
      </c>
      <c r="L38" s="48">
        <v>38</v>
      </c>
      <c r="M38" s="48">
        <v>25</v>
      </c>
      <c r="N38" s="25">
        <v>7551</v>
      </c>
      <c r="O38" s="25">
        <v>44562</v>
      </c>
    </row>
    <row r="39" spans="1:15" ht="12.75">
      <c r="A39" s="10" t="s">
        <v>62</v>
      </c>
      <c r="B39" s="48">
        <v>11</v>
      </c>
      <c r="C39" s="48">
        <v>0</v>
      </c>
      <c r="D39" s="48">
        <v>16</v>
      </c>
      <c r="E39" s="48">
        <v>28</v>
      </c>
      <c r="F39" s="48">
        <v>6</v>
      </c>
      <c r="G39" s="48">
        <v>22</v>
      </c>
      <c r="H39" s="48">
        <v>8</v>
      </c>
      <c r="I39" s="48" t="s">
        <v>355</v>
      </c>
      <c r="J39" s="48">
        <v>0</v>
      </c>
      <c r="K39" s="48">
        <v>23</v>
      </c>
      <c r="L39" s="48">
        <v>36</v>
      </c>
      <c r="M39" s="48">
        <v>20</v>
      </c>
      <c r="N39" s="25">
        <v>5637</v>
      </c>
      <c r="O39" s="25">
        <v>51402</v>
      </c>
    </row>
    <row r="40" spans="1:15" ht="12.75">
      <c r="A40" s="10" t="s">
        <v>63</v>
      </c>
      <c r="B40" s="48">
        <v>15</v>
      </c>
      <c r="C40" s="48" t="s">
        <v>355</v>
      </c>
      <c r="D40" s="48">
        <v>47</v>
      </c>
      <c r="E40" s="48">
        <v>109</v>
      </c>
      <c r="F40" s="48" t="s">
        <v>355</v>
      </c>
      <c r="G40" s="48">
        <v>26</v>
      </c>
      <c r="H40" s="48">
        <v>4</v>
      </c>
      <c r="I40" s="48">
        <v>5</v>
      </c>
      <c r="J40" s="48" t="s">
        <v>355</v>
      </c>
      <c r="K40" s="48">
        <v>65</v>
      </c>
      <c r="L40" s="48">
        <v>96</v>
      </c>
      <c r="M40" s="48">
        <v>31</v>
      </c>
      <c r="N40" s="25">
        <v>10224</v>
      </c>
      <c r="O40" s="25">
        <v>112824</v>
      </c>
    </row>
    <row r="41" spans="1:15" ht="12.75">
      <c r="A41" s="10" t="s">
        <v>64</v>
      </c>
      <c r="B41" s="48">
        <v>109</v>
      </c>
      <c r="C41" s="48" t="s">
        <v>355</v>
      </c>
      <c r="D41" s="48">
        <v>251</v>
      </c>
      <c r="E41" s="48">
        <v>310</v>
      </c>
      <c r="F41" s="48">
        <v>92</v>
      </c>
      <c r="G41" s="48">
        <v>187</v>
      </c>
      <c r="H41" s="48">
        <v>76</v>
      </c>
      <c r="I41" s="48">
        <v>13</v>
      </c>
      <c r="J41" s="48">
        <v>0</v>
      </c>
      <c r="K41" s="48">
        <v>561</v>
      </c>
      <c r="L41" s="48">
        <v>806</v>
      </c>
      <c r="M41" s="48">
        <v>306</v>
      </c>
      <c r="N41" s="25">
        <v>94054</v>
      </c>
      <c r="O41" s="25">
        <v>916737</v>
      </c>
    </row>
    <row r="42" spans="1:15" ht="12.75">
      <c r="A42" s="10" t="s">
        <v>65</v>
      </c>
      <c r="B42" s="48">
        <v>6</v>
      </c>
      <c r="C42" s="48">
        <v>0</v>
      </c>
      <c r="D42" s="48">
        <v>8</v>
      </c>
      <c r="E42" s="48">
        <v>11</v>
      </c>
      <c r="F42" s="48" t="s">
        <v>355</v>
      </c>
      <c r="G42" s="48">
        <v>7</v>
      </c>
      <c r="H42" s="48">
        <v>4</v>
      </c>
      <c r="I42" s="48" t="s">
        <v>355</v>
      </c>
      <c r="J42" s="48">
        <v>0</v>
      </c>
      <c r="K42" s="48">
        <v>12</v>
      </c>
      <c r="L42" s="48">
        <v>27</v>
      </c>
      <c r="M42" s="48">
        <v>8</v>
      </c>
      <c r="N42" s="25">
        <v>2964</v>
      </c>
      <c r="O42" s="25">
        <v>27210</v>
      </c>
    </row>
    <row r="43" spans="1:15" ht="12.75">
      <c r="A43" s="10" t="s">
        <v>66</v>
      </c>
      <c r="B43" s="48" t="s">
        <v>355</v>
      </c>
      <c r="C43" s="48">
        <v>0</v>
      </c>
      <c r="D43" s="48">
        <v>51</v>
      </c>
      <c r="E43" s="48">
        <v>41</v>
      </c>
      <c r="F43" s="48" t="s">
        <v>355</v>
      </c>
      <c r="G43" s="48">
        <v>19</v>
      </c>
      <c r="H43" s="48">
        <v>11</v>
      </c>
      <c r="I43" s="48" t="s">
        <v>355</v>
      </c>
      <c r="J43" s="48">
        <v>0</v>
      </c>
      <c r="K43" s="48">
        <v>36</v>
      </c>
      <c r="L43" s="48">
        <v>88</v>
      </c>
      <c r="M43" s="48">
        <v>25</v>
      </c>
      <c r="N43" s="25">
        <v>7460</v>
      </c>
      <c r="O43" s="25">
        <v>74128</v>
      </c>
    </row>
    <row r="44" spans="1:15" ht="26.25" customHeight="1">
      <c r="A44" s="24" t="s">
        <v>901</v>
      </c>
      <c r="B44" s="48">
        <v>43</v>
      </c>
      <c r="C44" s="48">
        <v>0</v>
      </c>
      <c r="D44" s="48">
        <v>22</v>
      </c>
      <c r="E44" s="48">
        <v>294</v>
      </c>
      <c r="F44" s="48">
        <v>27</v>
      </c>
      <c r="G44" s="48">
        <v>100</v>
      </c>
      <c r="H44" s="48">
        <v>82</v>
      </c>
      <c r="I44" s="48">
        <v>5</v>
      </c>
      <c r="J44" s="48" t="s">
        <v>355</v>
      </c>
      <c r="K44" s="48">
        <v>260</v>
      </c>
      <c r="L44" s="48">
        <v>401</v>
      </c>
      <c r="M44" s="48">
        <v>230</v>
      </c>
      <c r="N44" s="25">
        <v>69147</v>
      </c>
      <c r="O44" s="25">
        <v>474828</v>
      </c>
    </row>
    <row r="45" spans="1:15" ht="12.75">
      <c r="A45" s="10" t="s">
        <v>67</v>
      </c>
      <c r="B45" s="48">
        <v>11</v>
      </c>
      <c r="C45" s="48">
        <v>0</v>
      </c>
      <c r="D45" s="48">
        <v>14</v>
      </c>
      <c r="E45" s="48">
        <v>65</v>
      </c>
      <c r="F45" s="48" t="s">
        <v>355</v>
      </c>
      <c r="G45" s="48">
        <v>11</v>
      </c>
      <c r="H45" s="48">
        <v>4</v>
      </c>
      <c r="I45" s="48" t="s">
        <v>355</v>
      </c>
      <c r="J45" s="48">
        <v>0</v>
      </c>
      <c r="K45" s="48">
        <v>40</v>
      </c>
      <c r="L45" s="48">
        <v>53</v>
      </c>
      <c r="M45" s="48">
        <v>41</v>
      </c>
      <c r="N45" s="25">
        <v>12250</v>
      </c>
      <c r="O45" s="25">
        <v>74347</v>
      </c>
    </row>
    <row r="46" spans="1:15" ht="12.75">
      <c r="A46" s="10" t="s">
        <v>68</v>
      </c>
      <c r="B46" s="48" t="s">
        <v>355</v>
      </c>
      <c r="C46" s="48">
        <v>0</v>
      </c>
      <c r="D46" s="48">
        <v>4</v>
      </c>
      <c r="E46" s="48">
        <v>25</v>
      </c>
      <c r="F46" s="48">
        <v>4</v>
      </c>
      <c r="G46" s="48">
        <v>15</v>
      </c>
      <c r="H46" s="48" t="s">
        <v>355</v>
      </c>
      <c r="I46" s="48" t="s">
        <v>355</v>
      </c>
      <c r="J46" s="48">
        <v>0</v>
      </c>
      <c r="K46" s="48">
        <v>34</v>
      </c>
      <c r="L46" s="48">
        <v>40</v>
      </c>
      <c r="M46" s="48">
        <v>14</v>
      </c>
      <c r="N46" s="25">
        <v>4120</v>
      </c>
      <c r="O46" s="25">
        <v>51203</v>
      </c>
    </row>
    <row r="47" spans="1:15" ht="12.75">
      <c r="A47" s="10" t="s">
        <v>69</v>
      </c>
      <c r="B47" s="48">
        <v>24</v>
      </c>
      <c r="C47" s="48">
        <v>0</v>
      </c>
      <c r="D47" s="48">
        <v>31</v>
      </c>
      <c r="E47" s="48">
        <v>97</v>
      </c>
      <c r="F47" s="48">
        <v>4</v>
      </c>
      <c r="G47" s="48">
        <v>47</v>
      </c>
      <c r="H47" s="48">
        <v>31</v>
      </c>
      <c r="I47" s="48" t="s">
        <v>355</v>
      </c>
      <c r="J47" s="48">
        <v>0</v>
      </c>
      <c r="K47" s="48">
        <v>124</v>
      </c>
      <c r="L47" s="48">
        <v>189</v>
      </c>
      <c r="M47" s="48">
        <v>73</v>
      </c>
      <c r="N47" s="25">
        <v>21075</v>
      </c>
      <c r="O47" s="25">
        <v>207727</v>
      </c>
    </row>
    <row r="48" spans="1:15" ht="12.75">
      <c r="A48" s="10" t="s">
        <v>70</v>
      </c>
      <c r="B48" s="48">
        <v>25</v>
      </c>
      <c r="C48" s="48">
        <v>0</v>
      </c>
      <c r="D48" s="48">
        <v>20</v>
      </c>
      <c r="E48" s="48">
        <v>193</v>
      </c>
      <c r="F48" s="48">
        <v>9</v>
      </c>
      <c r="G48" s="48">
        <v>47</v>
      </c>
      <c r="H48" s="48">
        <v>22</v>
      </c>
      <c r="I48" s="48">
        <v>4</v>
      </c>
      <c r="J48" s="48">
        <v>0</v>
      </c>
      <c r="K48" s="48">
        <v>135</v>
      </c>
      <c r="L48" s="48">
        <v>208</v>
      </c>
      <c r="M48" s="48">
        <v>60</v>
      </c>
      <c r="N48" s="25">
        <v>17964</v>
      </c>
      <c r="O48" s="25">
        <v>217533</v>
      </c>
    </row>
    <row r="49" spans="1:15" ht="12.75">
      <c r="A49" s="10" t="s">
        <v>71</v>
      </c>
      <c r="B49" s="48">
        <v>9</v>
      </c>
      <c r="C49" s="48">
        <v>0</v>
      </c>
      <c r="D49" s="48">
        <v>0</v>
      </c>
      <c r="E49" s="48">
        <v>12</v>
      </c>
      <c r="F49" s="48">
        <v>5</v>
      </c>
      <c r="G49" s="48">
        <v>11</v>
      </c>
      <c r="H49" s="48" t="s">
        <v>355</v>
      </c>
      <c r="I49" s="48" t="s">
        <v>355</v>
      </c>
      <c r="J49" s="48">
        <v>0</v>
      </c>
      <c r="K49" s="48">
        <v>27</v>
      </c>
      <c r="L49" s="48">
        <v>25</v>
      </c>
      <c r="M49" s="48">
        <v>15</v>
      </c>
      <c r="N49" s="25">
        <v>4293</v>
      </c>
      <c r="O49" s="25">
        <v>43603</v>
      </c>
    </row>
    <row r="50" spans="1:15" ht="12.75">
      <c r="A50" s="10" t="s">
        <v>72</v>
      </c>
      <c r="B50" s="48">
        <v>18</v>
      </c>
      <c r="C50" s="48">
        <v>0</v>
      </c>
      <c r="D50" s="48">
        <v>16</v>
      </c>
      <c r="E50" s="48">
        <v>37</v>
      </c>
      <c r="F50" s="48">
        <v>13</v>
      </c>
      <c r="G50" s="48">
        <v>37</v>
      </c>
      <c r="H50" s="48">
        <v>13</v>
      </c>
      <c r="I50" s="48">
        <v>6</v>
      </c>
      <c r="J50" s="48">
        <v>0</v>
      </c>
      <c r="K50" s="48">
        <v>63</v>
      </c>
      <c r="L50" s="48">
        <v>84</v>
      </c>
      <c r="M50" s="48">
        <v>30</v>
      </c>
      <c r="N50" s="25">
        <v>8870</v>
      </c>
      <c r="O50" s="25">
        <v>110227</v>
      </c>
    </row>
    <row r="51" spans="1:15" ht="12.75">
      <c r="A51" s="10" t="s">
        <v>73</v>
      </c>
      <c r="B51" s="48">
        <v>7</v>
      </c>
      <c r="C51" s="48">
        <v>0</v>
      </c>
      <c r="D51" s="48" t="s">
        <v>355</v>
      </c>
      <c r="E51" s="48">
        <v>23</v>
      </c>
      <c r="F51" s="48">
        <v>5</v>
      </c>
      <c r="G51" s="48">
        <v>21</v>
      </c>
      <c r="H51" s="48">
        <v>10</v>
      </c>
      <c r="I51" s="48">
        <v>0</v>
      </c>
      <c r="J51" s="48">
        <v>0</v>
      </c>
      <c r="K51" s="48">
        <v>15</v>
      </c>
      <c r="L51" s="48">
        <v>21</v>
      </c>
      <c r="M51" s="48">
        <v>23</v>
      </c>
      <c r="N51" s="25">
        <v>6613</v>
      </c>
      <c r="O51" s="25">
        <v>37693</v>
      </c>
    </row>
    <row r="52" spans="1:15" ht="12.75">
      <c r="A52" s="10" t="s">
        <v>74</v>
      </c>
      <c r="B52" s="48">
        <v>5</v>
      </c>
      <c r="C52" s="48">
        <v>0</v>
      </c>
      <c r="D52" s="48">
        <v>9</v>
      </c>
      <c r="E52" s="48">
        <v>27</v>
      </c>
      <c r="F52" s="48" t="s">
        <v>355</v>
      </c>
      <c r="G52" s="48">
        <v>6</v>
      </c>
      <c r="H52" s="48" t="s">
        <v>355</v>
      </c>
      <c r="I52" s="48">
        <v>0</v>
      </c>
      <c r="J52" s="48">
        <v>0</v>
      </c>
      <c r="K52" s="48">
        <v>17</v>
      </c>
      <c r="L52" s="48">
        <v>50</v>
      </c>
      <c r="M52" s="48">
        <v>29</v>
      </c>
      <c r="N52" s="25">
        <v>7716</v>
      </c>
      <c r="O52" s="25">
        <v>41743</v>
      </c>
    </row>
    <row r="53" spans="1:15" ht="25.5">
      <c r="A53" s="24" t="s">
        <v>886</v>
      </c>
      <c r="B53" s="48">
        <v>0</v>
      </c>
      <c r="C53" s="48">
        <v>0</v>
      </c>
      <c r="D53" s="48" t="s">
        <v>355</v>
      </c>
      <c r="E53" s="48">
        <v>36</v>
      </c>
      <c r="F53" s="48">
        <v>0</v>
      </c>
      <c r="G53" s="48">
        <v>10</v>
      </c>
      <c r="H53" s="48" t="s">
        <v>355</v>
      </c>
      <c r="I53" s="48">
        <v>0</v>
      </c>
      <c r="J53" s="48">
        <v>0</v>
      </c>
      <c r="K53" s="48">
        <v>14</v>
      </c>
      <c r="L53" s="48">
        <v>17</v>
      </c>
      <c r="M53" s="48">
        <v>9</v>
      </c>
      <c r="N53" s="25">
        <v>2631</v>
      </c>
      <c r="O53" s="25">
        <v>23282</v>
      </c>
    </row>
    <row r="54" spans="1:15" ht="12.75">
      <c r="A54" s="10" t="s">
        <v>75</v>
      </c>
      <c r="B54" s="48">
        <v>5</v>
      </c>
      <c r="C54" s="48">
        <v>0</v>
      </c>
      <c r="D54" s="48">
        <v>7</v>
      </c>
      <c r="E54" s="48">
        <v>49</v>
      </c>
      <c r="F54" s="48">
        <v>8</v>
      </c>
      <c r="G54" s="48">
        <v>24</v>
      </c>
      <c r="H54" s="48">
        <v>9</v>
      </c>
      <c r="I54" s="48" t="s">
        <v>355</v>
      </c>
      <c r="J54" s="48">
        <v>0</v>
      </c>
      <c r="K54" s="48">
        <v>70</v>
      </c>
      <c r="L54" s="48">
        <v>71</v>
      </c>
      <c r="M54" s="48">
        <v>48</v>
      </c>
      <c r="N54" s="25">
        <v>12517</v>
      </c>
      <c r="O54" s="25">
        <v>106061</v>
      </c>
    </row>
    <row r="55" spans="1:15" ht="12.75">
      <c r="A55" s="10" t="s">
        <v>76</v>
      </c>
      <c r="B55" s="48">
        <v>10</v>
      </c>
      <c r="C55" s="48" t="s">
        <v>355</v>
      </c>
      <c r="D55" s="48">
        <v>9</v>
      </c>
      <c r="E55" s="48">
        <v>31</v>
      </c>
      <c r="F55" s="48" t="s">
        <v>355</v>
      </c>
      <c r="G55" s="48">
        <v>16</v>
      </c>
      <c r="H55" s="48">
        <v>7</v>
      </c>
      <c r="I55" s="48" t="s">
        <v>355</v>
      </c>
      <c r="J55" s="48">
        <v>0</v>
      </c>
      <c r="K55" s="48">
        <v>26</v>
      </c>
      <c r="L55" s="48">
        <v>38</v>
      </c>
      <c r="M55" s="48">
        <v>11</v>
      </c>
      <c r="N55" s="25">
        <v>3068</v>
      </c>
      <c r="O55" s="25">
        <v>47106</v>
      </c>
    </row>
    <row r="56" spans="1:15" ht="12.75">
      <c r="A56" s="10" t="s">
        <v>77</v>
      </c>
      <c r="B56" s="48">
        <v>66</v>
      </c>
      <c r="C56" s="48" t="s">
        <v>355</v>
      </c>
      <c r="D56" s="48">
        <v>54</v>
      </c>
      <c r="E56" s="48">
        <v>218</v>
      </c>
      <c r="F56" s="48">
        <v>55</v>
      </c>
      <c r="G56" s="48">
        <v>140</v>
      </c>
      <c r="H56" s="48">
        <v>66</v>
      </c>
      <c r="I56" s="48">
        <v>8</v>
      </c>
      <c r="J56" s="48">
        <v>0</v>
      </c>
      <c r="K56" s="48">
        <v>504</v>
      </c>
      <c r="L56" s="48">
        <v>578</v>
      </c>
      <c r="M56" s="48">
        <v>217</v>
      </c>
      <c r="N56" s="25">
        <v>65067</v>
      </c>
      <c r="O56" s="25">
        <v>728562</v>
      </c>
    </row>
    <row r="57" spans="1:15" ht="12.75">
      <c r="A57" s="10" t="s">
        <v>78</v>
      </c>
      <c r="B57" s="48">
        <v>10</v>
      </c>
      <c r="C57" s="48" t="s">
        <v>355</v>
      </c>
      <c r="D57" s="48">
        <v>28</v>
      </c>
      <c r="E57" s="48">
        <v>103</v>
      </c>
      <c r="F57" s="48">
        <v>8</v>
      </c>
      <c r="G57" s="48">
        <v>19</v>
      </c>
      <c r="H57" s="48">
        <v>8</v>
      </c>
      <c r="I57" s="48" t="s">
        <v>355</v>
      </c>
      <c r="J57" s="48">
        <v>0</v>
      </c>
      <c r="K57" s="48">
        <v>74</v>
      </c>
      <c r="L57" s="48">
        <v>106</v>
      </c>
      <c r="M57" s="48">
        <v>43</v>
      </c>
      <c r="N57" s="25">
        <v>14277</v>
      </c>
      <c r="O57" s="25">
        <v>121976</v>
      </c>
    </row>
    <row r="58" spans="1:15" ht="12.75">
      <c r="A58" s="10" t="s">
        <v>79</v>
      </c>
      <c r="B58" s="48">
        <v>10</v>
      </c>
      <c r="C58" s="48">
        <v>0</v>
      </c>
      <c r="D58" s="48">
        <v>40</v>
      </c>
      <c r="E58" s="48">
        <v>111</v>
      </c>
      <c r="F58" s="48">
        <v>8</v>
      </c>
      <c r="G58" s="48">
        <v>46</v>
      </c>
      <c r="H58" s="48">
        <v>27</v>
      </c>
      <c r="I58" s="48" t="s">
        <v>355</v>
      </c>
      <c r="J58" s="48">
        <v>0</v>
      </c>
      <c r="K58" s="48">
        <v>99</v>
      </c>
      <c r="L58" s="48">
        <v>174</v>
      </c>
      <c r="M58" s="48">
        <v>98</v>
      </c>
      <c r="N58" s="25">
        <v>28566</v>
      </c>
      <c r="O58" s="25">
        <v>190073</v>
      </c>
    </row>
    <row r="59" spans="1:15" ht="12.75">
      <c r="A59" s="10" t="s">
        <v>80</v>
      </c>
      <c r="B59" s="48">
        <v>63</v>
      </c>
      <c r="C59" s="48">
        <v>0</v>
      </c>
      <c r="D59" s="48">
        <v>80</v>
      </c>
      <c r="E59" s="48">
        <v>261</v>
      </c>
      <c r="F59" s="48">
        <v>51</v>
      </c>
      <c r="G59" s="48">
        <v>179</v>
      </c>
      <c r="H59" s="48">
        <v>77</v>
      </c>
      <c r="I59" s="48">
        <v>7</v>
      </c>
      <c r="J59" s="48" t="s">
        <v>355</v>
      </c>
      <c r="K59" s="48">
        <v>488</v>
      </c>
      <c r="L59" s="48">
        <v>453</v>
      </c>
      <c r="M59" s="48">
        <v>228</v>
      </c>
      <c r="N59" s="25">
        <v>66971</v>
      </c>
      <c r="O59" s="25">
        <v>707194</v>
      </c>
    </row>
    <row r="60" spans="1:15" ht="12.75">
      <c r="A60" s="10" t="s">
        <v>81</v>
      </c>
      <c r="B60" s="48">
        <v>7</v>
      </c>
      <c r="C60" s="48">
        <v>0</v>
      </c>
      <c r="D60" s="48">
        <v>4</v>
      </c>
      <c r="E60" s="48">
        <v>38</v>
      </c>
      <c r="F60" s="48">
        <v>4</v>
      </c>
      <c r="G60" s="48">
        <v>31</v>
      </c>
      <c r="H60" s="48">
        <v>12</v>
      </c>
      <c r="I60" s="48" t="s">
        <v>355</v>
      </c>
      <c r="J60" s="48">
        <v>0</v>
      </c>
      <c r="K60" s="48">
        <v>43</v>
      </c>
      <c r="L60" s="48">
        <v>47</v>
      </c>
      <c r="M60" s="48">
        <v>30</v>
      </c>
      <c r="N60" s="25">
        <v>9126</v>
      </c>
      <c r="O60" s="25">
        <v>75390</v>
      </c>
    </row>
    <row r="61" spans="1:15" ht="12.75">
      <c r="A61" s="10" t="s">
        <v>82</v>
      </c>
      <c r="B61" s="48" t="s">
        <v>355</v>
      </c>
      <c r="C61" s="48">
        <v>0</v>
      </c>
      <c r="D61" s="48" t="s">
        <v>355</v>
      </c>
      <c r="E61" s="48">
        <v>15</v>
      </c>
      <c r="F61" s="48" t="s">
        <v>355</v>
      </c>
      <c r="G61" s="48">
        <v>8</v>
      </c>
      <c r="H61" s="48">
        <v>4</v>
      </c>
      <c r="I61" s="48">
        <v>0</v>
      </c>
      <c r="J61" s="48">
        <v>0</v>
      </c>
      <c r="K61" s="48">
        <v>15</v>
      </c>
      <c r="L61" s="48">
        <v>16</v>
      </c>
      <c r="M61" s="48">
        <v>20</v>
      </c>
      <c r="N61" s="25">
        <v>6651</v>
      </c>
      <c r="O61" s="25">
        <v>29831</v>
      </c>
    </row>
    <row r="62" spans="1:15" ht="12.75">
      <c r="A62" s="10" t="s">
        <v>83</v>
      </c>
      <c r="B62" s="48">
        <v>7</v>
      </c>
      <c r="C62" s="48">
        <v>0</v>
      </c>
      <c r="D62" s="48" t="s">
        <v>355</v>
      </c>
      <c r="E62" s="48">
        <v>42</v>
      </c>
      <c r="F62" s="48">
        <v>4</v>
      </c>
      <c r="G62" s="48">
        <v>9</v>
      </c>
      <c r="H62" s="48" t="s">
        <v>355</v>
      </c>
      <c r="I62" s="48" t="s">
        <v>355</v>
      </c>
      <c r="J62" s="48">
        <v>0</v>
      </c>
      <c r="K62" s="48">
        <v>36</v>
      </c>
      <c r="L62" s="48">
        <v>32</v>
      </c>
      <c r="M62" s="48">
        <v>12</v>
      </c>
      <c r="N62" s="25">
        <v>3508</v>
      </c>
      <c r="O62" s="25">
        <v>49807</v>
      </c>
    </row>
    <row r="63" spans="1:15" ht="12.75">
      <c r="A63" s="10" t="s">
        <v>84</v>
      </c>
      <c r="B63" s="48">
        <v>5</v>
      </c>
      <c r="C63" s="48">
        <v>0</v>
      </c>
      <c r="D63" s="48" t="s">
        <v>355</v>
      </c>
      <c r="E63" s="48">
        <v>8</v>
      </c>
      <c r="F63" s="48">
        <v>0</v>
      </c>
      <c r="G63" s="48" t="s">
        <v>355</v>
      </c>
      <c r="H63" s="48">
        <v>0</v>
      </c>
      <c r="I63" s="48">
        <v>0</v>
      </c>
      <c r="J63" s="48">
        <v>0</v>
      </c>
      <c r="K63" s="48" t="s">
        <v>355</v>
      </c>
      <c r="L63" s="48">
        <v>5</v>
      </c>
      <c r="M63" s="48" t="s">
        <v>355</v>
      </c>
      <c r="N63" s="25">
        <v>292</v>
      </c>
      <c r="O63" s="25">
        <v>5131</v>
      </c>
    </row>
    <row r="64" spans="1:15" ht="12.75">
      <c r="A64" s="10" t="s">
        <v>85</v>
      </c>
      <c r="B64" s="48" t="s">
        <v>355</v>
      </c>
      <c r="C64" s="48">
        <v>0</v>
      </c>
      <c r="D64" s="48" t="s">
        <v>355</v>
      </c>
      <c r="E64" s="48">
        <v>22</v>
      </c>
      <c r="F64" s="48">
        <v>4</v>
      </c>
      <c r="G64" s="48">
        <v>19</v>
      </c>
      <c r="H64" s="48">
        <v>9</v>
      </c>
      <c r="I64" s="48">
        <v>0</v>
      </c>
      <c r="J64" s="48">
        <v>0</v>
      </c>
      <c r="K64" s="48">
        <v>26</v>
      </c>
      <c r="L64" s="48">
        <v>35</v>
      </c>
      <c r="M64" s="48">
        <v>17</v>
      </c>
      <c r="N64" s="25">
        <v>5005</v>
      </c>
      <c r="O64" s="25">
        <v>44480</v>
      </c>
    </row>
    <row r="65" spans="1:15" ht="12.75">
      <c r="A65" s="10" t="s">
        <v>86</v>
      </c>
      <c r="B65" s="48" t="s">
        <v>355</v>
      </c>
      <c r="C65" s="48">
        <v>0</v>
      </c>
      <c r="D65" s="48" t="s">
        <v>355</v>
      </c>
      <c r="E65" s="48">
        <v>4</v>
      </c>
      <c r="F65" s="48">
        <v>0</v>
      </c>
      <c r="G65" s="48">
        <v>7</v>
      </c>
      <c r="H65" s="48" t="s">
        <v>355</v>
      </c>
      <c r="I65" s="48">
        <v>0</v>
      </c>
      <c r="J65" s="48">
        <v>0</v>
      </c>
      <c r="K65" s="48">
        <v>7</v>
      </c>
      <c r="L65" s="48">
        <v>15</v>
      </c>
      <c r="M65" s="48">
        <v>7</v>
      </c>
      <c r="N65" s="25">
        <v>2046</v>
      </c>
      <c r="O65" s="25">
        <v>15302</v>
      </c>
    </row>
    <row r="66" spans="1:15" ht="25.5">
      <c r="A66" s="24" t="s">
        <v>902</v>
      </c>
      <c r="B66" s="48">
        <v>5</v>
      </c>
      <c r="C66" s="48">
        <v>0</v>
      </c>
      <c r="D66" s="48">
        <v>11</v>
      </c>
      <c r="E66" s="48">
        <v>12</v>
      </c>
      <c r="F66" s="48" t="s">
        <v>355</v>
      </c>
      <c r="G66" s="48">
        <v>5</v>
      </c>
      <c r="H66" s="48" t="s">
        <v>355</v>
      </c>
      <c r="I66" s="48">
        <v>0</v>
      </c>
      <c r="J66" s="48">
        <v>0</v>
      </c>
      <c r="K66" s="48">
        <v>18</v>
      </c>
      <c r="L66" s="48">
        <v>26</v>
      </c>
      <c r="M66" s="48">
        <v>10</v>
      </c>
      <c r="N66" s="25">
        <v>3124</v>
      </c>
      <c r="O66" s="25">
        <v>29536</v>
      </c>
    </row>
    <row r="67" spans="1:15" ht="12.75">
      <c r="A67" s="10" t="s">
        <v>87</v>
      </c>
      <c r="B67" s="48">
        <v>10</v>
      </c>
      <c r="C67" s="48">
        <v>0</v>
      </c>
      <c r="D67" s="48">
        <v>5</v>
      </c>
      <c r="E67" s="48">
        <v>10</v>
      </c>
      <c r="F67" s="48">
        <v>0</v>
      </c>
      <c r="G67" s="48">
        <v>20</v>
      </c>
      <c r="H67" s="48">
        <v>15</v>
      </c>
      <c r="I67" s="48" t="s">
        <v>355</v>
      </c>
      <c r="J67" s="48">
        <v>0</v>
      </c>
      <c r="K67" s="48">
        <v>44</v>
      </c>
      <c r="L67" s="48">
        <v>69</v>
      </c>
      <c r="M67" s="48">
        <v>61</v>
      </c>
      <c r="N67" s="25">
        <v>18281</v>
      </c>
      <c r="O67" s="25">
        <v>93854</v>
      </c>
    </row>
    <row r="68" spans="1:15" ht="12.75">
      <c r="A68" s="10" t="s">
        <v>88</v>
      </c>
      <c r="B68" s="48">
        <v>18</v>
      </c>
      <c r="C68" s="48">
        <v>0</v>
      </c>
      <c r="D68" s="48">
        <v>28</v>
      </c>
      <c r="E68" s="48">
        <v>85</v>
      </c>
      <c r="F68" s="48">
        <v>9</v>
      </c>
      <c r="G68" s="48">
        <v>37</v>
      </c>
      <c r="H68" s="48">
        <v>18</v>
      </c>
      <c r="I68" s="48">
        <v>0</v>
      </c>
      <c r="J68" s="48">
        <v>0</v>
      </c>
      <c r="K68" s="48">
        <v>71</v>
      </c>
      <c r="L68" s="48">
        <v>93</v>
      </c>
      <c r="M68" s="48">
        <v>34</v>
      </c>
      <c r="N68" s="25">
        <v>10081</v>
      </c>
      <c r="O68" s="25">
        <v>116776</v>
      </c>
    </row>
    <row r="69" spans="1:15" ht="12.75">
      <c r="A69" s="10" t="s">
        <v>89</v>
      </c>
      <c r="B69" s="48">
        <v>8</v>
      </c>
      <c r="C69" s="48">
        <v>0</v>
      </c>
      <c r="D69" s="48">
        <v>13</v>
      </c>
      <c r="E69" s="48">
        <v>13</v>
      </c>
      <c r="F69" s="48" t="s">
        <v>355</v>
      </c>
      <c r="G69" s="48">
        <v>10</v>
      </c>
      <c r="H69" s="48">
        <v>5</v>
      </c>
      <c r="I69" s="48" t="s">
        <v>355</v>
      </c>
      <c r="J69" s="48">
        <v>0</v>
      </c>
      <c r="K69" s="48">
        <v>24</v>
      </c>
      <c r="L69" s="48">
        <v>26</v>
      </c>
      <c r="M69" s="48">
        <v>14</v>
      </c>
      <c r="N69" s="25">
        <v>4418</v>
      </c>
      <c r="O69" s="25">
        <v>41512</v>
      </c>
    </row>
    <row r="70" spans="1:15" ht="12.75">
      <c r="A70" s="10" t="s">
        <v>90</v>
      </c>
      <c r="B70" s="48">
        <v>5</v>
      </c>
      <c r="C70" s="48">
        <v>0</v>
      </c>
      <c r="D70" s="48">
        <v>4</v>
      </c>
      <c r="E70" s="48">
        <v>19</v>
      </c>
      <c r="F70" s="48" t="s">
        <v>355</v>
      </c>
      <c r="G70" s="48">
        <v>10</v>
      </c>
      <c r="H70" s="48">
        <v>6</v>
      </c>
      <c r="I70" s="48" t="s">
        <v>355</v>
      </c>
      <c r="J70" s="48">
        <v>0</v>
      </c>
      <c r="K70" s="48" t="s">
        <v>355</v>
      </c>
      <c r="L70" s="48">
        <v>15</v>
      </c>
      <c r="M70" s="48">
        <v>14</v>
      </c>
      <c r="N70" s="25">
        <v>4189</v>
      </c>
      <c r="O70" s="25">
        <v>17554</v>
      </c>
    </row>
    <row r="71" spans="1:15" ht="12.75">
      <c r="A71" s="10" t="s">
        <v>91</v>
      </c>
      <c r="B71" s="48">
        <v>53</v>
      </c>
      <c r="C71" s="48">
        <v>0</v>
      </c>
      <c r="D71" s="48">
        <v>108</v>
      </c>
      <c r="E71" s="48">
        <v>205</v>
      </c>
      <c r="F71" s="48">
        <v>22</v>
      </c>
      <c r="G71" s="48">
        <v>111</v>
      </c>
      <c r="H71" s="48">
        <v>51</v>
      </c>
      <c r="I71" s="48">
        <v>5</v>
      </c>
      <c r="J71" s="48">
        <v>0</v>
      </c>
      <c r="K71" s="48">
        <v>385</v>
      </c>
      <c r="L71" s="48">
        <v>424</v>
      </c>
      <c r="M71" s="48">
        <v>233</v>
      </c>
      <c r="N71" s="25">
        <v>71213</v>
      </c>
      <c r="O71" s="25">
        <v>591420</v>
      </c>
    </row>
    <row r="72" spans="1:15" ht="12.75">
      <c r="A72" s="10" t="s">
        <v>92</v>
      </c>
      <c r="B72" s="48">
        <v>7</v>
      </c>
      <c r="C72" s="48">
        <v>0</v>
      </c>
      <c r="D72" s="48">
        <v>7</v>
      </c>
      <c r="E72" s="48">
        <v>8</v>
      </c>
      <c r="F72" s="48" t="s">
        <v>355</v>
      </c>
      <c r="G72" s="48">
        <v>4</v>
      </c>
      <c r="H72" s="48">
        <v>0</v>
      </c>
      <c r="I72" s="48">
        <v>0</v>
      </c>
      <c r="J72" s="48">
        <v>0</v>
      </c>
      <c r="K72" s="48">
        <v>16</v>
      </c>
      <c r="L72" s="48">
        <v>29</v>
      </c>
      <c r="M72" s="48">
        <v>13</v>
      </c>
      <c r="N72" s="25">
        <v>3669</v>
      </c>
      <c r="O72" s="25">
        <v>29239</v>
      </c>
    </row>
    <row r="73" spans="1:15" ht="12.75">
      <c r="A73" s="10" t="s">
        <v>93</v>
      </c>
      <c r="B73" s="48">
        <v>18</v>
      </c>
      <c r="C73" s="48" t="s">
        <v>355</v>
      </c>
      <c r="D73" s="48">
        <v>28</v>
      </c>
      <c r="E73" s="48">
        <v>45</v>
      </c>
      <c r="F73" s="48">
        <v>0</v>
      </c>
      <c r="G73" s="48">
        <v>29</v>
      </c>
      <c r="H73" s="48">
        <v>15</v>
      </c>
      <c r="I73" s="48" t="s">
        <v>355</v>
      </c>
      <c r="J73" s="48">
        <v>0</v>
      </c>
      <c r="K73" s="48">
        <v>67</v>
      </c>
      <c r="L73" s="48">
        <v>127</v>
      </c>
      <c r="M73" s="48">
        <v>73</v>
      </c>
      <c r="N73" s="25">
        <v>22173</v>
      </c>
      <c r="O73" s="25">
        <v>136605</v>
      </c>
    </row>
    <row r="74" spans="1:15" ht="12.75">
      <c r="A74" s="10" t="s">
        <v>94</v>
      </c>
      <c r="B74" s="48">
        <v>16</v>
      </c>
      <c r="C74" s="48">
        <v>0</v>
      </c>
      <c r="D74" s="48">
        <v>17</v>
      </c>
      <c r="E74" s="48">
        <v>30</v>
      </c>
      <c r="F74" s="48" t="s">
        <v>355</v>
      </c>
      <c r="G74" s="48">
        <v>11</v>
      </c>
      <c r="H74" s="48" t="s">
        <v>355</v>
      </c>
      <c r="I74" s="48">
        <v>0</v>
      </c>
      <c r="J74" s="48">
        <v>0</v>
      </c>
      <c r="K74" s="48">
        <v>29</v>
      </c>
      <c r="L74" s="48">
        <v>42</v>
      </c>
      <c r="M74" s="48">
        <v>36</v>
      </c>
      <c r="N74" s="25">
        <v>10900</v>
      </c>
      <c r="O74" s="25">
        <v>60631</v>
      </c>
    </row>
    <row r="75" spans="1:15" ht="12.75">
      <c r="A75" s="10" t="s">
        <v>95</v>
      </c>
      <c r="B75" s="48">
        <v>20</v>
      </c>
      <c r="C75" s="48">
        <v>0</v>
      </c>
      <c r="D75" s="48">
        <v>22</v>
      </c>
      <c r="E75" s="48">
        <v>28</v>
      </c>
      <c r="F75" s="48">
        <v>6</v>
      </c>
      <c r="G75" s="48">
        <v>20</v>
      </c>
      <c r="H75" s="48">
        <v>11</v>
      </c>
      <c r="I75" s="48">
        <v>0</v>
      </c>
      <c r="J75" s="48">
        <v>0</v>
      </c>
      <c r="K75" s="48">
        <v>58</v>
      </c>
      <c r="L75" s="48">
        <v>85</v>
      </c>
      <c r="M75" s="48">
        <v>33</v>
      </c>
      <c r="N75" s="25">
        <v>10326</v>
      </c>
      <c r="O75" s="25">
        <v>97635</v>
      </c>
    </row>
    <row r="76" spans="1:15" ht="12.75">
      <c r="A76" s="10" t="s">
        <v>96</v>
      </c>
      <c r="B76" s="48">
        <v>9</v>
      </c>
      <c r="C76" s="48">
        <v>0</v>
      </c>
      <c r="D76" s="48">
        <v>19</v>
      </c>
      <c r="E76" s="48">
        <v>22</v>
      </c>
      <c r="F76" s="48" t="s">
        <v>355</v>
      </c>
      <c r="G76" s="48">
        <v>20</v>
      </c>
      <c r="H76" s="48">
        <v>16</v>
      </c>
      <c r="I76" s="48" t="s">
        <v>355</v>
      </c>
      <c r="J76" s="48">
        <v>0</v>
      </c>
      <c r="K76" s="48">
        <v>37</v>
      </c>
      <c r="L76" s="48">
        <v>47</v>
      </c>
      <c r="M76" s="48">
        <v>22</v>
      </c>
      <c r="N76" s="25">
        <v>6664</v>
      </c>
      <c r="O76" s="25">
        <v>64236</v>
      </c>
    </row>
    <row r="77" spans="1:15" ht="12.75">
      <c r="A77" s="10" t="s">
        <v>97</v>
      </c>
      <c r="B77" s="48">
        <v>18</v>
      </c>
      <c r="C77" s="48">
        <v>0</v>
      </c>
      <c r="D77" s="48">
        <v>29</v>
      </c>
      <c r="E77" s="48">
        <v>31</v>
      </c>
      <c r="F77" s="48">
        <v>4</v>
      </c>
      <c r="G77" s="48">
        <v>29</v>
      </c>
      <c r="H77" s="48">
        <v>7</v>
      </c>
      <c r="I77" s="48" t="s">
        <v>355</v>
      </c>
      <c r="J77" s="48" t="s">
        <v>355</v>
      </c>
      <c r="K77" s="48">
        <v>64</v>
      </c>
      <c r="L77" s="48">
        <v>97</v>
      </c>
      <c r="M77" s="48">
        <v>50</v>
      </c>
      <c r="N77" s="25">
        <v>14866</v>
      </c>
      <c r="O77" s="25">
        <v>115406</v>
      </c>
    </row>
    <row r="78" spans="1:15" ht="12.75">
      <c r="A78" s="10" t="s">
        <v>98</v>
      </c>
      <c r="B78" s="48">
        <v>20</v>
      </c>
      <c r="C78" s="48">
        <v>0</v>
      </c>
      <c r="D78" s="48">
        <v>19</v>
      </c>
      <c r="E78" s="48">
        <v>109</v>
      </c>
      <c r="F78" s="48">
        <v>9</v>
      </c>
      <c r="G78" s="48">
        <v>47</v>
      </c>
      <c r="H78" s="48">
        <v>31</v>
      </c>
      <c r="I78" s="48" t="s">
        <v>355</v>
      </c>
      <c r="J78" s="48">
        <v>0</v>
      </c>
      <c r="K78" s="48">
        <v>114</v>
      </c>
      <c r="L78" s="48">
        <v>116</v>
      </c>
      <c r="M78" s="48">
        <v>26</v>
      </c>
      <c r="N78" s="25">
        <v>8180</v>
      </c>
      <c r="O78" s="25">
        <v>160325</v>
      </c>
    </row>
    <row r="79" spans="1:15" ht="25.5">
      <c r="A79" s="24" t="s">
        <v>903</v>
      </c>
      <c r="B79" s="48">
        <v>12</v>
      </c>
      <c r="C79" s="48">
        <v>0</v>
      </c>
      <c r="D79" s="48">
        <v>23</v>
      </c>
      <c r="E79" s="48">
        <v>48</v>
      </c>
      <c r="F79" s="48">
        <v>5</v>
      </c>
      <c r="G79" s="48">
        <v>37</v>
      </c>
      <c r="H79" s="48">
        <v>12</v>
      </c>
      <c r="I79" s="48" t="s">
        <v>355</v>
      </c>
      <c r="J79" s="48">
        <v>0</v>
      </c>
      <c r="K79" s="48">
        <v>32</v>
      </c>
      <c r="L79" s="48">
        <v>57</v>
      </c>
      <c r="M79" s="48">
        <v>39</v>
      </c>
      <c r="N79" s="25">
        <v>11968</v>
      </c>
      <c r="O79" s="25">
        <v>78390</v>
      </c>
    </row>
    <row r="80" spans="1:15" ht="12.75">
      <c r="A80" s="10" t="s">
        <v>99</v>
      </c>
      <c r="B80" s="48">
        <v>5</v>
      </c>
      <c r="C80" s="48">
        <v>0</v>
      </c>
      <c r="D80" s="48">
        <v>15</v>
      </c>
      <c r="E80" s="48">
        <v>16</v>
      </c>
      <c r="F80" s="48">
        <v>0</v>
      </c>
      <c r="G80" s="48">
        <v>6</v>
      </c>
      <c r="H80" s="48" t="s">
        <v>355</v>
      </c>
      <c r="I80" s="48">
        <v>0</v>
      </c>
      <c r="J80" s="48">
        <v>0</v>
      </c>
      <c r="K80" s="48">
        <v>12</v>
      </c>
      <c r="L80" s="48">
        <v>20</v>
      </c>
      <c r="M80" s="48">
        <v>7</v>
      </c>
      <c r="N80" s="25">
        <v>2106</v>
      </c>
      <c r="O80" s="25">
        <v>22410</v>
      </c>
    </row>
    <row r="81" spans="1:15" ht="12.75">
      <c r="A81" s="10" t="s">
        <v>100</v>
      </c>
      <c r="B81" s="48">
        <v>13</v>
      </c>
      <c r="C81" s="48" t="s">
        <v>355</v>
      </c>
      <c r="D81" s="48">
        <v>39</v>
      </c>
      <c r="E81" s="48">
        <v>73</v>
      </c>
      <c r="F81" s="48">
        <v>12</v>
      </c>
      <c r="G81" s="48">
        <v>28</v>
      </c>
      <c r="H81" s="48">
        <v>7</v>
      </c>
      <c r="I81" s="48">
        <v>0</v>
      </c>
      <c r="J81" s="48">
        <v>0</v>
      </c>
      <c r="K81" s="48">
        <v>80</v>
      </c>
      <c r="L81" s="48">
        <v>139</v>
      </c>
      <c r="M81" s="48">
        <v>57</v>
      </c>
      <c r="N81" s="25">
        <v>17231</v>
      </c>
      <c r="O81" s="25">
        <v>139132</v>
      </c>
    </row>
    <row r="82" spans="1:15" ht="12.75">
      <c r="A82" s="10" t="s">
        <v>101</v>
      </c>
      <c r="B82" s="48">
        <v>5</v>
      </c>
      <c r="C82" s="48">
        <v>0</v>
      </c>
      <c r="D82" s="48">
        <v>10</v>
      </c>
      <c r="E82" s="48">
        <v>41</v>
      </c>
      <c r="F82" s="48">
        <v>4</v>
      </c>
      <c r="G82" s="48">
        <v>18</v>
      </c>
      <c r="H82" s="48" t="s">
        <v>355</v>
      </c>
      <c r="I82" s="48">
        <v>0</v>
      </c>
      <c r="J82" s="48">
        <v>0</v>
      </c>
      <c r="K82" s="48">
        <v>23</v>
      </c>
      <c r="L82" s="48">
        <v>38</v>
      </c>
      <c r="M82" s="48">
        <v>11</v>
      </c>
      <c r="N82" s="25">
        <v>2918</v>
      </c>
      <c r="O82" s="25">
        <v>40215</v>
      </c>
    </row>
    <row r="83" spans="1:15" ht="12.75">
      <c r="A83" s="10" t="s">
        <v>102</v>
      </c>
      <c r="B83" s="48">
        <v>9</v>
      </c>
      <c r="C83" s="48">
        <v>0</v>
      </c>
      <c r="D83" s="48">
        <v>16</v>
      </c>
      <c r="E83" s="48">
        <v>54</v>
      </c>
      <c r="F83" s="48">
        <v>4</v>
      </c>
      <c r="G83" s="48">
        <v>15</v>
      </c>
      <c r="H83" s="48" t="s">
        <v>355</v>
      </c>
      <c r="I83" s="48">
        <v>0</v>
      </c>
      <c r="J83" s="48">
        <v>0</v>
      </c>
      <c r="K83" s="48">
        <v>31</v>
      </c>
      <c r="L83" s="48">
        <v>63</v>
      </c>
      <c r="M83" s="48">
        <v>17</v>
      </c>
      <c r="N83" s="25">
        <v>5175</v>
      </c>
      <c r="O83" s="25">
        <v>56617</v>
      </c>
    </row>
    <row r="84" spans="1:15" ht="12.75">
      <c r="A84" s="10" t="s">
        <v>103</v>
      </c>
      <c r="B84" s="48">
        <v>5</v>
      </c>
      <c r="C84" s="48">
        <v>0</v>
      </c>
      <c r="D84" s="48">
        <v>6</v>
      </c>
      <c r="E84" s="48">
        <v>13</v>
      </c>
      <c r="F84" s="48">
        <v>0</v>
      </c>
      <c r="G84" s="48">
        <v>7</v>
      </c>
      <c r="H84" s="48" t="s">
        <v>355</v>
      </c>
      <c r="I84" s="48" t="s">
        <v>355</v>
      </c>
      <c r="J84" s="48">
        <v>0</v>
      </c>
      <c r="K84" s="48">
        <v>21</v>
      </c>
      <c r="L84" s="48">
        <v>26</v>
      </c>
      <c r="M84" s="48">
        <v>12</v>
      </c>
      <c r="N84" s="25">
        <v>3432</v>
      </c>
      <c r="O84" s="25">
        <v>33711</v>
      </c>
    </row>
    <row r="85" spans="1:15" ht="12.75">
      <c r="A85" s="10" t="s">
        <v>104</v>
      </c>
      <c r="B85" s="48">
        <v>17</v>
      </c>
      <c r="C85" s="48" t="s">
        <v>355</v>
      </c>
      <c r="D85" s="48">
        <v>124</v>
      </c>
      <c r="E85" s="48">
        <v>126</v>
      </c>
      <c r="F85" s="48">
        <v>11</v>
      </c>
      <c r="G85" s="48">
        <v>85</v>
      </c>
      <c r="H85" s="48">
        <v>38</v>
      </c>
      <c r="I85" s="48" t="s">
        <v>355</v>
      </c>
      <c r="J85" s="48">
        <v>0</v>
      </c>
      <c r="K85" s="48">
        <v>282</v>
      </c>
      <c r="L85" s="48">
        <v>336</v>
      </c>
      <c r="M85" s="48">
        <v>131</v>
      </c>
      <c r="N85" s="25">
        <v>38197</v>
      </c>
      <c r="O85" s="25">
        <v>411332</v>
      </c>
    </row>
    <row r="86" spans="1:15" ht="12.75">
      <c r="A86" s="10" t="s">
        <v>105</v>
      </c>
      <c r="B86" s="48">
        <v>10</v>
      </c>
      <c r="C86" s="48">
        <v>0</v>
      </c>
      <c r="D86" s="48">
        <v>12</v>
      </c>
      <c r="E86" s="48">
        <v>35</v>
      </c>
      <c r="F86" s="48">
        <v>4</v>
      </c>
      <c r="G86" s="48">
        <v>8</v>
      </c>
      <c r="H86" s="48">
        <v>7</v>
      </c>
      <c r="I86" s="48" t="s">
        <v>355</v>
      </c>
      <c r="J86" s="48">
        <v>0</v>
      </c>
      <c r="K86" s="48">
        <v>32</v>
      </c>
      <c r="L86" s="48">
        <v>29</v>
      </c>
      <c r="M86" s="48">
        <v>16</v>
      </c>
      <c r="N86" s="25">
        <v>4875</v>
      </c>
      <c r="O86" s="25">
        <v>50786</v>
      </c>
    </row>
    <row r="87" spans="1:15" ht="25.5">
      <c r="A87" s="24" t="s">
        <v>887</v>
      </c>
      <c r="B87" s="48">
        <v>7</v>
      </c>
      <c r="C87" s="48">
        <v>0</v>
      </c>
      <c r="D87" s="48">
        <v>12</v>
      </c>
      <c r="E87" s="48">
        <v>19</v>
      </c>
      <c r="F87" s="48" t="s">
        <v>355</v>
      </c>
      <c r="G87" s="48">
        <v>6</v>
      </c>
      <c r="H87" s="48" t="s">
        <v>355</v>
      </c>
      <c r="I87" s="48">
        <v>0</v>
      </c>
      <c r="J87" s="48" t="s">
        <v>355</v>
      </c>
      <c r="K87" s="48">
        <v>44</v>
      </c>
      <c r="L87" s="48">
        <v>46</v>
      </c>
      <c r="M87" s="48">
        <v>20</v>
      </c>
      <c r="N87" s="25">
        <v>5340</v>
      </c>
      <c r="O87" s="25">
        <v>60831</v>
      </c>
    </row>
    <row r="88" spans="1:15" ht="12.75">
      <c r="A88" s="10" t="s">
        <v>106</v>
      </c>
      <c r="B88" s="48" t="s">
        <v>355</v>
      </c>
      <c r="C88" s="48">
        <v>0</v>
      </c>
      <c r="D88" s="48">
        <v>28</v>
      </c>
      <c r="E88" s="48">
        <v>28</v>
      </c>
      <c r="F88" s="48" t="s">
        <v>355</v>
      </c>
      <c r="G88" s="48">
        <v>9</v>
      </c>
      <c r="H88" s="48" t="s">
        <v>355</v>
      </c>
      <c r="I88" s="48" t="s">
        <v>355</v>
      </c>
      <c r="J88" s="48">
        <v>0</v>
      </c>
      <c r="K88" s="48">
        <v>38</v>
      </c>
      <c r="L88" s="48">
        <v>44</v>
      </c>
      <c r="M88" s="48">
        <v>16</v>
      </c>
      <c r="N88" s="25">
        <v>5423</v>
      </c>
      <c r="O88" s="25">
        <v>56038</v>
      </c>
    </row>
    <row r="89" spans="1:15" ht="12.75">
      <c r="A89" s="10" t="s">
        <v>107</v>
      </c>
      <c r="B89" s="48" t="s">
        <v>355</v>
      </c>
      <c r="C89" s="48">
        <v>0</v>
      </c>
      <c r="D89" s="48">
        <v>21</v>
      </c>
      <c r="E89" s="48">
        <v>36</v>
      </c>
      <c r="F89" s="48" t="s">
        <v>355</v>
      </c>
      <c r="G89" s="48">
        <v>10</v>
      </c>
      <c r="H89" s="48">
        <v>5</v>
      </c>
      <c r="I89" s="48">
        <v>0</v>
      </c>
      <c r="J89" s="48">
        <v>0</v>
      </c>
      <c r="K89" s="48">
        <v>75</v>
      </c>
      <c r="L89" s="48">
        <v>78</v>
      </c>
      <c r="M89" s="48">
        <v>27</v>
      </c>
      <c r="N89" s="25">
        <v>8678</v>
      </c>
      <c r="O89" s="25">
        <v>97650</v>
      </c>
    </row>
    <row r="90" spans="1:15" ht="12.75">
      <c r="A90" s="10" t="s">
        <v>108</v>
      </c>
      <c r="B90" s="48" t="s">
        <v>355</v>
      </c>
      <c r="C90" s="48">
        <v>0</v>
      </c>
      <c r="D90" s="48">
        <v>10</v>
      </c>
      <c r="E90" s="48">
        <v>14</v>
      </c>
      <c r="F90" s="48" t="s">
        <v>355</v>
      </c>
      <c r="G90" s="48">
        <v>4</v>
      </c>
      <c r="H90" s="48">
        <v>0</v>
      </c>
      <c r="I90" s="48">
        <v>0</v>
      </c>
      <c r="J90" s="48">
        <v>0</v>
      </c>
      <c r="K90" s="48">
        <v>17</v>
      </c>
      <c r="L90" s="48">
        <v>24</v>
      </c>
      <c r="M90" s="48">
        <v>12</v>
      </c>
      <c r="N90" s="25">
        <v>3456</v>
      </c>
      <c r="O90" s="25">
        <v>27670</v>
      </c>
    </row>
    <row r="91" spans="1:15" ht="12.75">
      <c r="A91" s="10" t="s">
        <v>109</v>
      </c>
      <c r="B91" s="48">
        <v>40</v>
      </c>
      <c r="C91" s="48">
        <v>0</v>
      </c>
      <c r="D91" s="48">
        <v>57</v>
      </c>
      <c r="E91" s="48">
        <v>176</v>
      </c>
      <c r="F91" s="48" t="s">
        <v>355</v>
      </c>
      <c r="G91" s="48">
        <v>61</v>
      </c>
      <c r="H91" s="48">
        <v>26</v>
      </c>
      <c r="I91" s="48" t="s">
        <v>355</v>
      </c>
      <c r="J91" s="48">
        <v>0</v>
      </c>
      <c r="K91" s="48">
        <v>305</v>
      </c>
      <c r="L91" s="48">
        <v>319</v>
      </c>
      <c r="M91" s="48">
        <v>119</v>
      </c>
      <c r="N91" s="25">
        <v>35928</v>
      </c>
      <c r="O91" s="25">
        <v>419190</v>
      </c>
    </row>
    <row r="92" spans="1:15" ht="12.75">
      <c r="A92" s="10" t="s">
        <v>110</v>
      </c>
      <c r="B92" s="48">
        <v>9</v>
      </c>
      <c r="C92" s="48">
        <v>0</v>
      </c>
      <c r="D92" s="48">
        <v>8</v>
      </c>
      <c r="E92" s="48">
        <v>32</v>
      </c>
      <c r="F92" s="48">
        <v>0</v>
      </c>
      <c r="G92" s="48">
        <v>6</v>
      </c>
      <c r="H92" s="48">
        <v>4</v>
      </c>
      <c r="I92" s="48" t="s">
        <v>355</v>
      </c>
      <c r="J92" s="48">
        <v>0</v>
      </c>
      <c r="K92" s="48">
        <v>41</v>
      </c>
      <c r="L92" s="48">
        <v>48</v>
      </c>
      <c r="M92" s="48">
        <v>27</v>
      </c>
      <c r="N92" s="25">
        <v>9220</v>
      </c>
      <c r="O92" s="25">
        <v>67498</v>
      </c>
    </row>
    <row r="93" spans="1:15" ht="12.75">
      <c r="A93" s="10" t="s">
        <v>111</v>
      </c>
      <c r="B93" s="48">
        <v>16</v>
      </c>
      <c r="C93" s="48">
        <v>0</v>
      </c>
      <c r="D93" s="48" t="s">
        <v>355</v>
      </c>
      <c r="E93" s="48">
        <v>34</v>
      </c>
      <c r="F93" s="48" t="s">
        <v>355</v>
      </c>
      <c r="G93" s="48">
        <v>13</v>
      </c>
      <c r="H93" s="48" t="s">
        <v>355</v>
      </c>
      <c r="I93" s="48" t="s">
        <v>355</v>
      </c>
      <c r="J93" s="48">
        <v>0</v>
      </c>
      <c r="K93" s="48">
        <v>47</v>
      </c>
      <c r="L93" s="48">
        <v>55</v>
      </c>
      <c r="M93" s="48">
        <v>34</v>
      </c>
      <c r="N93" s="25">
        <v>10194</v>
      </c>
      <c r="O93" s="25">
        <v>78875</v>
      </c>
    </row>
    <row r="94" spans="1:15" ht="12.75">
      <c r="A94" s="10" t="s">
        <v>112</v>
      </c>
      <c r="B94" s="48">
        <v>6</v>
      </c>
      <c r="C94" s="48">
        <v>0</v>
      </c>
      <c r="D94" s="48">
        <v>20</v>
      </c>
      <c r="E94" s="48">
        <v>47</v>
      </c>
      <c r="F94" s="48">
        <v>7</v>
      </c>
      <c r="G94" s="48">
        <v>19</v>
      </c>
      <c r="H94" s="48">
        <v>15</v>
      </c>
      <c r="I94" s="48">
        <v>0</v>
      </c>
      <c r="J94" s="48">
        <v>0</v>
      </c>
      <c r="K94" s="48">
        <v>64</v>
      </c>
      <c r="L94" s="48">
        <v>93</v>
      </c>
      <c r="M94" s="48">
        <v>43</v>
      </c>
      <c r="N94" s="25">
        <v>12883</v>
      </c>
      <c r="O94" s="25">
        <v>104408</v>
      </c>
    </row>
    <row r="95" spans="1:15" ht="12.75">
      <c r="A95" s="10" t="s">
        <v>113</v>
      </c>
      <c r="B95" s="48">
        <v>10</v>
      </c>
      <c r="C95" s="48">
        <v>0</v>
      </c>
      <c r="D95" s="48">
        <v>5</v>
      </c>
      <c r="E95" s="48">
        <v>82</v>
      </c>
      <c r="F95" s="48">
        <v>8</v>
      </c>
      <c r="G95" s="48">
        <v>18</v>
      </c>
      <c r="H95" s="48" t="s">
        <v>355</v>
      </c>
      <c r="I95" s="48" t="s">
        <v>355</v>
      </c>
      <c r="J95" s="48">
        <v>0</v>
      </c>
      <c r="K95" s="48">
        <v>68</v>
      </c>
      <c r="L95" s="48">
        <v>65</v>
      </c>
      <c r="M95" s="48">
        <v>38</v>
      </c>
      <c r="N95" s="25">
        <v>9694</v>
      </c>
      <c r="O95" s="25">
        <v>99616</v>
      </c>
    </row>
    <row r="96" spans="1:15" ht="12.75">
      <c r="A96" s="10" t="s">
        <v>114</v>
      </c>
      <c r="B96" s="48">
        <v>8</v>
      </c>
      <c r="C96" s="48">
        <v>0</v>
      </c>
      <c r="D96" s="48">
        <v>4</v>
      </c>
      <c r="E96" s="48" t="s">
        <v>355</v>
      </c>
      <c r="F96" s="48">
        <v>0</v>
      </c>
      <c r="G96" s="48">
        <v>4</v>
      </c>
      <c r="H96" s="48" t="s">
        <v>355</v>
      </c>
      <c r="I96" s="48">
        <v>0</v>
      </c>
      <c r="J96" s="48">
        <v>0</v>
      </c>
      <c r="K96" s="48">
        <v>19</v>
      </c>
      <c r="L96" s="48">
        <v>27</v>
      </c>
      <c r="M96" s="48">
        <v>9</v>
      </c>
      <c r="N96" s="25">
        <v>2808</v>
      </c>
      <c r="O96" s="25">
        <v>29915</v>
      </c>
    </row>
    <row r="97" spans="1:15" ht="12.75">
      <c r="A97" s="10" t="s">
        <v>115</v>
      </c>
      <c r="B97" s="48">
        <v>8</v>
      </c>
      <c r="C97" s="48">
        <v>0</v>
      </c>
      <c r="D97" s="48">
        <v>12</v>
      </c>
      <c r="E97" s="48">
        <v>47</v>
      </c>
      <c r="F97" s="48">
        <v>5</v>
      </c>
      <c r="G97" s="48">
        <v>8</v>
      </c>
      <c r="H97" s="48">
        <v>4</v>
      </c>
      <c r="I97" s="48" t="s">
        <v>355</v>
      </c>
      <c r="J97" s="48" t="s">
        <v>355</v>
      </c>
      <c r="K97" s="48">
        <v>48</v>
      </c>
      <c r="L97" s="48">
        <v>52</v>
      </c>
      <c r="M97" s="48">
        <v>18</v>
      </c>
      <c r="N97" s="25">
        <v>5456</v>
      </c>
      <c r="O97" s="25">
        <v>68247</v>
      </c>
    </row>
    <row r="98" spans="1:15" ht="12.75">
      <c r="A98" s="10" t="s">
        <v>116</v>
      </c>
      <c r="B98" s="48">
        <v>18</v>
      </c>
      <c r="C98" s="48">
        <v>0</v>
      </c>
      <c r="D98" s="48">
        <v>14</v>
      </c>
      <c r="E98" s="48">
        <v>161</v>
      </c>
      <c r="F98" s="48">
        <v>17</v>
      </c>
      <c r="G98" s="48">
        <v>34</v>
      </c>
      <c r="H98" s="48">
        <v>9</v>
      </c>
      <c r="I98" s="48" t="s">
        <v>355</v>
      </c>
      <c r="J98" s="48">
        <v>0</v>
      </c>
      <c r="K98" s="48">
        <v>155</v>
      </c>
      <c r="L98" s="48">
        <v>199</v>
      </c>
      <c r="M98" s="48">
        <v>37</v>
      </c>
      <c r="N98" s="25">
        <v>11253</v>
      </c>
      <c r="O98" s="25">
        <v>211450</v>
      </c>
    </row>
    <row r="99" spans="1:15" ht="25.5">
      <c r="A99" s="24" t="s">
        <v>904</v>
      </c>
      <c r="B99" s="48">
        <v>16</v>
      </c>
      <c r="C99" s="48" t="s">
        <v>355</v>
      </c>
      <c r="D99" s="48">
        <v>91</v>
      </c>
      <c r="E99" s="48">
        <v>107</v>
      </c>
      <c r="F99" s="48">
        <v>21</v>
      </c>
      <c r="G99" s="48">
        <v>62</v>
      </c>
      <c r="H99" s="48">
        <v>19</v>
      </c>
      <c r="I99" s="48">
        <v>7</v>
      </c>
      <c r="J99" s="48" t="s">
        <v>355</v>
      </c>
      <c r="K99" s="48">
        <v>159</v>
      </c>
      <c r="L99" s="48">
        <v>271</v>
      </c>
      <c r="M99" s="48">
        <v>111</v>
      </c>
      <c r="N99" s="25">
        <v>33953</v>
      </c>
      <c r="O99" s="25">
        <v>281517</v>
      </c>
    </row>
    <row r="100" spans="1:15" ht="25.5">
      <c r="A100" s="24" t="s">
        <v>888</v>
      </c>
      <c r="B100" s="48">
        <v>29</v>
      </c>
      <c r="C100" s="48" t="s">
        <v>355</v>
      </c>
      <c r="D100" s="48">
        <v>30</v>
      </c>
      <c r="E100" s="48">
        <v>160</v>
      </c>
      <c r="F100" s="48">
        <v>13</v>
      </c>
      <c r="G100" s="48">
        <v>22</v>
      </c>
      <c r="H100" s="48">
        <v>8</v>
      </c>
      <c r="I100" s="48">
        <v>7</v>
      </c>
      <c r="J100" s="48">
        <v>0</v>
      </c>
      <c r="K100" s="48">
        <v>104</v>
      </c>
      <c r="L100" s="48">
        <v>121</v>
      </c>
      <c r="M100" s="48">
        <v>46</v>
      </c>
      <c r="N100" s="25">
        <v>13544</v>
      </c>
      <c r="O100" s="25">
        <v>163407</v>
      </c>
    </row>
    <row r="101" spans="1:15" ht="12.75">
      <c r="A101" s="10" t="s">
        <v>117</v>
      </c>
      <c r="B101" s="48">
        <v>27</v>
      </c>
      <c r="C101" s="48">
        <v>0</v>
      </c>
      <c r="D101" s="48">
        <v>22</v>
      </c>
      <c r="E101" s="48">
        <v>221</v>
      </c>
      <c r="F101" s="48">
        <v>25</v>
      </c>
      <c r="G101" s="48">
        <v>78</v>
      </c>
      <c r="H101" s="48">
        <v>29</v>
      </c>
      <c r="I101" s="48">
        <v>11</v>
      </c>
      <c r="J101" s="48" t="s">
        <v>355</v>
      </c>
      <c r="K101" s="48">
        <v>192</v>
      </c>
      <c r="L101" s="48">
        <v>226</v>
      </c>
      <c r="M101" s="48">
        <v>84</v>
      </c>
      <c r="N101" s="25">
        <v>24992</v>
      </c>
      <c r="O101" s="25">
        <v>299812</v>
      </c>
    </row>
    <row r="102" spans="1:15" ht="12.75">
      <c r="A102" s="10" t="s">
        <v>118</v>
      </c>
      <c r="B102" s="48">
        <v>13</v>
      </c>
      <c r="C102" s="48">
        <v>0</v>
      </c>
      <c r="D102" s="48">
        <v>8</v>
      </c>
      <c r="E102" s="48">
        <v>36</v>
      </c>
      <c r="F102" s="48" t="s">
        <v>355</v>
      </c>
      <c r="G102" s="48">
        <v>19</v>
      </c>
      <c r="H102" s="48">
        <v>7</v>
      </c>
      <c r="I102" s="48" t="s">
        <v>355</v>
      </c>
      <c r="J102" s="48">
        <v>0</v>
      </c>
      <c r="K102" s="48">
        <v>35</v>
      </c>
      <c r="L102" s="48">
        <v>39</v>
      </c>
      <c r="M102" s="48">
        <v>27</v>
      </c>
      <c r="N102" s="25">
        <v>8550</v>
      </c>
      <c r="O102" s="25">
        <v>63381</v>
      </c>
    </row>
    <row r="103" spans="1:15" ht="12.75">
      <c r="A103" s="10" t="s">
        <v>119</v>
      </c>
      <c r="B103" s="48">
        <v>8</v>
      </c>
      <c r="C103" s="48">
        <v>0</v>
      </c>
      <c r="D103" s="48">
        <v>10</v>
      </c>
      <c r="E103" s="48">
        <v>165</v>
      </c>
      <c r="F103" s="48" t="s">
        <v>355</v>
      </c>
      <c r="G103" s="48">
        <v>32</v>
      </c>
      <c r="H103" s="48">
        <v>12</v>
      </c>
      <c r="I103" s="48">
        <v>6</v>
      </c>
      <c r="J103" s="48" t="s">
        <v>355</v>
      </c>
      <c r="K103" s="48">
        <v>72</v>
      </c>
      <c r="L103" s="48">
        <v>112</v>
      </c>
      <c r="M103" s="48">
        <v>35</v>
      </c>
      <c r="N103" s="25">
        <v>10762</v>
      </c>
      <c r="O103" s="25">
        <v>123713</v>
      </c>
    </row>
    <row r="104" spans="1:15" ht="12.75">
      <c r="A104" s="10" t="s">
        <v>120</v>
      </c>
      <c r="B104" s="48">
        <v>6</v>
      </c>
      <c r="C104" s="48">
        <v>0</v>
      </c>
      <c r="D104" s="48">
        <v>14</v>
      </c>
      <c r="E104" s="48">
        <v>72</v>
      </c>
      <c r="F104" s="48">
        <v>7</v>
      </c>
      <c r="G104" s="48">
        <v>28</v>
      </c>
      <c r="H104" s="48">
        <v>9</v>
      </c>
      <c r="I104" s="48" t="s">
        <v>355</v>
      </c>
      <c r="J104" s="48">
        <v>0</v>
      </c>
      <c r="K104" s="48">
        <v>40</v>
      </c>
      <c r="L104" s="48">
        <v>69</v>
      </c>
      <c r="M104" s="48">
        <v>27</v>
      </c>
      <c r="N104" s="25">
        <v>7891</v>
      </c>
      <c r="O104" s="25">
        <v>75592</v>
      </c>
    </row>
    <row r="105" spans="1:15" ht="25.5">
      <c r="A105" s="24" t="s">
        <v>121</v>
      </c>
      <c r="B105" s="48" t="s">
        <v>355</v>
      </c>
      <c r="C105" s="48">
        <v>0</v>
      </c>
      <c r="D105" s="48">
        <v>4</v>
      </c>
      <c r="E105" s="48">
        <v>35</v>
      </c>
      <c r="F105" s="48" t="s">
        <v>355</v>
      </c>
      <c r="G105" s="48">
        <v>14</v>
      </c>
      <c r="H105" s="48">
        <v>6</v>
      </c>
      <c r="I105" s="48" t="s">
        <v>355</v>
      </c>
      <c r="J105" s="48">
        <v>0</v>
      </c>
      <c r="K105" s="48">
        <v>16</v>
      </c>
      <c r="L105" s="48">
        <v>42</v>
      </c>
      <c r="M105" s="48">
        <v>37</v>
      </c>
      <c r="N105" s="25">
        <v>10706</v>
      </c>
      <c r="O105" s="25">
        <v>46015</v>
      </c>
    </row>
    <row r="106" spans="1:15" ht="12.75">
      <c r="A106" s="10" t="s">
        <v>122</v>
      </c>
      <c r="B106" s="48">
        <v>4</v>
      </c>
      <c r="C106" s="48">
        <v>0</v>
      </c>
      <c r="D106" s="48">
        <v>11</v>
      </c>
      <c r="E106" s="48">
        <v>45</v>
      </c>
      <c r="F106" s="48">
        <v>6</v>
      </c>
      <c r="G106" s="48">
        <v>11</v>
      </c>
      <c r="H106" s="48" t="s">
        <v>355</v>
      </c>
      <c r="I106" s="48">
        <v>0</v>
      </c>
      <c r="J106" s="48">
        <v>0</v>
      </c>
      <c r="K106" s="48">
        <v>28</v>
      </c>
      <c r="L106" s="48">
        <v>30</v>
      </c>
      <c r="M106" s="48">
        <v>18</v>
      </c>
      <c r="N106" s="25">
        <v>5595</v>
      </c>
      <c r="O106" s="25">
        <v>45030</v>
      </c>
    </row>
    <row r="107" spans="1:15" ht="12.75">
      <c r="A107" s="10" t="s">
        <v>123</v>
      </c>
      <c r="B107" s="48">
        <v>14</v>
      </c>
      <c r="C107" s="48">
        <v>0</v>
      </c>
      <c r="D107" s="48">
        <v>19</v>
      </c>
      <c r="E107" s="48">
        <v>16</v>
      </c>
      <c r="F107" s="48">
        <v>9</v>
      </c>
      <c r="G107" s="48">
        <v>23</v>
      </c>
      <c r="H107" s="48">
        <v>6</v>
      </c>
      <c r="I107" s="48" t="s">
        <v>355</v>
      </c>
      <c r="J107" s="48">
        <v>0</v>
      </c>
      <c r="K107" s="48">
        <v>18</v>
      </c>
      <c r="L107" s="48">
        <v>39</v>
      </c>
      <c r="M107" s="48">
        <v>27</v>
      </c>
      <c r="N107" s="25">
        <v>7998</v>
      </c>
      <c r="O107" s="25">
        <v>50359</v>
      </c>
    </row>
    <row r="108" spans="1:15" ht="12.75">
      <c r="A108" s="10" t="s">
        <v>124</v>
      </c>
      <c r="B108" s="48" t="s">
        <v>355</v>
      </c>
      <c r="C108" s="48">
        <v>0</v>
      </c>
      <c r="D108" s="48">
        <v>4</v>
      </c>
      <c r="E108" s="48">
        <v>26</v>
      </c>
      <c r="F108" s="48" t="s">
        <v>355</v>
      </c>
      <c r="G108" s="48">
        <v>6</v>
      </c>
      <c r="H108" s="48" t="s">
        <v>355</v>
      </c>
      <c r="I108" s="48">
        <v>0</v>
      </c>
      <c r="J108" s="48">
        <v>0</v>
      </c>
      <c r="K108" s="48">
        <v>15</v>
      </c>
      <c r="L108" s="48">
        <v>25</v>
      </c>
      <c r="M108" s="48">
        <v>22</v>
      </c>
      <c r="N108" s="25">
        <v>6362</v>
      </c>
      <c r="O108" s="25">
        <v>31203</v>
      </c>
    </row>
    <row r="109" spans="1:15" ht="12.75">
      <c r="A109" s="10" t="s">
        <v>125</v>
      </c>
      <c r="B109" s="48">
        <v>17</v>
      </c>
      <c r="C109" s="48">
        <v>0</v>
      </c>
      <c r="D109" s="48">
        <v>20</v>
      </c>
      <c r="E109" s="48">
        <v>35</v>
      </c>
      <c r="F109" s="48">
        <v>5</v>
      </c>
      <c r="G109" s="48">
        <v>50</v>
      </c>
      <c r="H109" s="48">
        <v>19</v>
      </c>
      <c r="I109" s="48" t="s">
        <v>355</v>
      </c>
      <c r="J109" s="48">
        <v>0</v>
      </c>
      <c r="K109" s="48">
        <v>167</v>
      </c>
      <c r="L109" s="48">
        <v>171</v>
      </c>
      <c r="M109" s="48">
        <v>62</v>
      </c>
      <c r="N109" s="25">
        <v>17640</v>
      </c>
      <c r="O109" s="25">
        <v>228335</v>
      </c>
    </row>
    <row r="110" spans="1:15" ht="12.75">
      <c r="A110" s="10" t="s">
        <v>126</v>
      </c>
      <c r="B110" s="48">
        <v>53</v>
      </c>
      <c r="C110" s="48" t="s">
        <v>355</v>
      </c>
      <c r="D110" s="48">
        <v>157</v>
      </c>
      <c r="E110" s="48">
        <v>192</v>
      </c>
      <c r="F110" s="48">
        <v>27</v>
      </c>
      <c r="G110" s="48">
        <v>82</v>
      </c>
      <c r="H110" s="48">
        <v>54</v>
      </c>
      <c r="I110" s="48" t="s">
        <v>355</v>
      </c>
      <c r="J110" s="48">
        <v>0</v>
      </c>
      <c r="K110" s="48">
        <v>204</v>
      </c>
      <c r="L110" s="48">
        <v>400</v>
      </c>
      <c r="M110" s="48">
        <v>226</v>
      </c>
      <c r="N110" s="25">
        <v>66868</v>
      </c>
      <c r="O110" s="25">
        <v>421317</v>
      </c>
    </row>
    <row r="111" spans="1:15" ht="12.75">
      <c r="A111" s="10" t="s">
        <v>127</v>
      </c>
      <c r="B111" s="48">
        <v>43</v>
      </c>
      <c r="C111" s="48">
        <v>0</v>
      </c>
      <c r="D111" s="48">
        <v>85</v>
      </c>
      <c r="E111" s="48">
        <v>202</v>
      </c>
      <c r="F111" s="48">
        <v>31</v>
      </c>
      <c r="G111" s="48">
        <v>45</v>
      </c>
      <c r="H111" s="48">
        <v>13</v>
      </c>
      <c r="I111" s="48">
        <v>7</v>
      </c>
      <c r="J111" s="48">
        <v>0</v>
      </c>
      <c r="K111" s="48">
        <v>198</v>
      </c>
      <c r="L111" s="48">
        <v>268</v>
      </c>
      <c r="M111" s="48">
        <v>76</v>
      </c>
      <c r="N111" s="25">
        <v>22954</v>
      </c>
      <c r="O111" s="25">
        <v>303448</v>
      </c>
    </row>
    <row r="112" spans="1:15" ht="12.75">
      <c r="A112" s="10" t="s">
        <v>128</v>
      </c>
      <c r="B112" s="48">
        <v>10</v>
      </c>
      <c r="C112" s="48">
        <v>0</v>
      </c>
      <c r="D112" s="48">
        <v>37</v>
      </c>
      <c r="E112" s="48">
        <v>57</v>
      </c>
      <c r="F112" s="48">
        <v>18</v>
      </c>
      <c r="G112" s="48">
        <v>27</v>
      </c>
      <c r="H112" s="48">
        <v>10</v>
      </c>
      <c r="I112" s="48" t="s">
        <v>355</v>
      </c>
      <c r="J112" s="48">
        <v>0</v>
      </c>
      <c r="K112" s="48">
        <v>59</v>
      </c>
      <c r="L112" s="48">
        <v>74</v>
      </c>
      <c r="M112" s="48">
        <v>43</v>
      </c>
      <c r="N112" s="25">
        <v>13082</v>
      </c>
      <c r="O112" s="25">
        <v>102534</v>
      </c>
    </row>
    <row r="113" spans="1:15" ht="12.75">
      <c r="A113" s="10" t="s">
        <v>129</v>
      </c>
      <c r="B113" s="48" t="s">
        <v>355</v>
      </c>
      <c r="C113" s="48">
        <v>0</v>
      </c>
      <c r="D113" s="48">
        <v>12</v>
      </c>
      <c r="E113" s="48">
        <v>20</v>
      </c>
      <c r="F113" s="48" t="s">
        <v>355</v>
      </c>
      <c r="G113" s="48">
        <v>12</v>
      </c>
      <c r="H113" s="48">
        <v>8</v>
      </c>
      <c r="I113" s="48">
        <v>0</v>
      </c>
      <c r="J113" s="48" t="s">
        <v>355</v>
      </c>
      <c r="K113" s="48">
        <v>23</v>
      </c>
      <c r="L113" s="48">
        <v>57</v>
      </c>
      <c r="M113" s="48">
        <v>24</v>
      </c>
      <c r="N113" s="25">
        <v>7277</v>
      </c>
      <c r="O113" s="25">
        <v>49317</v>
      </c>
    </row>
    <row r="114" spans="1:15" ht="12.75">
      <c r="A114" s="10" t="s">
        <v>130</v>
      </c>
      <c r="B114" s="48">
        <v>5</v>
      </c>
      <c r="C114" s="48">
        <v>0</v>
      </c>
      <c r="D114" s="48">
        <v>13</v>
      </c>
      <c r="E114" s="48">
        <v>20</v>
      </c>
      <c r="F114" s="48" t="s">
        <v>355</v>
      </c>
      <c r="G114" s="48">
        <v>9</v>
      </c>
      <c r="H114" s="48">
        <v>5</v>
      </c>
      <c r="I114" s="48" t="s">
        <v>355</v>
      </c>
      <c r="J114" s="48">
        <v>0</v>
      </c>
      <c r="K114" s="48">
        <v>25</v>
      </c>
      <c r="L114" s="48">
        <v>45</v>
      </c>
      <c r="M114" s="48">
        <v>27</v>
      </c>
      <c r="N114" s="25">
        <v>8210</v>
      </c>
      <c r="O114" s="25">
        <v>49957</v>
      </c>
    </row>
    <row r="115" spans="1:15" ht="12.75">
      <c r="A115" s="10" t="s">
        <v>131</v>
      </c>
      <c r="B115" s="48">
        <v>6</v>
      </c>
      <c r="C115" s="48">
        <v>0</v>
      </c>
      <c r="D115" s="48">
        <v>21</v>
      </c>
      <c r="E115" s="48">
        <v>46</v>
      </c>
      <c r="F115" s="48">
        <v>4</v>
      </c>
      <c r="G115" s="48">
        <v>21</v>
      </c>
      <c r="H115" s="48">
        <v>10</v>
      </c>
      <c r="I115" s="48">
        <v>0</v>
      </c>
      <c r="J115" s="48">
        <v>0</v>
      </c>
      <c r="K115" s="48">
        <v>38</v>
      </c>
      <c r="L115" s="48">
        <v>84</v>
      </c>
      <c r="M115" s="48">
        <v>35</v>
      </c>
      <c r="N115" s="25">
        <v>9953</v>
      </c>
      <c r="O115" s="25">
        <v>76129</v>
      </c>
    </row>
    <row r="116" spans="1:15" ht="12.75">
      <c r="A116" s="10" t="s">
        <v>132</v>
      </c>
      <c r="B116" s="48">
        <v>57</v>
      </c>
      <c r="C116" s="48" t="s">
        <v>355</v>
      </c>
      <c r="D116" s="48">
        <v>124</v>
      </c>
      <c r="E116" s="48">
        <v>161</v>
      </c>
      <c r="F116" s="48">
        <v>30</v>
      </c>
      <c r="G116" s="48">
        <v>50</v>
      </c>
      <c r="H116" s="48">
        <v>28</v>
      </c>
      <c r="I116" s="48" t="s">
        <v>355</v>
      </c>
      <c r="J116" s="48">
        <v>0</v>
      </c>
      <c r="K116" s="48">
        <v>265</v>
      </c>
      <c r="L116" s="48">
        <v>324</v>
      </c>
      <c r="M116" s="48">
        <v>155</v>
      </c>
      <c r="N116" s="25">
        <v>45081</v>
      </c>
      <c r="O116" s="25">
        <v>409592</v>
      </c>
    </row>
    <row r="117" spans="1:15" ht="12.75">
      <c r="A117" s="10" t="s">
        <v>133</v>
      </c>
      <c r="B117" s="48">
        <v>8</v>
      </c>
      <c r="C117" s="48" t="s">
        <v>355</v>
      </c>
      <c r="D117" s="48">
        <v>29</v>
      </c>
      <c r="E117" s="48">
        <v>55</v>
      </c>
      <c r="F117" s="48">
        <v>12</v>
      </c>
      <c r="G117" s="48">
        <v>31</v>
      </c>
      <c r="H117" s="48">
        <v>8</v>
      </c>
      <c r="I117" s="48" t="s">
        <v>355</v>
      </c>
      <c r="J117" s="48">
        <v>0</v>
      </c>
      <c r="K117" s="48">
        <v>54</v>
      </c>
      <c r="L117" s="48">
        <v>79</v>
      </c>
      <c r="M117" s="48">
        <v>42</v>
      </c>
      <c r="N117" s="25">
        <v>10291</v>
      </c>
      <c r="O117" s="25">
        <v>94405</v>
      </c>
    </row>
    <row r="118" spans="1:15" ht="12.75">
      <c r="A118" s="10" t="s">
        <v>134</v>
      </c>
      <c r="B118" s="48">
        <v>18</v>
      </c>
      <c r="C118" s="48">
        <v>0</v>
      </c>
      <c r="D118" s="48">
        <v>38</v>
      </c>
      <c r="E118" s="48">
        <v>82</v>
      </c>
      <c r="F118" s="48">
        <v>9</v>
      </c>
      <c r="G118" s="48">
        <v>39</v>
      </c>
      <c r="H118" s="48">
        <v>13</v>
      </c>
      <c r="I118" s="48" t="s">
        <v>355</v>
      </c>
      <c r="J118" s="48">
        <v>0</v>
      </c>
      <c r="K118" s="48">
        <v>101</v>
      </c>
      <c r="L118" s="48">
        <v>145</v>
      </c>
      <c r="M118" s="48">
        <v>63</v>
      </c>
      <c r="N118" s="25">
        <v>16737</v>
      </c>
      <c r="O118" s="25">
        <v>167394</v>
      </c>
    </row>
    <row r="119" spans="1:15" ht="12.75">
      <c r="A119" s="10" t="s">
        <v>135</v>
      </c>
      <c r="B119" s="48">
        <v>12</v>
      </c>
      <c r="C119" s="48" t="s">
        <v>355</v>
      </c>
      <c r="D119" s="48">
        <v>17</v>
      </c>
      <c r="E119" s="48" t="s">
        <v>355</v>
      </c>
      <c r="F119" s="48">
        <v>10</v>
      </c>
      <c r="G119" s="48">
        <v>10</v>
      </c>
      <c r="H119" s="48" t="s">
        <v>355</v>
      </c>
      <c r="I119" s="48" t="s">
        <v>355</v>
      </c>
      <c r="J119" s="48">
        <v>0</v>
      </c>
      <c r="K119" s="48">
        <v>33</v>
      </c>
      <c r="L119" s="48">
        <v>30</v>
      </c>
      <c r="M119" s="48">
        <v>28</v>
      </c>
      <c r="N119" s="25">
        <v>8784</v>
      </c>
      <c r="O119" s="25">
        <v>57854</v>
      </c>
    </row>
    <row r="120" spans="1:15" ht="12.75">
      <c r="A120" s="10" t="s">
        <v>136</v>
      </c>
      <c r="B120" s="48">
        <v>31</v>
      </c>
      <c r="C120" s="48" t="s">
        <v>355</v>
      </c>
      <c r="D120" s="48">
        <v>121</v>
      </c>
      <c r="E120" s="48">
        <v>230</v>
      </c>
      <c r="F120" s="48">
        <v>61</v>
      </c>
      <c r="G120" s="48">
        <v>70</v>
      </c>
      <c r="H120" s="48">
        <v>33</v>
      </c>
      <c r="I120" s="48">
        <v>10</v>
      </c>
      <c r="J120" s="48" t="s">
        <v>355</v>
      </c>
      <c r="K120" s="48">
        <v>328</v>
      </c>
      <c r="L120" s="48">
        <v>371</v>
      </c>
      <c r="M120" s="48">
        <v>187</v>
      </c>
      <c r="N120" s="25">
        <v>53838</v>
      </c>
      <c r="O120" s="25">
        <v>496291</v>
      </c>
    </row>
    <row r="121" spans="1:15" ht="12.75">
      <c r="A121" s="10" t="s">
        <v>137</v>
      </c>
      <c r="B121" s="48">
        <v>162</v>
      </c>
      <c r="C121" s="48" t="s">
        <v>355</v>
      </c>
      <c r="D121" s="48">
        <v>341</v>
      </c>
      <c r="E121" s="48">
        <v>508</v>
      </c>
      <c r="F121" s="48">
        <v>117</v>
      </c>
      <c r="G121" s="48">
        <v>176</v>
      </c>
      <c r="H121" s="48">
        <v>160</v>
      </c>
      <c r="I121" s="48">
        <v>18</v>
      </c>
      <c r="J121" s="48">
        <v>0</v>
      </c>
      <c r="K121" s="48">
        <v>852</v>
      </c>
      <c r="L121" s="48">
        <v>694</v>
      </c>
      <c r="M121" s="48">
        <v>466</v>
      </c>
      <c r="N121" s="25">
        <v>136110</v>
      </c>
      <c r="O121" s="25">
        <v>1253707</v>
      </c>
    </row>
    <row r="122" spans="1:15" ht="12.75">
      <c r="A122" s="10" t="s">
        <v>138</v>
      </c>
      <c r="B122" s="48">
        <v>8</v>
      </c>
      <c r="C122" s="48">
        <v>0</v>
      </c>
      <c r="D122" s="48">
        <v>46</v>
      </c>
      <c r="E122" s="48">
        <v>29</v>
      </c>
      <c r="F122" s="48">
        <v>4</v>
      </c>
      <c r="G122" s="48">
        <v>19</v>
      </c>
      <c r="H122" s="48">
        <v>8</v>
      </c>
      <c r="I122" s="48" t="s">
        <v>355</v>
      </c>
      <c r="J122" s="48">
        <v>0</v>
      </c>
      <c r="K122" s="48">
        <v>25</v>
      </c>
      <c r="L122" s="48">
        <v>50</v>
      </c>
      <c r="M122" s="48">
        <v>16</v>
      </c>
      <c r="N122" s="25">
        <v>4872</v>
      </c>
      <c r="O122" s="25">
        <v>53329</v>
      </c>
    </row>
    <row r="123" spans="1:15" ht="12.75">
      <c r="A123" s="10" t="s">
        <v>139</v>
      </c>
      <c r="B123" s="48">
        <v>5</v>
      </c>
      <c r="C123" s="48">
        <v>0</v>
      </c>
      <c r="D123" s="48" t="s">
        <v>355</v>
      </c>
      <c r="E123" s="48">
        <v>15</v>
      </c>
      <c r="F123" s="48" t="s">
        <v>355</v>
      </c>
      <c r="G123" s="48" t="s">
        <v>355</v>
      </c>
      <c r="H123" s="48" t="s">
        <v>355</v>
      </c>
      <c r="I123" s="48">
        <v>0</v>
      </c>
      <c r="J123" s="48">
        <v>0</v>
      </c>
      <c r="K123" s="48">
        <v>9</v>
      </c>
      <c r="L123" s="48">
        <v>34</v>
      </c>
      <c r="M123" s="48">
        <v>6</v>
      </c>
      <c r="N123" s="25">
        <v>2095</v>
      </c>
      <c r="O123" s="25">
        <v>20465</v>
      </c>
    </row>
    <row r="124" spans="1:15" ht="12.75">
      <c r="A124" s="10" t="s">
        <v>140</v>
      </c>
      <c r="B124" s="48">
        <v>4</v>
      </c>
      <c r="C124" s="48">
        <v>0</v>
      </c>
      <c r="D124" s="48">
        <v>19</v>
      </c>
      <c r="E124" s="48">
        <v>38</v>
      </c>
      <c r="F124" s="48">
        <v>0</v>
      </c>
      <c r="G124" s="48">
        <v>13</v>
      </c>
      <c r="H124" s="48">
        <v>12</v>
      </c>
      <c r="I124" s="48">
        <v>0</v>
      </c>
      <c r="J124" s="48">
        <v>0</v>
      </c>
      <c r="K124" s="48">
        <v>36</v>
      </c>
      <c r="L124" s="48">
        <v>89</v>
      </c>
      <c r="M124" s="48">
        <v>42</v>
      </c>
      <c r="N124" s="25">
        <v>11603</v>
      </c>
      <c r="O124" s="25">
        <v>75231</v>
      </c>
    </row>
    <row r="125" spans="1:15" ht="12.75">
      <c r="A125" s="10" t="s">
        <v>141</v>
      </c>
      <c r="B125" s="48">
        <v>7</v>
      </c>
      <c r="C125" s="48">
        <v>0</v>
      </c>
      <c r="D125" s="48">
        <v>21</v>
      </c>
      <c r="E125" s="48">
        <v>36</v>
      </c>
      <c r="F125" s="48" t="s">
        <v>355</v>
      </c>
      <c r="G125" s="48">
        <v>22</v>
      </c>
      <c r="H125" s="48">
        <v>14</v>
      </c>
      <c r="I125" s="48" t="s">
        <v>355</v>
      </c>
      <c r="J125" s="48">
        <v>0</v>
      </c>
      <c r="K125" s="48">
        <v>33</v>
      </c>
      <c r="L125" s="48">
        <v>57</v>
      </c>
      <c r="M125" s="48">
        <v>23</v>
      </c>
      <c r="N125" s="25">
        <v>6838</v>
      </c>
      <c r="O125" s="25">
        <v>64387</v>
      </c>
    </row>
    <row r="126" spans="1:15" ht="12.75">
      <c r="A126" s="10" t="s">
        <v>142</v>
      </c>
      <c r="B126" s="48" t="s">
        <v>355</v>
      </c>
      <c r="C126" s="48">
        <v>0</v>
      </c>
      <c r="D126" s="48">
        <v>11</v>
      </c>
      <c r="E126" s="48">
        <v>16</v>
      </c>
      <c r="F126" s="48">
        <v>7</v>
      </c>
      <c r="G126" s="48">
        <v>16</v>
      </c>
      <c r="H126" s="48">
        <v>6</v>
      </c>
      <c r="I126" s="48">
        <v>0</v>
      </c>
      <c r="J126" s="48">
        <v>0</v>
      </c>
      <c r="K126" s="48">
        <v>17</v>
      </c>
      <c r="L126" s="48">
        <v>31</v>
      </c>
      <c r="M126" s="48">
        <v>24</v>
      </c>
      <c r="N126" s="25">
        <v>6974</v>
      </c>
      <c r="O126" s="25">
        <v>38740</v>
      </c>
    </row>
    <row r="127" spans="1:15" ht="12.75">
      <c r="A127" s="10" t="s">
        <v>143</v>
      </c>
      <c r="B127" s="48">
        <v>5</v>
      </c>
      <c r="C127" s="48">
        <v>0</v>
      </c>
      <c r="D127" s="48">
        <v>18</v>
      </c>
      <c r="E127" s="48">
        <v>31</v>
      </c>
      <c r="F127" s="48">
        <v>6</v>
      </c>
      <c r="G127" s="48">
        <v>12</v>
      </c>
      <c r="H127" s="48" t="s">
        <v>355</v>
      </c>
      <c r="I127" s="48" t="s">
        <v>355</v>
      </c>
      <c r="J127" s="48">
        <v>0</v>
      </c>
      <c r="K127" s="48">
        <v>33</v>
      </c>
      <c r="L127" s="48">
        <v>46</v>
      </c>
      <c r="M127" s="48">
        <v>34</v>
      </c>
      <c r="N127" s="25">
        <v>9974</v>
      </c>
      <c r="O127" s="25">
        <v>63372</v>
      </c>
    </row>
    <row r="128" spans="1:15" ht="12.75">
      <c r="A128" s="10" t="s">
        <v>144</v>
      </c>
      <c r="B128" s="48">
        <v>5</v>
      </c>
      <c r="C128" s="48">
        <v>0</v>
      </c>
      <c r="D128" s="48">
        <v>34</v>
      </c>
      <c r="E128" s="48">
        <v>33</v>
      </c>
      <c r="F128" s="48">
        <v>5</v>
      </c>
      <c r="G128" s="48">
        <v>30</v>
      </c>
      <c r="H128" s="48">
        <v>13</v>
      </c>
      <c r="I128" s="48">
        <v>0</v>
      </c>
      <c r="J128" s="48">
        <v>0</v>
      </c>
      <c r="K128" s="48">
        <v>32</v>
      </c>
      <c r="L128" s="48">
        <v>47</v>
      </c>
      <c r="M128" s="48">
        <v>14</v>
      </c>
      <c r="N128" s="25">
        <v>4117</v>
      </c>
      <c r="O128" s="25">
        <v>57313</v>
      </c>
    </row>
    <row r="129" spans="1:15" ht="12.75">
      <c r="A129" s="10" t="s">
        <v>145</v>
      </c>
      <c r="B129" s="48" t="s">
        <v>355</v>
      </c>
      <c r="C129" s="48">
        <v>0</v>
      </c>
      <c r="D129" s="48">
        <v>30</v>
      </c>
      <c r="E129" s="48">
        <v>37</v>
      </c>
      <c r="F129" s="48">
        <v>10</v>
      </c>
      <c r="G129" s="48">
        <v>9</v>
      </c>
      <c r="H129" s="48">
        <v>5</v>
      </c>
      <c r="I129" s="48">
        <v>0</v>
      </c>
      <c r="J129" s="48">
        <v>0</v>
      </c>
      <c r="K129" s="48">
        <v>38</v>
      </c>
      <c r="L129" s="48">
        <v>40</v>
      </c>
      <c r="M129" s="48">
        <v>29</v>
      </c>
      <c r="N129" s="25">
        <v>8598</v>
      </c>
      <c r="O129" s="25">
        <v>60307</v>
      </c>
    </row>
    <row r="130" spans="1:15" ht="12.75">
      <c r="A130" s="10" t="s">
        <v>146</v>
      </c>
      <c r="B130" s="48" t="s">
        <v>355</v>
      </c>
      <c r="C130" s="48">
        <v>0</v>
      </c>
      <c r="D130" s="48">
        <v>28</v>
      </c>
      <c r="E130" s="48">
        <v>20</v>
      </c>
      <c r="F130" s="48">
        <v>0</v>
      </c>
      <c r="G130" s="48">
        <v>18</v>
      </c>
      <c r="H130" s="48">
        <v>14</v>
      </c>
      <c r="I130" s="48">
        <v>0</v>
      </c>
      <c r="J130" s="48">
        <v>0</v>
      </c>
      <c r="K130" s="48">
        <v>15</v>
      </c>
      <c r="L130" s="48">
        <v>34</v>
      </c>
      <c r="M130" s="48">
        <v>32</v>
      </c>
      <c r="N130" s="25">
        <v>8910</v>
      </c>
      <c r="O130" s="25">
        <v>43715</v>
      </c>
    </row>
    <row r="131" spans="1:15" ht="12.75">
      <c r="A131" s="10" t="s">
        <v>147</v>
      </c>
      <c r="B131" s="48">
        <v>10</v>
      </c>
      <c r="C131" s="48">
        <v>0</v>
      </c>
      <c r="D131" s="48">
        <v>49</v>
      </c>
      <c r="E131" s="48">
        <v>117</v>
      </c>
      <c r="F131" s="48">
        <v>15</v>
      </c>
      <c r="G131" s="48">
        <v>48</v>
      </c>
      <c r="H131" s="48">
        <v>28</v>
      </c>
      <c r="I131" s="48" t="s">
        <v>355</v>
      </c>
      <c r="J131" s="48" t="s">
        <v>355</v>
      </c>
      <c r="K131" s="48">
        <v>110</v>
      </c>
      <c r="L131" s="48">
        <v>150</v>
      </c>
      <c r="M131" s="48">
        <v>73</v>
      </c>
      <c r="N131" s="25">
        <v>23118</v>
      </c>
      <c r="O131" s="25">
        <v>187041</v>
      </c>
    </row>
    <row r="132" spans="1:15" ht="12.75">
      <c r="A132" s="10" t="s">
        <v>148</v>
      </c>
      <c r="B132" s="48">
        <v>9</v>
      </c>
      <c r="C132" s="48">
        <v>0</v>
      </c>
      <c r="D132" s="48">
        <v>60</v>
      </c>
      <c r="E132" s="48">
        <v>29</v>
      </c>
      <c r="F132" s="48">
        <v>13</v>
      </c>
      <c r="G132" s="48">
        <v>32</v>
      </c>
      <c r="H132" s="48">
        <v>15</v>
      </c>
      <c r="I132" s="48" t="s">
        <v>355</v>
      </c>
      <c r="J132" s="48">
        <v>0</v>
      </c>
      <c r="K132" s="48">
        <v>19</v>
      </c>
      <c r="L132" s="48">
        <v>64</v>
      </c>
      <c r="M132" s="48">
        <v>50</v>
      </c>
      <c r="N132" s="25">
        <v>15091</v>
      </c>
      <c r="O132" s="25">
        <v>73325</v>
      </c>
    </row>
    <row r="133" spans="1:15" ht="12.75">
      <c r="A133" s="10" t="s">
        <v>149</v>
      </c>
      <c r="B133" s="48">
        <v>5</v>
      </c>
      <c r="C133" s="48">
        <v>0</v>
      </c>
      <c r="D133" s="48">
        <v>27</v>
      </c>
      <c r="E133" s="48">
        <v>29</v>
      </c>
      <c r="F133" s="48">
        <v>5</v>
      </c>
      <c r="G133" s="48">
        <v>21</v>
      </c>
      <c r="H133" s="48">
        <v>8</v>
      </c>
      <c r="I133" s="48" t="s">
        <v>355</v>
      </c>
      <c r="J133" s="48">
        <v>0</v>
      </c>
      <c r="K133" s="48">
        <v>78</v>
      </c>
      <c r="L133" s="48">
        <v>108</v>
      </c>
      <c r="M133" s="48">
        <v>42</v>
      </c>
      <c r="N133" s="25">
        <v>12417</v>
      </c>
      <c r="O133" s="25">
        <v>118556</v>
      </c>
    </row>
    <row r="134" spans="1:15" ht="12.75">
      <c r="A134" s="10" t="s">
        <v>150</v>
      </c>
      <c r="B134" s="48" t="s">
        <v>355</v>
      </c>
      <c r="C134" s="48">
        <v>0</v>
      </c>
      <c r="D134" s="48">
        <v>12</v>
      </c>
      <c r="E134" s="48">
        <v>24</v>
      </c>
      <c r="F134" s="48" t="s">
        <v>355</v>
      </c>
      <c r="G134" s="48">
        <v>7</v>
      </c>
      <c r="H134" s="48">
        <v>4</v>
      </c>
      <c r="I134" s="48" t="s">
        <v>355</v>
      </c>
      <c r="J134" s="48">
        <v>0</v>
      </c>
      <c r="K134" s="48">
        <v>33</v>
      </c>
      <c r="L134" s="48">
        <v>45</v>
      </c>
      <c r="M134" s="48">
        <v>19</v>
      </c>
      <c r="N134" s="25">
        <v>5559</v>
      </c>
      <c r="O134" s="25">
        <v>51106</v>
      </c>
    </row>
    <row r="135" spans="1:15" ht="12.75">
      <c r="A135" s="10" t="s">
        <v>151</v>
      </c>
      <c r="B135" s="48">
        <v>20</v>
      </c>
      <c r="C135" s="48" t="s">
        <v>355</v>
      </c>
      <c r="D135" s="48">
        <v>57</v>
      </c>
      <c r="E135" s="48">
        <v>55</v>
      </c>
      <c r="F135" s="48">
        <v>6</v>
      </c>
      <c r="G135" s="48">
        <v>25</v>
      </c>
      <c r="H135" s="48">
        <v>16</v>
      </c>
      <c r="I135" s="48">
        <v>0</v>
      </c>
      <c r="J135" s="48">
        <v>0</v>
      </c>
      <c r="K135" s="48">
        <v>87</v>
      </c>
      <c r="L135" s="48">
        <v>122</v>
      </c>
      <c r="M135" s="48">
        <v>80</v>
      </c>
      <c r="N135" s="25">
        <v>24982</v>
      </c>
      <c r="O135" s="25">
        <v>156673</v>
      </c>
    </row>
    <row r="136" spans="1:15" ht="12.75">
      <c r="A136" s="10" t="s">
        <v>152</v>
      </c>
      <c r="B136" s="48">
        <v>4</v>
      </c>
      <c r="C136" s="48">
        <v>0</v>
      </c>
      <c r="D136" s="48">
        <v>7</v>
      </c>
      <c r="E136" s="48">
        <v>25</v>
      </c>
      <c r="F136" s="48">
        <v>0</v>
      </c>
      <c r="G136" s="48">
        <v>10</v>
      </c>
      <c r="H136" s="48">
        <v>4</v>
      </c>
      <c r="I136" s="48">
        <v>0</v>
      </c>
      <c r="J136" s="48">
        <v>0</v>
      </c>
      <c r="K136" s="48">
        <v>15</v>
      </c>
      <c r="L136" s="48">
        <v>43</v>
      </c>
      <c r="M136" s="48">
        <v>20</v>
      </c>
      <c r="N136" s="25">
        <v>5941</v>
      </c>
      <c r="O136" s="25">
        <v>36073</v>
      </c>
    </row>
    <row r="137" spans="1:15" ht="12.75">
      <c r="A137" s="10" t="s">
        <v>153</v>
      </c>
      <c r="B137" s="48">
        <v>5</v>
      </c>
      <c r="C137" s="48">
        <v>0</v>
      </c>
      <c r="D137" s="48">
        <v>15</v>
      </c>
      <c r="E137" s="48">
        <v>21</v>
      </c>
      <c r="F137" s="48">
        <v>5</v>
      </c>
      <c r="G137" s="48">
        <v>16</v>
      </c>
      <c r="H137" s="48">
        <v>4</v>
      </c>
      <c r="I137" s="48">
        <v>0</v>
      </c>
      <c r="J137" s="48">
        <v>0</v>
      </c>
      <c r="K137" s="48">
        <v>39</v>
      </c>
      <c r="L137" s="48">
        <v>52</v>
      </c>
      <c r="M137" s="48">
        <v>29</v>
      </c>
      <c r="N137" s="25">
        <v>8819</v>
      </c>
      <c r="O137" s="25">
        <v>65072</v>
      </c>
    </row>
    <row r="138" spans="1:15" ht="25.5">
      <c r="A138" s="24" t="s">
        <v>889</v>
      </c>
      <c r="B138" s="48">
        <v>24</v>
      </c>
      <c r="C138" s="48">
        <v>0</v>
      </c>
      <c r="D138" s="48">
        <v>58</v>
      </c>
      <c r="E138" s="48">
        <v>99</v>
      </c>
      <c r="F138" s="48">
        <v>12</v>
      </c>
      <c r="G138" s="48">
        <v>36</v>
      </c>
      <c r="H138" s="48">
        <v>14</v>
      </c>
      <c r="I138" s="48" t="s">
        <v>355</v>
      </c>
      <c r="J138" s="48" t="s">
        <v>355</v>
      </c>
      <c r="K138" s="48">
        <v>117</v>
      </c>
      <c r="L138" s="48">
        <v>188</v>
      </c>
      <c r="M138" s="48">
        <v>77</v>
      </c>
      <c r="N138" s="25">
        <v>20892</v>
      </c>
      <c r="O138" s="25">
        <v>198553</v>
      </c>
    </row>
    <row r="139" spans="1:15" ht="12.75">
      <c r="A139" s="10" t="s">
        <v>154</v>
      </c>
      <c r="B139" s="48">
        <v>28</v>
      </c>
      <c r="C139" s="48">
        <v>0</v>
      </c>
      <c r="D139" s="48">
        <v>80</v>
      </c>
      <c r="E139" s="48">
        <v>79</v>
      </c>
      <c r="F139" s="48">
        <v>28</v>
      </c>
      <c r="G139" s="48">
        <v>53</v>
      </c>
      <c r="H139" s="48">
        <v>42</v>
      </c>
      <c r="I139" s="48" t="s">
        <v>355</v>
      </c>
      <c r="J139" s="48">
        <v>0</v>
      </c>
      <c r="K139" s="48">
        <v>285</v>
      </c>
      <c r="L139" s="48">
        <v>300</v>
      </c>
      <c r="M139" s="48">
        <v>131</v>
      </c>
      <c r="N139" s="25">
        <v>39475</v>
      </c>
      <c r="O139" s="25">
        <v>399871</v>
      </c>
    </row>
    <row r="140" spans="1:15" ht="12.75">
      <c r="A140" s="10" t="s">
        <v>155</v>
      </c>
      <c r="B140" s="48">
        <v>8</v>
      </c>
      <c r="C140" s="48">
        <v>0</v>
      </c>
      <c r="D140" s="48" t="s">
        <v>355</v>
      </c>
      <c r="E140" s="48">
        <v>25</v>
      </c>
      <c r="F140" s="48" t="s">
        <v>355</v>
      </c>
      <c r="G140" s="48">
        <v>12</v>
      </c>
      <c r="H140" s="48">
        <v>6</v>
      </c>
      <c r="I140" s="48">
        <v>0</v>
      </c>
      <c r="J140" s="48">
        <v>0</v>
      </c>
      <c r="K140" s="48">
        <v>12</v>
      </c>
      <c r="L140" s="48">
        <v>29</v>
      </c>
      <c r="M140" s="48">
        <v>12</v>
      </c>
      <c r="N140" s="25">
        <v>3709</v>
      </c>
      <c r="O140" s="25">
        <v>29310</v>
      </c>
    </row>
    <row r="141" spans="1:15" ht="12.75">
      <c r="A141" s="10" t="s">
        <v>156</v>
      </c>
      <c r="B141" s="48">
        <v>30</v>
      </c>
      <c r="C141" s="48" t="s">
        <v>355</v>
      </c>
      <c r="D141" s="48">
        <v>43</v>
      </c>
      <c r="E141" s="48">
        <v>47</v>
      </c>
      <c r="F141" s="48">
        <v>34</v>
      </c>
      <c r="G141" s="48">
        <v>130</v>
      </c>
      <c r="H141" s="48">
        <v>54</v>
      </c>
      <c r="I141" s="48">
        <v>12</v>
      </c>
      <c r="J141" s="48">
        <v>0</v>
      </c>
      <c r="K141" s="48">
        <v>141</v>
      </c>
      <c r="L141" s="48">
        <v>171</v>
      </c>
      <c r="M141" s="48">
        <v>92</v>
      </c>
      <c r="N141" s="25">
        <v>28332</v>
      </c>
      <c r="O141" s="25">
        <v>266280</v>
      </c>
    </row>
    <row r="142" spans="1:15" ht="12.75">
      <c r="A142" s="10" t="s">
        <v>157</v>
      </c>
      <c r="B142" s="48" t="s">
        <v>355</v>
      </c>
      <c r="C142" s="48">
        <v>0</v>
      </c>
      <c r="D142" s="48">
        <v>44</v>
      </c>
      <c r="E142" s="48">
        <v>39</v>
      </c>
      <c r="F142" s="48">
        <v>6</v>
      </c>
      <c r="G142" s="48">
        <v>19</v>
      </c>
      <c r="H142" s="48">
        <v>16</v>
      </c>
      <c r="I142" s="48" t="s">
        <v>355</v>
      </c>
      <c r="J142" s="48">
        <v>0</v>
      </c>
      <c r="K142" s="48">
        <v>46</v>
      </c>
      <c r="L142" s="48">
        <v>100</v>
      </c>
      <c r="M142" s="48">
        <v>52</v>
      </c>
      <c r="N142" s="25">
        <v>14865</v>
      </c>
      <c r="O142" s="25">
        <v>95624</v>
      </c>
    </row>
    <row r="143" spans="1:15" ht="12.75">
      <c r="A143" s="10" t="s">
        <v>158</v>
      </c>
      <c r="B143" s="48">
        <v>9</v>
      </c>
      <c r="C143" s="48">
        <v>0</v>
      </c>
      <c r="D143" s="48">
        <v>43</v>
      </c>
      <c r="E143" s="48">
        <v>76</v>
      </c>
      <c r="F143" s="48">
        <v>20</v>
      </c>
      <c r="G143" s="48">
        <v>58</v>
      </c>
      <c r="H143" s="48">
        <v>22</v>
      </c>
      <c r="I143" s="48">
        <v>4</v>
      </c>
      <c r="J143" s="48">
        <v>0</v>
      </c>
      <c r="K143" s="48">
        <v>110</v>
      </c>
      <c r="L143" s="48">
        <v>209</v>
      </c>
      <c r="M143" s="48">
        <v>76</v>
      </c>
      <c r="N143" s="25">
        <v>23031</v>
      </c>
      <c r="O143" s="25">
        <v>201017</v>
      </c>
    </row>
    <row r="144" spans="1:15" ht="25.5">
      <c r="A144" s="24" t="s">
        <v>905</v>
      </c>
      <c r="B144" s="48">
        <v>7</v>
      </c>
      <c r="C144" s="48">
        <v>0</v>
      </c>
      <c r="D144" s="48">
        <v>9</v>
      </c>
      <c r="E144" s="48">
        <v>52</v>
      </c>
      <c r="F144" s="48">
        <v>8</v>
      </c>
      <c r="G144" s="48">
        <v>53</v>
      </c>
      <c r="H144" s="48">
        <v>14</v>
      </c>
      <c r="I144" s="48" t="s">
        <v>355</v>
      </c>
      <c r="J144" s="48" t="s">
        <v>355</v>
      </c>
      <c r="K144" s="48">
        <v>73</v>
      </c>
      <c r="L144" s="48">
        <v>93</v>
      </c>
      <c r="M144" s="48">
        <v>26</v>
      </c>
      <c r="N144" s="25">
        <v>9135</v>
      </c>
      <c r="O144" s="25">
        <v>117622</v>
      </c>
    </row>
    <row r="145" spans="1:15" ht="12.75">
      <c r="A145" s="10" t="s">
        <v>160</v>
      </c>
      <c r="B145" s="48">
        <v>16</v>
      </c>
      <c r="C145" s="48">
        <v>0</v>
      </c>
      <c r="D145" s="48">
        <v>7</v>
      </c>
      <c r="E145" s="48">
        <v>49</v>
      </c>
      <c r="F145" s="48">
        <v>11</v>
      </c>
      <c r="G145" s="48">
        <v>47</v>
      </c>
      <c r="H145" s="48">
        <v>23</v>
      </c>
      <c r="I145" s="48" t="s">
        <v>355</v>
      </c>
      <c r="J145" s="48">
        <v>0</v>
      </c>
      <c r="K145" s="48">
        <v>113</v>
      </c>
      <c r="L145" s="48">
        <v>169</v>
      </c>
      <c r="M145" s="48">
        <v>118</v>
      </c>
      <c r="N145" s="25">
        <v>34876</v>
      </c>
      <c r="O145" s="25">
        <v>209941</v>
      </c>
    </row>
    <row r="146" spans="1:15" ht="12.75">
      <c r="A146" s="10" t="s">
        <v>161</v>
      </c>
      <c r="B146" s="48">
        <v>8</v>
      </c>
      <c r="C146" s="48">
        <v>0</v>
      </c>
      <c r="D146" s="48">
        <v>0</v>
      </c>
      <c r="E146" s="48">
        <v>6</v>
      </c>
      <c r="F146" s="48" t="s">
        <v>355</v>
      </c>
      <c r="G146" s="48">
        <v>11</v>
      </c>
      <c r="H146" s="48" t="s">
        <v>355</v>
      </c>
      <c r="I146" s="48">
        <v>4</v>
      </c>
      <c r="J146" s="48">
        <v>0</v>
      </c>
      <c r="K146" s="48">
        <v>23</v>
      </c>
      <c r="L146" s="48">
        <v>19</v>
      </c>
      <c r="M146" s="48">
        <v>17</v>
      </c>
      <c r="N146" s="25">
        <v>5476</v>
      </c>
      <c r="O146" s="25">
        <v>42002</v>
      </c>
    </row>
    <row r="147" spans="1:15" ht="12.75">
      <c r="A147" s="10" t="s">
        <v>162</v>
      </c>
      <c r="B147" s="48" t="s">
        <v>355</v>
      </c>
      <c r="C147" s="48">
        <v>0</v>
      </c>
      <c r="D147" s="48">
        <v>19</v>
      </c>
      <c r="E147" s="48">
        <v>22</v>
      </c>
      <c r="F147" s="48" t="s">
        <v>355</v>
      </c>
      <c r="G147" s="48">
        <v>10</v>
      </c>
      <c r="H147" s="48">
        <v>4</v>
      </c>
      <c r="I147" s="48">
        <v>5</v>
      </c>
      <c r="J147" s="48">
        <v>0</v>
      </c>
      <c r="K147" s="48">
        <v>10</v>
      </c>
      <c r="L147" s="48">
        <v>21</v>
      </c>
      <c r="M147" s="48">
        <v>13</v>
      </c>
      <c r="N147" s="25">
        <v>3969</v>
      </c>
      <c r="O147" s="25">
        <v>29405</v>
      </c>
    </row>
    <row r="148" spans="1:15" ht="12.75">
      <c r="A148" s="10" t="s">
        <v>163</v>
      </c>
      <c r="B148" s="48">
        <v>37</v>
      </c>
      <c r="C148" s="48">
        <v>0</v>
      </c>
      <c r="D148" s="48">
        <v>65</v>
      </c>
      <c r="E148" s="48">
        <v>244</v>
      </c>
      <c r="F148" s="48">
        <v>18</v>
      </c>
      <c r="G148" s="48">
        <v>129</v>
      </c>
      <c r="H148" s="48">
        <v>45</v>
      </c>
      <c r="I148" s="48">
        <v>13</v>
      </c>
      <c r="J148" s="48" t="s">
        <v>355</v>
      </c>
      <c r="K148" s="48">
        <v>328</v>
      </c>
      <c r="L148" s="48">
        <v>382</v>
      </c>
      <c r="M148" s="48">
        <v>195</v>
      </c>
      <c r="N148" s="25">
        <v>58982</v>
      </c>
      <c r="O148" s="25">
        <v>521444</v>
      </c>
    </row>
    <row r="149" spans="1:15" ht="12.75">
      <c r="A149" s="10" t="s">
        <v>164</v>
      </c>
      <c r="B149" s="48">
        <v>4</v>
      </c>
      <c r="C149" s="48">
        <v>0</v>
      </c>
      <c r="D149" s="48">
        <v>5</v>
      </c>
      <c r="E149" s="48">
        <v>18</v>
      </c>
      <c r="F149" s="48">
        <v>4</v>
      </c>
      <c r="G149" s="48">
        <v>4</v>
      </c>
      <c r="H149" s="48" t="s">
        <v>355</v>
      </c>
      <c r="I149" s="48" t="s">
        <v>355</v>
      </c>
      <c r="J149" s="48">
        <v>0</v>
      </c>
      <c r="K149" s="48">
        <v>20</v>
      </c>
      <c r="L149" s="48">
        <v>19</v>
      </c>
      <c r="M149" s="48">
        <v>7</v>
      </c>
      <c r="N149" s="25">
        <v>1888</v>
      </c>
      <c r="O149" s="25">
        <v>29480</v>
      </c>
    </row>
    <row r="150" spans="1:15" ht="12.75">
      <c r="A150" s="10" t="s">
        <v>165</v>
      </c>
      <c r="B150" s="48">
        <v>0</v>
      </c>
      <c r="C150" s="48">
        <v>0</v>
      </c>
      <c r="D150" s="48">
        <v>7</v>
      </c>
      <c r="E150" s="48">
        <v>16</v>
      </c>
      <c r="F150" s="48">
        <v>0</v>
      </c>
      <c r="G150" s="48">
        <v>10</v>
      </c>
      <c r="H150" s="48" t="s">
        <v>355</v>
      </c>
      <c r="I150" s="48">
        <v>0</v>
      </c>
      <c r="J150" s="48">
        <v>0</v>
      </c>
      <c r="K150" s="48">
        <v>17</v>
      </c>
      <c r="L150" s="48">
        <v>16</v>
      </c>
      <c r="M150" s="48">
        <v>15</v>
      </c>
      <c r="N150" s="25">
        <v>4546</v>
      </c>
      <c r="O150" s="25">
        <v>28435</v>
      </c>
    </row>
    <row r="151" spans="1:15" ht="12.75">
      <c r="A151" s="10" t="s">
        <v>166</v>
      </c>
      <c r="B151" s="48">
        <v>18</v>
      </c>
      <c r="C151" s="48">
        <v>0</v>
      </c>
      <c r="D151" s="48">
        <v>38</v>
      </c>
      <c r="E151" s="48">
        <v>91</v>
      </c>
      <c r="F151" s="48">
        <v>8</v>
      </c>
      <c r="G151" s="48">
        <v>42</v>
      </c>
      <c r="H151" s="48">
        <v>15</v>
      </c>
      <c r="I151" s="48" t="s">
        <v>355</v>
      </c>
      <c r="J151" s="48">
        <v>0</v>
      </c>
      <c r="K151" s="48">
        <v>85</v>
      </c>
      <c r="L151" s="48">
        <v>116</v>
      </c>
      <c r="M151" s="48">
        <v>88</v>
      </c>
      <c r="N151" s="25">
        <v>26647</v>
      </c>
      <c r="O151" s="25">
        <v>162693</v>
      </c>
    </row>
    <row r="152" spans="1:15" ht="12.75">
      <c r="A152" s="10" t="s">
        <v>167</v>
      </c>
      <c r="B152" s="48">
        <v>0</v>
      </c>
      <c r="C152" s="48">
        <v>0</v>
      </c>
      <c r="D152" s="48">
        <v>8</v>
      </c>
      <c r="E152" s="48">
        <v>12</v>
      </c>
      <c r="F152" s="48">
        <v>0</v>
      </c>
      <c r="G152" s="48">
        <v>6</v>
      </c>
      <c r="H152" s="48" t="s">
        <v>355</v>
      </c>
      <c r="I152" s="48">
        <v>9</v>
      </c>
      <c r="J152" s="48">
        <v>0</v>
      </c>
      <c r="K152" s="48">
        <v>11</v>
      </c>
      <c r="L152" s="48">
        <v>14</v>
      </c>
      <c r="M152" s="48" t="s">
        <v>355</v>
      </c>
      <c r="N152" s="25">
        <v>862</v>
      </c>
      <c r="O152" s="25">
        <v>25617</v>
      </c>
    </row>
    <row r="153" spans="1:15" ht="12.75">
      <c r="A153" s="10" t="s">
        <v>168</v>
      </c>
      <c r="B153" s="48" t="s">
        <v>355</v>
      </c>
      <c r="C153" s="48">
        <v>0</v>
      </c>
      <c r="D153" s="48" t="s">
        <v>355</v>
      </c>
      <c r="E153" s="48">
        <v>10</v>
      </c>
      <c r="F153" s="48">
        <v>0</v>
      </c>
      <c r="G153" s="48">
        <v>11</v>
      </c>
      <c r="H153" s="48" t="s">
        <v>355</v>
      </c>
      <c r="I153" s="48">
        <v>0</v>
      </c>
      <c r="J153" s="48">
        <v>0</v>
      </c>
      <c r="K153" s="48">
        <v>23</v>
      </c>
      <c r="L153" s="48">
        <v>24</v>
      </c>
      <c r="M153" s="48">
        <v>17</v>
      </c>
      <c r="N153" s="25">
        <v>5017</v>
      </c>
      <c r="O153" s="25">
        <v>36056</v>
      </c>
    </row>
    <row r="154" spans="1:15" ht="12.75">
      <c r="A154" s="10" t="s">
        <v>169</v>
      </c>
      <c r="B154" s="48">
        <v>10</v>
      </c>
      <c r="C154" s="48">
        <v>0</v>
      </c>
      <c r="D154" s="48" t="s">
        <v>355</v>
      </c>
      <c r="E154" s="48">
        <v>22</v>
      </c>
      <c r="F154" s="48">
        <v>0</v>
      </c>
      <c r="G154" s="48" t="s">
        <v>355</v>
      </c>
      <c r="H154" s="48">
        <v>0</v>
      </c>
      <c r="I154" s="48">
        <v>0</v>
      </c>
      <c r="J154" s="48">
        <v>0</v>
      </c>
      <c r="K154" s="48">
        <v>16</v>
      </c>
      <c r="L154" s="48">
        <v>21</v>
      </c>
      <c r="M154" s="48">
        <v>10</v>
      </c>
      <c r="N154" s="25">
        <v>2991</v>
      </c>
      <c r="O154" s="25">
        <v>26974</v>
      </c>
    </row>
    <row r="155" spans="1:15" ht="12.75">
      <c r="A155" s="10" t="s">
        <v>170</v>
      </c>
      <c r="B155" s="48">
        <v>219</v>
      </c>
      <c r="C155" s="48">
        <v>0</v>
      </c>
      <c r="D155" s="48">
        <v>303</v>
      </c>
      <c r="E155" s="48">
        <v>627</v>
      </c>
      <c r="F155" s="48">
        <v>314</v>
      </c>
      <c r="G155" s="48">
        <v>626</v>
      </c>
      <c r="H155" s="48">
        <v>225</v>
      </c>
      <c r="I155" s="48">
        <v>41</v>
      </c>
      <c r="J155" s="48">
        <v>5</v>
      </c>
      <c r="K155" s="48">
        <v>1332</v>
      </c>
      <c r="L155" s="48">
        <v>1707</v>
      </c>
      <c r="M155" s="48">
        <v>727</v>
      </c>
      <c r="N155" s="25">
        <v>222317</v>
      </c>
      <c r="O155" s="25">
        <v>2172397</v>
      </c>
    </row>
    <row r="156" spans="1:15" ht="12.75">
      <c r="A156" s="10" t="s">
        <v>171</v>
      </c>
      <c r="B156" s="48" t="s">
        <v>355</v>
      </c>
      <c r="C156" s="48">
        <v>0</v>
      </c>
      <c r="D156" s="48">
        <v>13</v>
      </c>
      <c r="E156" s="48">
        <v>32</v>
      </c>
      <c r="F156" s="48">
        <v>6</v>
      </c>
      <c r="G156" s="48">
        <v>23</v>
      </c>
      <c r="H156" s="48">
        <v>11</v>
      </c>
      <c r="I156" s="48">
        <v>4</v>
      </c>
      <c r="J156" s="48">
        <v>0</v>
      </c>
      <c r="K156" s="48">
        <v>25</v>
      </c>
      <c r="L156" s="48">
        <v>43</v>
      </c>
      <c r="M156" s="48">
        <v>14</v>
      </c>
      <c r="N156" s="25">
        <v>4280</v>
      </c>
      <c r="O156" s="25">
        <v>50223</v>
      </c>
    </row>
    <row r="157" spans="1:15" ht="12.75">
      <c r="A157" s="10" t="s">
        <v>172</v>
      </c>
      <c r="B157" s="48">
        <v>5</v>
      </c>
      <c r="C157" s="48">
        <v>0</v>
      </c>
      <c r="D157" s="48">
        <v>4</v>
      </c>
      <c r="E157" s="48">
        <v>15</v>
      </c>
      <c r="F157" s="48">
        <v>0</v>
      </c>
      <c r="G157" s="48">
        <v>6</v>
      </c>
      <c r="H157" s="48">
        <v>5</v>
      </c>
      <c r="I157" s="48" t="s">
        <v>355</v>
      </c>
      <c r="J157" s="48">
        <v>0</v>
      </c>
      <c r="K157" s="48">
        <v>17</v>
      </c>
      <c r="L157" s="48">
        <v>29</v>
      </c>
      <c r="M157" s="48">
        <v>15</v>
      </c>
      <c r="N157" s="25">
        <v>4776</v>
      </c>
      <c r="O157" s="25">
        <v>35136</v>
      </c>
    </row>
    <row r="158" spans="1:15" ht="12.75">
      <c r="A158" s="10" t="s">
        <v>173</v>
      </c>
      <c r="B158" s="48">
        <v>8</v>
      </c>
      <c r="C158" s="48">
        <v>0</v>
      </c>
      <c r="D158" s="48">
        <v>5</v>
      </c>
      <c r="E158" s="48">
        <v>27</v>
      </c>
      <c r="F158" s="48" t="s">
        <v>355</v>
      </c>
      <c r="G158" s="48">
        <v>7</v>
      </c>
      <c r="H158" s="48" t="s">
        <v>355</v>
      </c>
      <c r="I158" s="48" t="s">
        <v>355</v>
      </c>
      <c r="J158" s="48">
        <v>0</v>
      </c>
      <c r="K158" s="48">
        <v>16</v>
      </c>
      <c r="L158" s="48">
        <v>30</v>
      </c>
      <c r="M158" s="48">
        <v>29</v>
      </c>
      <c r="N158" s="25">
        <v>8538</v>
      </c>
      <c r="O158" s="25">
        <v>39898</v>
      </c>
    </row>
    <row r="159" spans="1:15" ht="12.75">
      <c r="A159" s="10" t="s">
        <v>174</v>
      </c>
      <c r="B159" s="48">
        <v>13</v>
      </c>
      <c r="C159" s="48" t="s">
        <v>355</v>
      </c>
      <c r="D159" s="48">
        <v>22</v>
      </c>
      <c r="E159" s="48">
        <v>52</v>
      </c>
      <c r="F159" s="48">
        <v>27</v>
      </c>
      <c r="G159" s="48">
        <v>88</v>
      </c>
      <c r="H159" s="48">
        <v>23</v>
      </c>
      <c r="I159" s="48">
        <v>7</v>
      </c>
      <c r="J159" s="48">
        <v>0</v>
      </c>
      <c r="K159" s="48">
        <v>76</v>
      </c>
      <c r="L159" s="48">
        <v>99</v>
      </c>
      <c r="M159" s="48">
        <v>45</v>
      </c>
      <c r="N159" s="25">
        <v>13263</v>
      </c>
      <c r="O159" s="25">
        <v>146278</v>
      </c>
    </row>
    <row r="160" spans="1:15" ht="12.75">
      <c r="A160" s="10" t="s">
        <v>175</v>
      </c>
      <c r="B160" s="48" t="s">
        <v>355</v>
      </c>
      <c r="C160" s="48">
        <v>0</v>
      </c>
      <c r="D160" s="48" t="s">
        <v>355</v>
      </c>
      <c r="E160" s="48">
        <v>20</v>
      </c>
      <c r="F160" s="48" t="s">
        <v>355</v>
      </c>
      <c r="G160" s="48">
        <v>7</v>
      </c>
      <c r="H160" s="48" t="s">
        <v>355</v>
      </c>
      <c r="I160" s="48" t="s">
        <v>355</v>
      </c>
      <c r="J160" s="48" t="s">
        <v>355</v>
      </c>
      <c r="K160" s="48">
        <v>5</v>
      </c>
      <c r="L160" s="48">
        <v>13</v>
      </c>
      <c r="M160" s="48">
        <v>13</v>
      </c>
      <c r="N160" s="25">
        <v>3838</v>
      </c>
      <c r="O160" s="25">
        <v>19097</v>
      </c>
    </row>
    <row r="161" spans="1:15" ht="12.75">
      <c r="A161" s="10" t="s">
        <v>176</v>
      </c>
      <c r="B161" s="48">
        <v>9</v>
      </c>
      <c r="C161" s="48">
        <v>0</v>
      </c>
      <c r="D161" s="48">
        <v>26</v>
      </c>
      <c r="E161" s="48">
        <v>95</v>
      </c>
      <c r="F161" s="48">
        <v>12</v>
      </c>
      <c r="G161" s="48">
        <v>68</v>
      </c>
      <c r="H161" s="48">
        <v>24</v>
      </c>
      <c r="I161" s="48">
        <v>9</v>
      </c>
      <c r="J161" s="48">
        <v>0</v>
      </c>
      <c r="K161" s="48">
        <v>105</v>
      </c>
      <c r="L161" s="48">
        <v>172</v>
      </c>
      <c r="M161" s="48">
        <v>37</v>
      </c>
      <c r="N161" s="25">
        <v>12028</v>
      </c>
      <c r="O161" s="25">
        <v>178776</v>
      </c>
    </row>
    <row r="162" spans="1:15" ht="12.75">
      <c r="A162" s="10" t="s">
        <v>177</v>
      </c>
      <c r="B162" s="48">
        <v>19</v>
      </c>
      <c r="C162" s="48">
        <v>0</v>
      </c>
      <c r="D162" s="48">
        <v>34</v>
      </c>
      <c r="E162" s="48">
        <v>99</v>
      </c>
      <c r="F162" s="48">
        <v>17</v>
      </c>
      <c r="G162" s="48">
        <v>71</v>
      </c>
      <c r="H162" s="48">
        <v>22</v>
      </c>
      <c r="I162" s="48">
        <v>5</v>
      </c>
      <c r="J162" s="48">
        <v>0</v>
      </c>
      <c r="K162" s="48">
        <v>90</v>
      </c>
      <c r="L162" s="48">
        <v>99</v>
      </c>
      <c r="M162" s="48">
        <v>46</v>
      </c>
      <c r="N162" s="25">
        <v>14693</v>
      </c>
      <c r="O162" s="25">
        <v>156798</v>
      </c>
    </row>
    <row r="163" spans="1:15" ht="12.75">
      <c r="A163" s="10" t="s">
        <v>178</v>
      </c>
      <c r="B163" s="48">
        <v>8</v>
      </c>
      <c r="C163" s="48">
        <v>0</v>
      </c>
      <c r="D163" s="48">
        <v>51</v>
      </c>
      <c r="E163" s="48">
        <v>128</v>
      </c>
      <c r="F163" s="48">
        <v>14</v>
      </c>
      <c r="G163" s="48">
        <v>39</v>
      </c>
      <c r="H163" s="48">
        <v>16</v>
      </c>
      <c r="I163" s="48">
        <v>9</v>
      </c>
      <c r="J163" s="48" t="s">
        <v>355</v>
      </c>
      <c r="K163" s="48">
        <v>103</v>
      </c>
      <c r="L163" s="48">
        <v>170</v>
      </c>
      <c r="M163" s="48">
        <v>57</v>
      </c>
      <c r="N163" s="25">
        <v>17141</v>
      </c>
      <c r="O163" s="25">
        <v>179687</v>
      </c>
    </row>
    <row r="164" spans="1:15" ht="12.75">
      <c r="A164" s="10" t="s">
        <v>179</v>
      </c>
      <c r="B164" s="48">
        <v>7</v>
      </c>
      <c r="C164" s="48" t="s">
        <v>355</v>
      </c>
      <c r="D164" s="48">
        <v>10</v>
      </c>
      <c r="E164" s="48">
        <v>36</v>
      </c>
      <c r="F164" s="48" t="s">
        <v>355</v>
      </c>
      <c r="G164" s="48">
        <v>11</v>
      </c>
      <c r="H164" s="48" t="s">
        <v>355</v>
      </c>
      <c r="I164" s="48">
        <v>4</v>
      </c>
      <c r="J164" s="48">
        <v>0</v>
      </c>
      <c r="K164" s="48">
        <v>27</v>
      </c>
      <c r="L164" s="48">
        <v>44</v>
      </c>
      <c r="M164" s="48">
        <v>22</v>
      </c>
      <c r="N164" s="25">
        <v>6344</v>
      </c>
      <c r="O164" s="25">
        <v>52785</v>
      </c>
    </row>
    <row r="165" spans="1:15" ht="12.75">
      <c r="A165" s="10" t="s">
        <v>180</v>
      </c>
      <c r="B165" s="48">
        <v>8</v>
      </c>
      <c r="C165" s="48">
        <v>0</v>
      </c>
      <c r="D165" s="48">
        <v>37</v>
      </c>
      <c r="E165" s="48">
        <v>33</v>
      </c>
      <c r="F165" s="48">
        <v>7</v>
      </c>
      <c r="G165" s="48">
        <v>18</v>
      </c>
      <c r="H165" s="48">
        <v>7</v>
      </c>
      <c r="I165" s="48" t="s">
        <v>355</v>
      </c>
      <c r="J165" s="48">
        <v>0</v>
      </c>
      <c r="K165" s="48">
        <v>49</v>
      </c>
      <c r="L165" s="48">
        <v>65</v>
      </c>
      <c r="M165" s="48">
        <v>26</v>
      </c>
      <c r="N165" s="25">
        <v>7698</v>
      </c>
      <c r="O165" s="25">
        <v>80317</v>
      </c>
    </row>
    <row r="166" spans="1:15" ht="12.75">
      <c r="A166" s="10" t="s">
        <v>181</v>
      </c>
      <c r="B166" s="48" t="s">
        <v>355</v>
      </c>
      <c r="C166" s="48">
        <v>0</v>
      </c>
      <c r="D166" s="48">
        <v>26</v>
      </c>
      <c r="E166" s="48">
        <v>80</v>
      </c>
      <c r="F166" s="48" t="s">
        <v>355</v>
      </c>
      <c r="G166" s="48">
        <v>28</v>
      </c>
      <c r="H166" s="48">
        <v>9</v>
      </c>
      <c r="I166" s="48" t="s">
        <v>355</v>
      </c>
      <c r="J166" s="48">
        <v>0</v>
      </c>
      <c r="K166" s="48">
        <v>90</v>
      </c>
      <c r="L166" s="48">
        <v>118</v>
      </c>
      <c r="M166" s="48">
        <v>35</v>
      </c>
      <c r="N166" s="25">
        <v>10422</v>
      </c>
      <c r="O166" s="25">
        <v>131446</v>
      </c>
    </row>
    <row r="167" spans="1:15" ht="12.75">
      <c r="A167" s="10" t="s">
        <v>182</v>
      </c>
      <c r="B167" s="48">
        <v>35</v>
      </c>
      <c r="C167" s="48">
        <v>0</v>
      </c>
      <c r="D167" s="48">
        <v>46</v>
      </c>
      <c r="E167" s="48">
        <v>95</v>
      </c>
      <c r="F167" s="48">
        <v>12</v>
      </c>
      <c r="G167" s="48">
        <v>38</v>
      </c>
      <c r="H167" s="48">
        <v>7</v>
      </c>
      <c r="I167" s="48">
        <v>9</v>
      </c>
      <c r="J167" s="48">
        <v>0</v>
      </c>
      <c r="K167" s="48">
        <v>91</v>
      </c>
      <c r="L167" s="48">
        <v>126</v>
      </c>
      <c r="M167" s="48">
        <v>81</v>
      </c>
      <c r="N167" s="25">
        <v>24035</v>
      </c>
      <c r="O167" s="25">
        <v>177839</v>
      </c>
    </row>
    <row r="168" spans="1:15" ht="12.75">
      <c r="A168" s="10" t="s">
        <v>183</v>
      </c>
      <c r="B168" s="48" t="s">
        <v>355</v>
      </c>
      <c r="C168" s="48">
        <v>0</v>
      </c>
      <c r="D168" s="48">
        <v>6</v>
      </c>
      <c r="E168" s="48">
        <v>16</v>
      </c>
      <c r="F168" s="48" t="s">
        <v>355</v>
      </c>
      <c r="G168" s="48">
        <v>8</v>
      </c>
      <c r="H168" s="48">
        <v>9</v>
      </c>
      <c r="I168" s="48">
        <v>5</v>
      </c>
      <c r="J168" s="48">
        <v>0</v>
      </c>
      <c r="K168" s="48">
        <v>50</v>
      </c>
      <c r="L168" s="48">
        <v>58</v>
      </c>
      <c r="M168" s="48">
        <v>13</v>
      </c>
      <c r="N168" s="25">
        <v>3843</v>
      </c>
      <c r="O168" s="25">
        <v>69626</v>
      </c>
    </row>
    <row r="169" spans="1:15" ht="12.75">
      <c r="A169" s="10" t="s">
        <v>184</v>
      </c>
      <c r="B169" s="48" t="s">
        <v>355</v>
      </c>
      <c r="C169" s="48">
        <v>0</v>
      </c>
      <c r="D169" s="48" t="s">
        <v>355</v>
      </c>
      <c r="E169" s="48">
        <v>12</v>
      </c>
      <c r="F169" s="48" t="s">
        <v>355</v>
      </c>
      <c r="G169" s="48">
        <v>13</v>
      </c>
      <c r="H169" s="48">
        <v>4</v>
      </c>
      <c r="I169" s="48">
        <v>0</v>
      </c>
      <c r="J169" s="48">
        <v>0</v>
      </c>
      <c r="K169" s="48">
        <v>26</v>
      </c>
      <c r="L169" s="48">
        <v>25</v>
      </c>
      <c r="M169" s="48">
        <v>21</v>
      </c>
      <c r="N169" s="25">
        <v>6165</v>
      </c>
      <c r="O169" s="25">
        <v>41736</v>
      </c>
    </row>
    <row r="170" spans="1:15" ht="12.75">
      <c r="A170" s="10" t="s">
        <v>185</v>
      </c>
      <c r="B170" s="48">
        <v>25</v>
      </c>
      <c r="C170" s="48">
        <v>0</v>
      </c>
      <c r="D170" s="48">
        <v>73</v>
      </c>
      <c r="E170" s="48">
        <v>71</v>
      </c>
      <c r="F170" s="48">
        <v>37</v>
      </c>
      <c r="G170" s="48">
        <v>119</v>
      </c>
      <c r="H170" s="48">
        <v>35</v>
      </c>
      <c r="I170" s="48">
        <v>8</v>
      </c>
      <c r="J170" s="48" t="s">
        <v>355</v>
      </c>
      <c r="K170" s="48">
        <v>174</v>
      </c>
      <c r="L170" s="48">
        <v>216</v>
      </c>
      <c r="M170" s="48">
        <v>76</v>
      </c>
      <c r="N170" s="25">
        <v>20495</v>
      </c>
      <c r="O170" s="25">
        <v>284217</v>
      </c>
    </row>
    <row r="171" spans="1:15" ht="12.75">
      <c r="A171" s="10" t="s">
        <v>186</v>
      </c>
      <c r="B171" s="48" t="s">
        <v>355</v>
      </c>
      <c r="C171" s="48">
        <v>0</v>
      </c>
      <c r="D171" s="48">
        <v>5</v>
      </c>
      <c r="E171" s="48">
        <v>15</v>
      </c>
      <c r="F171" s="48" t="s">
        <v>355</v>
      </c>
      <c r="G171" s="48">
        <v>8</v>
      </c>
      <c r="H171" s="48" t="s">
        <v>355</v>
      </c>
      <c r="I171" s="48">
        <v>4</v>
      </c>
      <c r="J171" s="48">
        <v>0</v>
      </c>
      <c r="K171" s="48">
        <v>38</v>
      </c>
      <c r="L171" s="48">
        <v>41</v>
      </c>
      <c r="M171" s="48">
        <v>15</v>
      </c>
      <c r="N171" s="25">
        <v>4372</v>
      </c>
      <c r="O171" s="25">
        <v>54943</v>
      </c>
    </row>
    <row r="172" spans="1:15" ht="12.75">
      <c r="A172" s="10" t="s">
        <v>187</v>
      </c>
      <c r="B172" s="48">
        <v>9</v>
      </c>
      <c r="C172" s="48" t="s">
        <v>355</v>
      </c>
      <c r="D172" s="48">
        <v>43</v>
      </c>
      <c r="E172" s="48">
        <v>29</v>
      </c>
      <c r="F172" s="48">
        <v>37</v>
      </c>
      <c r="G172" s="48">
        <v>74</v>
      </c>
      <c r="H172" s="48">
        <v>37</v>
      </c>
      <c r="I172" s="48" t="s">
        <v>355</v>
      </c>
      <c r="J172" s="48">
        <v>0</v>
      </c>
      <c r="K172" s="48">
        <v>77</v>
      </c>
      <c r="L172" s="48">
        <v>123</v>
      </c>
      <c r="M172" s="48">
        <v>54</v>
      </c>
      <c r="N172" s="25">
        <v>16948</v>
      </c>
      <c r="O172" s="25">
        <v>150913</v>
      </c>
    </row>
    <row r="173" spans="1:15" ht="12.75">
      <c r="A173" s="10" t="s">
        <v>188</v>
      </c>
      <c r="B173" s="48">
        <v>11</v>
      </c>
      <c r="C173" s="48">
        <v>0</v>
      </c>
      <c r="D173" s="48">
        <v>11</v>
      </c>
      <c r="E173" s="48">
        <v>44</v>
      </c>
      <c r="F173" s="48">
        <v>6</v>
      </c>
      <c r="G173" s="48">
        <v>20</v>
      </c>
      <c r="H173" s="48">
        <v>14</v>
      </c>
      <c r="I173" s="48" t="s">
        <v>355</v>
      </c>
      <c r="J173" s="48" t="s">
        <v>355</v>
      </c>
      <c r="K173" s="48">
        <v>34</v>
      </c>
      <c r="L173" s="48">
        <v>74</v>
      </c>
      <c r="M173" s="48">
        <v>34</v>
      </c>
      <c r="N173" s="25">
        <v>10090</v>
      </c>
      <c r="O173" s="25">
        <v>74730</v>
      </c>
    </row>
    <row r="174" spans="1:15" ht="12.75">
      <c r="A174" s="10" t="s">
        <v>189</v>
      </c>
      <c r="B174" s="48">
        <v>29</v>
      </c>
      <c r="C174" s="48">
        <v>0</v>
      </c>
      <c r="D174" s="48">
        <v>64</v>
      </c>
      <c r="E174" s="48">
        <v>237</v>
      </c>
      <c r="F174" s="48">
        <v>6</v>
      </c>
      <c r="G174" s="48">
        <v>47</v>
      </c>
      <c r="H174" s="48">
        <v>22</v>
      </c>
      <c r="I174" s="48" t="s">
        <v>355</v>
      </c>
      <c r="J174" s="48" t="s">
        <v>355</v>
      </c>
      <c r="K174" s="48">
        <v>189</v>
      </c>
      <c r="L174" s="48">
        <v>228</v>
      </c>
      <c r="M174" s="48">
        <v>115</v>
      </c>
      <c r="N174" s="25">
        <v>34050</v>
      </c>
      <c r="O174" s="25">
        <v>295910</v>
      </c>
    </row>
    <row r="175" spans="1:15" ht="12.75">
      <c r="A175" s="10" t="s">
        <v>190</v>
      </c>
      <c r="B175" s="48">
        <v>4</v>
      </c>
      <c r="C175" s="48">
        <v>0</v>
      </c>
      <c r="D175" s="48">
        <v>8</v>
      </c>
      <c r="E175" s="48">
        <v>19</v>
      </c>
      <c r="F175" s="48" t="s">
        <v>355</v>
      </c>
      <c r="G175" s="48">
        <v>6</v>
      </c>
      <c r="H175" s="48" t="s">
        <v>355</v>
      </c>
      <c r="I175" s="48" t="s">
        <v>355</v>
      </c>
      <c r="J175" s="48">
        <v>0</v>
      </c>
      <c r="K175" s="48">
        <v>18</v>
      </c>
      <c r="L175" s="48">
        <v>25</v>
      </c>
      <c r="M175" s="48">
        <v>20</v>
      </c>
      <c r="N175" s="25">
        <v>5081</v>
      </c>
      <c r="O175" s="25">
        <v>35110</v>
      </c>
    </row>
    <row r="176" spans="1:15" ht="12.75">
      <c r="A176" s="10" t="s">
        <v>191</v>
      </c>
      <c r="B176" s="48">
        <v>13</v>
      </c>
      <c r="C176" s="48" t="s">
        <v>355</v>
      </c>
      <c r="D176" s="48" t="s">
        <v>355</v>
      </c>
      <c r="E176" s="48">
        <v>10</v>
      </c>
      <c r="F176" s="48" t="s">
        <v>355</v>
      </c>
      <c r="G176" s="48">
        <v>73</v>
      </c>
      <c r="H176" s="48">
        <v>18</v>
      </c>
      <c r="I176" s="48">
        <v>4</v>
      </c>
      <c r="J176" s="48">
        <v>0</v>
      </c>
      <c r="K176" s="48">
        <v>59</v>
      </c>
      <c r="L176" s="48">
        <v>75</v>
      </c>
      <c r="M176" s="48">
        <v>29</v>
      </c>
      <c r="N176" s="25">
        <v>8305</v>
      </c>
      <c r="O176" s="25">
        <v>107286</v>
      </c>
    </row>
    <row r="177" spans="1:15" ht="12.75">
      <c r="A177" s="10" t="s">
        <v>192</v>
      </c>
      <c r="B177" s="48" t="s">
        <v>355</v>
      </c>
      <c r="C177" s="48">
        <v>0</v>
      </c>
      <c r="D177" s="48" t="s">
        <v>355</v>
      </c>
      <c r="E177" s="48">
        <v>44</v>
      </c>
      <c r="F177" s="48" t="s">
        <v>355</v>
      </c>
      <c r="G177" s="48">
        <v>13</v>
      </c>
      <c r="H177" s="48" t="s">
        <v>355</v>
      </c>
      <c r="I177" s="48" t="s">
        <v>355</v>
      </c>
      <c r="J177" s="48">
        <v>0</v>
      </c>
      <c r="K177" s="48">
        <v>33</v>
      </c>
      <c r="L177" s="48">
        <v>40</v>
      </c>
      <c r="M177" s="48">
        <v>17</v>
      </c>
      <c r="N177" s="25">
        <v>4770</v>
      </c>
      <c r="O177" s="25">
        <v>51456</v>
      </c>
    </row>
    <row r="178" spans="1:15" ht="12.75">
      <c r="A178" s="10" t="s">
        <v>193</v>
      </c>
      <c r="B178" s="48">
        <v>11</v>
      </c>
      <c r="C178" s="48">
        <v>0</v>
      </c>
      <c r="D178" s="48">
        <v>6</v>
      </c>
      <c r="E178" s="48">
        <v>22</v>
      </c>
      <c r="F178" s="48" t="s">
        <v>355</v>
      </c>
      <c r="G178" s="48">
        <v>10</v>
      </c>
      <c r="H178" s="48">
        <v>6</v>
      </c>
      <c r="I178" s="48" t="s">
        <v>355</v>
      </c>
      <c r="J178" s="48" t="s">
        <v>355</v>
      </c>
      <c r="K178" s="48">
        <v>20</v>
      </c>
      <c r="L178" s="48">
        <v>21</v>
      </c>
      <c r="M178" s="48">
        <v>31</v>
      </c>
      <c r="N178" s="25">
        <v>9329</v>
      </c>
      <c r="O178" s="25">
        <v>47559</v>
      </c>
    </row>
    <row r="179" spans="1:15" ht="12.75">
      <c r="A179" s="10" t="s">
        <v>194</v>
      </c>
      <c r="B179" s="48" t="s">
        <v>355</v>
      </c>
      <c r="C179" s="48">
        <v>0</v>
      </c>
      <c r="D179" s="48" t="s">
        <v>355</v>
      </c>
      <c r="E179" s="48">
        <v>12</v>
      </c>
      <c r="F179" s="48" t="s">
        <v>355</v>
      </c>
      <c r="G179" s="48">
        <v>11</v>
      </c>
      <c r="H179" s="48" t="s">
        <v>355</v>
      </c>
      <c r="I179" s="48">
        <v>0</v>
      </c>
      <c r="J179" s="48">
        <v>0</v>
      </c>
      <c r="K179" s="48">
        <v>27</v>
      </c>
      <c r="L179" s="48">
        <v>38</v>
      </c>
      <c r="M179" s="48">
        <v>15</v>
      </c>
      <c r="N179" s="25">
        <v>4195</v>
      </c>
      <c r="O179" s="25">
        <v>41249</v>
      </c>
    </row>
    <row r="180" spans="1:15" ht="12.75">
      <c r="A180" s="10" t="s">
        <v>195</v>
      </c>
      <c r="B180" s="48" t="s">
        <v>355</v>
      </c>
      <c r="C180" s="48">
        <v>0</v>
      </c>
      <c r="D180" s="48">
        <v>7</v>
      </c>
      <c r="E180" s="48">
        <v>34</v>
      </c>
      <c r="F180" s="48" t="s">
        <v>355</v>
      </c>
      <c r="G180" s="48">
        <v>13</v>
      </c>
      <c r="H180" s="48">
        <v>5</v>
      </c>
      <c r="I180" s="48" t="s">
        <v>355</v>
      </c>
      <c r="J180" s="48">
        <v>0</v>
      </c>
      <c r="K180" s="48">
        <v>36</v>
      </c>
      <c r="L180" s="48">
        <v>45</v>
      </c>
      <c r="M180" s="48">
        <v>33</v>
      </c>
      <c r="N180" s="25">
        <v>10940</v>
      </c>
      <c r="O180" s="25">
        <v>63984</v>
      </c>
    </row>
    <row r="181" spans="1:15" ht="12.75">
      <c r="A181" s="10" t="s">
        <v>196</v>
      </c>
      <c r="B181" s="48" t="s">
        <v>355</v>
      </c>
      <c r="C181" s="48">
        <v>0</v>
      </c>
      <c r="D181" s="48">
        <v>5</v>
      </c>
      <c r="E181" s="48">
        <v>54</v>
      </c>
      <c r="F181" s="48">
        <v>8</v>
      </c>
      <c r="G181" s="48">
        <v>24</v>
      </c>
      <c r="H181" s="48">
        <v>7</v>
      </c>
      <c r="I181" s="48">
        <v>0</v>
      </c>
      <c r="J181" s="48" t="s">
        <v>355</v>
      </c>
      <c r="K181" s="48">
        <v>32</v>
      </c>
      <c r="L181" s="48">
        <v>50</v>
      </c>
      <c r="M181" s="48">
        <v>26</v>
      </c>
      <c r="N181" s="25">
        <v>7733</v>
      </c>
      <c r="O181" s="25">
        <v>59063</v>
      </c>
    </row>
    <row r="182" spans="1:15" ht="12.75">
      <c r="A182" s="10" t="s">
        <v>197</v>
      </c>
      <c r="B182" s="48">
        <v>11</v>
      </c>
      <c r="C182" s="48">
        <v>0</v>
      </c>
      <c r="D182" s="48">
        <v>8</v>
      </c>
      <c r="E182" s="48">
        <v>9</v>
      </c>
      <c r="F182" s="48">
        <v>4</v>
      </c>
      <c r="G182" s="48">
        <v>15</v>
      </c>
      <c r="H182" s="48" t="s">
        <v>355</v>
      </c>
      <c r="I182" s="48">
        <v>5</v>
      </c>
      <c r="J182" s="48">
        <v>0</v>
      </c>
      <c r="K182" s="48">
        <v>37</v>
      </c>
      <c r="L182" s="48">
        <v>48</v>
      </c>
      <c r="M182" s="48">
        <v>29</v>
      </c>
      <c r="N182" s="25">
        <v>9172</v>
      </c>
      <c r="O182" s="25">
        <v>69074</v>
      </c>
    </row>
    <row r="183" spans="1:15" ht="12.75">
      <c r="A183" s="10" t="s">
        <v>198</v>
      </c>
      <c r="B183" s="48">
        <v>6</v>
      </c>
      <c r="C183" s="48">
        <v>0</v>
      </c>
      <c r="D183" s="48">
        <v>7</v>
      </c>
      <c r="E183" s="48">
        <v>13</v>
      </c>
      <c r="F183" s="48" t="s">
        <v>355</v>
      </c>
      <c r="G183" s="48">
        <v>14</v>
      </c>
      <c r="H183" s="48">
        <v>5</v>
      </c>
      <c r="I183" s="48" t="s">
        <v>355</v>
      </c>
      <c r="J183" s="48">
        <v>0</v>
      </c>
      <c r="K183" s="48">
        <v>38</v>
      </c>
      <c r="L183" s="48">
        <v>43</v>
      </c>
      <c r="M183" s="48">
        <v>14</v>
      </c>
      <c r="N183" s="25">
        <v>4102</v>
      </c>
      <c r="O183" s="25">
        <v>56241</v>
      </c>
    </row>
    <row r="184" spans="1:15" ht="12.75">
      <c r="A184" s="10" t="s">
        <v>199</v>
      </c>
      <c r="B184" s="48">
        <v>28</v>
      </c>
      <c r="C184" s="48">
        <v>0</v>
      </c>
      <c r="D184" s="48">
        <v>75</v>
      </c>
      <c r="E184" s="48">
        <v>121</v>
      </c>
      <c r="F184" s="48">
        <v>18</v>
      </c>
      <c r="G184" s="48">
        <v>50</v>
      </c>
      <c r="H184" s="48">
        <v>45</v>
      </c>
      <c r="I184" s="48">
        <v>10</v>
      </c>
      <c r="J184" s="48">
        <v>0</v>
      </c>
      <c r="K184" s="48">
        <v>130</v>
      </c>
      <c r="L184" s="48">
        <v>208</v>
      </c>
      <c r="M184" s="48">
        <v>101</v>
      </c>
      <c r="N184" s="25">
        <v>29228</v>
      </c>
      <c r="O184" s="25">
        <v>245360</v>
      </c>
    </row>
    <row r="185" spans="1:15" ht="12.75">
      <c r="A185" s="10" t="s">
        <v>200</v>
      </c>
      <c r="B185" s="48">
        <v>4</v>
      </c>
      <c r="C185" s="48">
        <v>0</v>
      </c>
      <c r="D185" s="48">
        <v>12</v>
      </c>
      <c r="E185" s="48">
        <v>27</v>
      </c>
      <c r="F185" s="48" t="s">
        <v>355</v>
      </c>
      <c r="G185" s="48">
        <v>14</v>
      </c>
      <c r="H185" s="48">
        <v>7</v>
      </c>
      <c r="I185" s="48">
        <v>0</v>
      </c>
      <c r="J185" s="48" t="s">
        <v>355</v>
      </c>
      <c r="K185" s="48">
        <v>38</v>
      </c>
      <c r="L185" s="48">
        <v>54</v>
      </c>
      <c r="M185" s="48">
        <v>31</v>
      </c>
      <c r="N185" s="25">
        <v>9095</v>
      </c>
      <c r="O185" s="25">
        <v>65712</v>
      </c>
    </row>
    <row r="186" spans="1:15" ht="12.75">
      <c r="A186" s="10" t="s">
        <v>201</v>
      </c>
      <c r="B186" s="48">
        <v>18</v>
      </c>
      <c r="C186" s="48">
        <v>0</v>
      </c>
      <c r="D186" s="48">
        <v>106</v>
      </c>
      <c r="E186" s="48">
        <v>140</v>
      </c>
      <c r="F186" s="48">
        <v>13</v>
      </c>
      <c r="G186" s="48">
        <v>57</v>
      </c>
      <c r="H186" s="48">
        <v>5</v>
      </c>
      <c r="I186" s="48">
        <v>8</v>
      </c>
      <c r="J186" s="48">
        <v>0</v>
      </c>
      <c r="K186" s="48">
        <v>178</v>
      </c>
      <c r="L186" s="48">
        <v>235</v>
      </c>
      <c r="M186" s="48">
        <v>96</v>
      </c>
      <c r="N186" s="25">
        <v>29817</v>
      </c>
      <c r="O186" s="25">
        <v>283430</v>
      </c>
    </row>
    <row r="187" spans="1:15" ht="12.75">
      <c r="A187" s="10" t="s">
        <v>202</v>
      </c>
      <c r="B187" s="48">
        <v>22</v>
      </c>
      <c r="C187" s="48">
        <v>0</v>
      </c>
      <c r="D187" s="48">
        <v>25</v>
      </c>
      <c r="E187" s="48">
        <v>52</v>
      </c>
      <c r="F187" s="48" t="s">
        <v>355</v>
      </c>
      <c r="G187" s="48">
        <v>33</v>
      </c>
      <c r="H187" s="48">
        <v>12</v>
      </c>
      <c r="I187" s="48" t="s">
        <v>355</v>
      </c>
      <c r="J187" s="48">
        <v>0</v>
      </c>
      <c r="K187" s="48">
        <v>69</v>
      </c>
      <c r="L187" s="48">
        <v>83</v>
      </c>
      <c r="M187" s="48">
        <v>47</v>
      </c>
      <c r="N187" s="25">
        <v>15082</v>
      </c>
      <c r="O187" s="25">
        <v>120578</v>
      </c>
    </row>
    <row r="188" spans="1:15" ht="12.75">
      <c r="A188" s="10" t="s">
        <v>203</v>
      </c>
      <c r="B188" s="48">
        <v>7</v>
      </c>
      <c r="C188" s="48">
        <v>0</v>
      </c>
      <c r="D188" s="48">
        <v>15</v>
      </c>
      <c r="E188" s="48">
        <v>75</v>
      </c>
      <c r="F188" s="48">
        <v>0</v>
      </c>
      <c r="G188" s="48">
        <v>20</v>
      </c>
      <c r="H188" s="48">
        <v>4</v>
      </c>
      <c r="I188" s="48">
        <v>0</v>
      </c>
      <c r="J188" s="48">
        <v>7</v>
      </c>
      <c r="K188" s="48">
        <v>44</v>
      </c>
      <c r="L188" s="48">
        <v>70</v>
      </c>
      <c r="M188" s="48">
        <v>19</v>
      </c>
      <c r="N188" s="25">
        <v>5549</v>
      </c>
      <c r="O188" s="25">
        <v>73233</v>
      </c>
    </row>
    <row r="189" spans="1:15" ht="12.75">
      <c r="A189" s="10" t="s">
        <v>204</v>
      </c>
      <c r="B189" s="48">
        <v>4</v>
      </c>
      <c r="C189" s="48">
        <v>0</v>
      </c>
      <c r="D189" s="48">
        <v>15</v>
      </c>
      <c r="E189" s="48">
        <v>14</v>
      </c>
      <c r="F189" s="48">
        <v>6</v>
      </c>
      <c r="G189" s="48">
        <v>14</v>
      </c>
      <c r="H189" s="48" t="s">
        <v>355</v>
      </c>
      <c r="I189" s="48">
        <v>4</v>
      </c>
      <c r="J189" s="48">
        <v>0</v>
      </c>
      <c r="K189" s="48">
        <v>17</v>
      </c>
      <c r="L189" s="48">
        <v>28</v>
      </c>
      <c r="M189" s="48">
        <v>26</v>
      </c>
      <c r="N189" s="25">
        <v>8001</v>
      </c>
      <c r="O189" s="25">
        <v>43624</v>
      </c>
    </row>
    <row r="190" spans="1:15" ht="12.75">
      <c r="A190" s="10" t="s">
        <v>205</v>
      </c>
      <c r="B190" s="48">
        <v>19</v>
      </c>
      <c r="C190" s="48">
        <v>0</v>
      </c>
      <c r="D190" s="48">
        <v>52</v>
      </c>
      <c r="E190" s="48">
        <v>89</v>
      </c>
      <c r="F190" s="48">
        <v>8</v>
      </c>
      <c r="G190" s="48">
        <v>51</v>
      </c>
      <c r="H190" s="48">
        <v>15</v>
      </c>
      <c r="I190" s="48" t="s">
        <v>355</v>
      </c>
      <c r="J190" s="48">
        <v>0</v>
      </c>
      <c r="K190" s="48">
        <v>139</v>
      </c>
      <c r="L190" s="48">
        <v>137</v>
      </c>
      <c r="M190" s="48">
        <v>56</v>
      </c>
      <c r="N190" s="25">
        <v>16749</v>
      </c>
      <c r="O190" s="25">
        <v>200241</v>
      </c>
    </row>
    <row r="191" spans="1:15" ht="12.75">
      <c r="A191" s="10" t="s">
        <v>206</v>
      </c>
      <c r="B191" s="48" t="s">
        <v>355</v>
      </c>
      <c r="C191" s="48">
        <v>0</v>
      </c>
      <c r="D191" s="48">
        <v>17</v>
      </c>
      <c r="E191" s="48">
        <v>48</v>
      </c>
      <c r="F191" s="48">
        <v>4</v>
      </c>
      <c r="G191" s="48">
        <v>10</v>
      </c>
      <c r="H191" s="48">
        <v>7</v>
      </c>
      <c r="I191" s="48">
        <v>4</v>
      </c>
      <c r="J191" s="48">
        <v>0</v>
      </c>
      <c r="K191" s="48">
        <v>66</v>
      </c>
      <c r="L191" s="48">
        <v>57</v>
      </c>
      <c r="M191" s="48">
        <v>18</v>
      </c>
      <c r="N191" s="25">
        <v>5481</v>
      </c>
      <c r="O191" s="25">
        <v>86636</v>
      </c>
    </row>
    <row r="192" spans="1:15" ht="12.75">
      <c r="A192" s="10" t="s">
        <v>207</v>
      </c>
      <c r="B192" s="48">
        <v>8</v>
      </c>
      <c r="C192" s="48">
        <v>0</v>
      </c>
      <c r="D192" s="48">
        <v>17</v>
      </c>
      <c r="E192" s="48">
        <v>14</v>
      </c>
      <c r="F192" s="48">
        <v>8</v>
      </c>
      <c r="G192" s="48">
        <v>27</v>
      </c>
      <c r="H192" s="48" t="s">
        <v>355</v>
      </c>
      <c r="I192" s="48" t="s">
        <v>355</v>
      </c>
      <c r="J192" s="48">
        <v>0</v>
      </c>
      <c r="K192" s="48">
        <v>26</v>
      </c>
      <c r="L192" s="48">
        <v>39</v>
      </c>
      <c r="M192" s="48">
        <v>15</v>
      </c>
      <c r="N192" s="25">
        <v>4435</v>
      </c>
      <c r="O192" s="25">
        <v>51810</v>
      </c>
    </row>
    <row r="193" spans="1:15" ht="25.5">
      <c r="A193" s="24" t="s">
        <v>890</v>
      </c>
      <c r="B193" s="48">
        <v>12</v>
      </c>
      <c r="C193" s="48">
        <v>0</v>
      </c>
      <c r="D193" s="48">
        <v>20</v>
      </c>
      <c r="E193" s="48">
        <v>31</v>
      </c>
      <c r="F193" s="48" t="s">
        <v>355</v>
      </c>
      <c r="G193" s="48">
        <v>16</v>
      </c>
      <c r="H193" s="48">
        <v>7</v>
      </c>
      <c r="I193" s="48">
        <v>8</v>
      </c>
      <c r="J193" s="48">
        <v>0</v>
      </c>
      <c r="K193" s="48">
        <v>61</v>
      </c>
      <c r="L193" s="48">
        <v>71</v>
      </c>
      <c r="M193" s="48">
        <v>40</v>
      </c>
      <c r="N193" s="25">
        <v>11115</v>
      </c>
      <c r="O193" s="25">
        <v>103135</v>
      </c>
    </row>
    <row r="194" spans="1:15" ht="12.75">
      <c r="A194" s="10" t="s">
        <v>208</v>
      </c>
      <c r="B194" s="48" t="s">
        <v>355</v>
      </c>
      <c r="C194" s="48">
        <v>0</v>
      </c>
      <c r="D194" s="48" t="s">
        <v>355</v>
      </c>
      <c r="E194" s="48">
        <v>19</v>
      </c>
      <c r="F194" s="48">
        <v>0</v>
      </c>
      <c r="G194" s="48">
        <v>5</v>
      </c>
      <c r="H194" s="48" t="s">
        <v>355</v>
      </c>
      <c r="I194" s="48" t="s">
        <v>355</v>
      </c>
      <c r="J194" s="48">
        <v>0</v>
      </c>
      <c r="K194" s="48">
        <v>23</v>
      </c>
      <c r="L194" s="48">
        <v>27</v>
      </c>
      <c r="M194" s="48">
        <v>11</v>
      </c>
      <c r="N194" s="25">
        <v>3264</v>
      </c>
      <c r="O194" s="25">
        <v>33521</v>
      </c>
    </row>
    <row r="195" spans="1:15" ht="12.75">
      <c r="A195" s="10" t="s">
        <v>209</v>
      </c>
      <c r="B195" s="48">
        <v>6</v>
      </c>
      <c r="C195" s="48">
        <v>0</v>
      </c>
      <c r="D195" s="48">
        <v>16</v>
      </c>
      <c r="E195" s="48">
        <v>47</v>
      </c>
      <c r="F195" s="48">
        <v>5</v>
      </c>
      <c r="G195" s="48">
        <v>9</v>
      </c>
      <c r="H195" s="48">
        <v>4</v>
      </c>
      <c r="I195" s="48" t="s">
        <v>355</v>
      </c>
      <c r="J195" s="48" t="s">
        <v>355</v>
      </c>
      <c r="K195" s="48">
        <v>23</v>
      </c>
      <c r="L195" s="48">
        <v>41</v>
      </c>
      <c r="M195" s="48">
        <v>19</v>
      </c>
      <c r="N195" s="25">
        <v>5357</v>
      </c>
      <c r="O195" s="25">
        <v>44979</v>
      </c>
    </row>
    <row r="196" spans="1:15" ht="12.75">
      <c r="A196" s="10" t="s">
        <v>210</v>
      </c>
      <c r="B196" s="48" t="s">
        <v>355</v>
      </c>
      <c r="C196" s="48">
        <v>0</v>
      </c>
      <c r="D196" s="48">
        <v>4</v>
      </c>
      <c r="E196" s="48">
        <v>41</v>
      </c>
      <c r="F196" s="48" t="s">
        <v>355</v>
      </c>
      <c r="G196" s="48">
        <v>9</v>
      </c>
      <c r="H196" s="48">
        <v>0</v>
      </c>
      <c r="I196" s="48" t="s">
        <v>355</v>
      </c>
      <c r="J196" s="48" t="s">
        <v>355</v>
      </c>
      <c r="K196" s="48">
        <v>33</v>
      </c>
      <c r="L196" s="48">
        <v>48</v>
      </c>
      <c r="M196" s="48">
        <v>29</v>
      </c>
      <c r="N196" s="25">
        <v>8481</v>
      </c>
      <c r="O196" s="25">
        <v>56951</v>
      </c>
    </row>
    <row r="197" spans="1:15" ht="12.75">
      <c r="A197" s="10" t="s">
        <v>211</v>
      </c>
      <c r="B197" s="48">
        <v>4</v>
      </c>
      <c r="C197" s="48">
        <v>0</v>
      </c>
      <c r="D197" s="48" t="s">
        <v>355</v>
      </c>
      <c r="E197" s="48">
        <v>31</v>
      </c>
      <c r="F197" s="48" t="s">
        <v>355</v>
      </c>
      <c r="G197" s="48">
        <v>6</v>
      </c>
      <c r="H197" s="48">
        <v>0</v>
      </c>
      <c r="I197" s="48" t="s">
        <v>355</v>
      </c>
      <c r="J197" s="48">
        <v>0</v>
      </c>
      <c r="K197" s="48">
        <v>21</v>
      </c>
      <c r="L197" s="48">
        <v>35</v>
      </c>
      <c r="M197" s="48">
        <v>21</v>
      </c>
      <c r="N197" s="25">
        <v>6561</v>
      </c>
      <c r="O197" s="25">
        <v>39756</v>
      </c>
    </row>
    <row r="198" spans="1:15" ht="12.75">
      <c r="A198" s="10" t="s">
        <v>212</v>
      </c>
      <c r="B198" s="48">
        <v>12</v>
      </c>
      <c r="C198" s="48">
        <v>0</v>
      </c>
      <c r="D198" s="48">
        <v>15</v>
      </c>
      <c r="E198" s="48">
        <v>37</v>
      </c>
      <c r="F198" s="48" t="s">
        <v>355</v>
      </c>
      <c r="G198" s="48">
        <v>5</v>
      </c>
      <c r="H198" s="48" t="s">
        <v>355</v>
      </c>
      <c r="I198" s="48" t="s">
        <v>355</v>
      </c>
      <c r="J198" s="48" t="s">
        <v>355</v>
      </c>
      <c r="K198" s="48">
        <v>24</v>
      </c>
      <c r="L198" s="48">
        <v>46</v>
      </c>
      <c r="M198" s="48">
        <v>29</v>
      </c>
      <c r="N198" s="25">
        <v>8823</v>
      </c>
      <c r="O198" s="25">
        <v>54154</v>
      </c>
    </row>
    <row r="199" spans="1:15" ht="12.75">
      <c r="A199" s="10" t="s">
        <v>213</v>
      </c>
      <c r="B199" s="48" t="s">
        <v>355</v>
      </c>
      <c r="C199" s="48">
        <v>0</v>
      </c>
      <c r="D199" s="48">
        <v>17</v>
      </c>
      <c r="E199" s="48">
        <v>34</v>
      </c>
      <c r="F199" s="48">
        <v>6</v>
      </c>
      <c r="G199" s="48">
        <v>7</v>
      </c>
      <c r="H199" s="48">
        <v>4</v>
      </c>
      <c r="I199" s="48" t="s">
        <v>355</v>
      </c>
      <c r="J199" s="48">
        <v>0</v>
      </c>
      <c r="K199" s="48">
        <v>45</v>
      </c>
      <c r="L199" s="48">
        <v>45</v>
      </c>
      <c r="M199" s="48">
        <v>21</v>
      </c>
      <c r="N199" s="25">
        <v>6349</v>
      </c>
      <c r="O199" s="25">
        <v>63100</v>
      </c>
    </row>
    <row r="200" spans="1:15" ht="12.75">
      <c r="A200" s="10" t="s">
        <v>214</v>
      </c>
      <c r="B200" s="48">
        <v>34</v>
      </c>
      <c r="C200" s="48">
        <v>0</v>
      </c>
      <c r="D200" s="48">
        <v>102</v>
      </c>
      <c r="E200" s="48">
        <v>230</v>
      </c>
      <c r="F200" s="48">
        <v>42</v>
      </c>
      <c r="G200" s="48">
        <v>54</v>
      </c>
      <c r="H200" s="48">
        <v>19</v>
      </c>
      <c r="I200" s="48">
        <v>12</v>
      </c>
      <c r="J200" s="48" t="s">
        <v>355</v>
      </c>
      <c r="K200" s="48">
        <v>222</v>
      </c>
      <c r="L200" s="48">
        <v>261</v>
      </c>
      <c r="M200" s="48">
        <v>144</v>
      </c>
      <c r="N200" s="25">
        <v>41881</v>
      </c>
      <c r="O200" s="25">
        <v>361178</v>
      </c>
    </row>
    <row r="201" spans="1:15" ht="12.75">
      <c r="A201" s="10" t="s">
        <v>215</v>
      </c>
      <c r="B201" s="48" t="s">
        <v>355</v>
      </c>
      <c r="C201" s="48">
        <v>0</v>
      </c>
      <c r="D201" s="48">
        <v>13</v>
      </c>
      <c r="E201" s="48">
        <v>28</v>
      </c>
      <c r="F201" s="48" t="s">
        <v>355</v>
      </c>
      <c r="G201" s="48">
        <v>9</v>
      </c>
      <c r="H201" s="48" t="s">
        <v>355</v>
      </c>
      <c r="I201" s="48" t="s">
        <v>355</v>
      </c>
      <c r="J201" s="48">
        <v>0</v>
      </c>
      <c r="K201" s="48">
        <v>32</v>
      </c>
      <c r="L201" s="48">
        <v>52</v>
      </c>
      <c r="M201" s="48">
        <v>21</v>
      </c>
      <c r="N201" s="25">
        <v>6248</v>
      </c>
      <c r="O201" s="25">
        <v>53086</v>
      </c>
    </row>
    <row r="202" spans="1:15" ht="12.75">
      <c r="A202" s="10" t="s">
        <v>216</v>
      </c>
      <c r="B202" s="48">
        <v>15</v>
      </c>
      <c r="C202" s="48">
        <v>0</v>
      </c>
      <c r="D202" s="48">
        <v>22</v>
      </c>
      <c r="E202" s="48">
        <v>111</v>
      </c>
      <c r="F202" s="48">
        <v>9</v>
      </c>
      <c r="G202" s="48">
        <v>13</v>
      </c>
      <c r="H202" s="48">
        <v>4</v>
      </c>
      <c r="I202" s="48" t="s">
        <v>355</v>
      </c>
      <c r="J202" s="48">
        <v>0</v>
      </c>
      <c r="K202" s="48">
        <v>53</v>
      </c>
      <c r="L202" s="48">
        <v>80</v>
      </c>
      <c r="M202" s="48">
        <v>32</v>
      </c>
      <c r="N202" s="25">
        <v>9890</v>
      </c>
      <c r="O202" s="25">
        <v>91744</v>
      </c>
    </row>
    <row r="203" spans="1:15" ht="12.75">
      <c r="A203" s="10" t="s">
        <v>217</v>
      </c>
      <c r="B203" s="48">
        <v>6</v>
      </c>
      <c r="C203" s="48">
        <v>0</v>
      </c>
      <c r="D203" s="48" t="s">
        <v>355</v>
      </c>
      <c r="E203" s="48">
        <v>16</v>
      </c>
      <c r="F203" s="48" t="s">
        <v>355</v>
      </c>
      <c r="G203" s="48" t="s">
        <v>355</v>
      </c>
      <c r="H203" s="48" t="s">
        <v>355</v>
      </c>
      <c r="I203" s="48" t="s">
        <v>355</v>
      </c>
      <c r="J203" s="48">
        <v>0</v>
      </c>
      <c r="K203" s="48">
        <v>8</v>
      </c>
      <c r="L203" s="48">
        <v>5</v>
      </c>
      <c r="M203" s="48">
        <v>7</v>
      </c>
      <c r="N203" s="25">
        <v>2078</v>
      </c>
      <c r="O203" s="25">
        <v>15741</v>
      </c>
    </row>
    <row r="204" spans="1:15" ht="12.75">
      <c r="A204" s="10" t="s">
        <v>218</v>
      </c>
      <c r="B204" s="48">
        <v>6</v>
      </c>
      <c r="C204" s="48">
        <v>0</v>
      </c>
      <c r="D204" s="48" t="s">
        <v>355</v>
      </c>
      <c r="E204" s="48">
        <v>9</v>
      </c>
      <c r="F204" s="48">
        <v>0</v>
      </c>
      <c r="G204" s="48">
        <v>6</v>
      </c>
      <c r="H204" s="48" t="s">
        <v>355</v>
      </c>
      <c r="I204" s="48">
        <v>0</v>
      </c>
      <c r="J204" s="48">
        <v>0</v>
      </c>
      <c r="K204" s="48" t="s">
        <v>355</v>
      </c>
      <c r="L204" s="48">
        <v>5</v>
      </c>
      <c r="M204" s="48">
        <v>7</v>
      </c>
      <c r="N204" s="25">
        <v>2022</v>
      </c>
      <c r="O204" s="25">
        <v>10250</v>
      </c>
    </row>
    <row r="205" spans="1:15" ht="12.75">
      <c r="A205" s="10" t="s">
        <v>219</v>
      </c>
      <c r="B205" s="48">
        <v>11</v>
      </c>
      <c r="C205" s="48">
        <v>0</v>
      </c>
      <c r="D205" s="48">
        <v>15</v>
      </c>
      <c r="E205" s="48">
        <v>64</v>
      </c>
      <c r="F205" s="48">
        <v>5</v>
      </c>
      <c r="G205" s="48">
        <v>23</v>
      </c>
      <c r="H205" s="48">
        <v>6</v>
      </c>
      <c r="I205" s="48" t="s">
        <v>355</v>
      </c>
      <c r="J205" s="48">
        <v>0</v>
      </c>
      <c r="K205" s="48">
        <v>35</v>
      </c>
      <c r="L205" s="48">
        <v>66</v>
      </c>
      <c r="M205" s="48">
        <v>24</v>
      </c>
      <c r="N205" s="25">
        <v>7040</v>
      </c>
      <c r="O205" s="25">
        <v>70235</v>
      </c>
    </row>
    <row r="206" spans="1:15" ht="12.75">
      <c r="A206" s="10" t="s">
        <v>220</v>
      </c>
      <c r="B206" s="48">
        <v>4</v>
      </c>
      <c r="C206" s="48">
        <v>0</v>
      </c>
      <c r="D206" s="48">
        <v>5</v>
      </c>
      <c r="E206" s="48">
        <v>64</v>
      </c>
      <c r="F206" s="48" t="s">
        <v>355</v>
      </c>
      <c r="G206" s="48">
        <v>12</v>
      </c>
      <c r="H206" s="48">
        <v>6</v>
      </c>
      <c r="I206" s="48">
        <v>6</v>
      </c>
      <c r="J206" s="48">
        <v>0</v>
      </c>
      <c r="K206" s="48">
        <v>47</v>
      </c>
      <c r="L206" s="48">
        <v>40</v>
      </c>
      <c r="M206" s="48">
        <v>24</v>
      </c>
      <c r="N206" s="25">
        <v>7357</v>
      </c>
      <c r="O206" s="25">
        <v>72590</v>
      </c>
    </row>
    <row r="207" spans="1:15" ht="12.75">
      <c r="A207" s="10" t="s">
        <v>221</v>
      </c>
      <c r="B207" s="48">
        <v>4</v>
      </c>
      <c r="C207" s="48">
        <v>0</v>
      </c>
      <c r="D207" s="48">
        <v>10</v>
      </c>
      <c r="E207" s="48">
        <v>22</v>
      </c>
      <c r="F207" s="48" t="s">
        <v>355</v>
      </c>
      <c r="G207" s="48">
        <v>8</v>
      </c>
      <c r="H207" s="48" t="s">
        <v>355</v>
      </c>
      <c r="I207" s="48" t="s">
        <v>355</v>
      </c>
      <c r="J207" s="48">
        <v>0</v>
      </c>
      <c r="K207" s="48">
        <v>39</v>
      </c>
      <c r="L207" s="48">
        <v>43</v>
      </c>
      <c r="M207" s="48">
        <v>23</v>
      </c>
      <c r="N207" s="25">
        <v>6856</v>
      </c>
      <c r="O207" s="25">
        <v>60273</v>
      </c>
    </row>
    <row r="208" spans="1:15" ht="12.75">
      <c r="A208" s="10" t="s">
        <v>222</v>
      </c>
      <c r="B208" s="48">
        <v>7</v>
      </c>
      <c r="C208" s="48">
        <v>0</v>
      </c>
      <c r="D208" s="48">
        <v>16</v>
      </c>
      <c r="E208" s="48">
        <v>19</v>
      </c>
      <c r="F208" s="48">
        <v>4</v>
      </c>
      <c r="G208" s="48">
        <v>9</v>
      </c>
      <c r="H208" s="48">
        <v>7</v>
      </c>
      <c r="I208" s="48">
        <v>12</v>
      </c>
      <c r="J208" s="48">
        <v>0</v>
      </c>
      <c r="K208" s="48">
        <v>13</v>
      </c>
      <c r="L208" s="48">
        <v>32</v>
      </c>
      <c r="M208" s="48">
        <v>19</v>
      </c>
      <c r="N208" s="25">
        <v>489</v>
      </c>
      <c r="O208" s="25">
        <v>41107</v>
      </c>
    </row>
    <row r="209" spans="1:15" ht="25.5">
      <c r="A209" s="24" t="s">
        <v>891</v>
      </c>
      <c r="B209" s="48">
        <v>12</v>
      </c>
      <c r="C209" s="48">
        <v>0</v>
      </c>
      <c r="D209" s="48">
        <v>8</v>
      </c>
      <c r="E209" s="48">
        <v>25</v>
      </c>
      <c r="F209" s="48">
        <v>0</v>
      </c>
      <c r="G209" s="48">
        <v>9</v>
      </c>
      <c r="H209" s="48" t="s">
        <v>355</v>
      </c>
      <c r="I209" s="48" t="s">
        <v>355</v>
      </c>
      <c r="J209" s="48">
        <v>0</v>
      </c>
      <c r="K209" s="48">
        <v>43</v>
      </c>
      <c r="L209" s="48">
        <v>44</v>
      </c>
      <c r="M209" s="48">
        <v>18</v>
      </c>
      <c r="N209" s="25">
        <v>6006</v>
      </c>
      <c r="O209" s="25">
        <v>62868</v>
      </c>
    </row>
    <row r="210" spans="1:15" ht="12.75">
      <c r="A210" s="10" t="s">
        <v>223</v>
      </c>
      <c r="B210" s="48" t="s">
        <v>355</v>
      </c>
      <c r="C210" s="48">
        <v>0</v>
      </c>
      <c r="D210" s="48">
        <v>13</v>
      </c>
      <c r="E210" s="48">
        <v>20</v>
      </c>
      <c r="F210" s="48">
        <v>0</v>
      </c>
      <c r="G210" s="48">
        <v>12</v>
      </c>
      <c r="H210" s="48" t="s">
        <v>355</v>
      </c>
      <c r="I210" s="48">
        <v>0</v>
      </c>
      <c r="J210" s="48">
        <v>0</v>
      </c>
      <c r="K210" s="48">
        <v>25</v>
      </c>
      <c r="L210" s="48">
        <v>48</v>
      </c>
      <c r="M210" s="48">
        <v>12</v>
      </c>
      <c r="N210" s="25">
        <v>3604</v>
      </c>
      <c r="O210" s="25">
        <v>41523</v>
      </c>
    </row>
    <row r="211" spans="1:15" ht="12.75">
      <c r="A211" s="10" t="s">
        <v>224</v>
      </c>
      <c r="B211" s="48">
        <v>7</v>
      </c>
      <c r="C211" s="48">
        <v>0</v>
      </c>
      <c r="D211" s="48">
        <v>27</v>
      </c>
      <c r="E211" s="48">
        <v>17</v>
      </c>
      <c r="F211" s="48" t="s">
        <v>355</v>
      </c>
      <c r="G211" s="48">
        <v>22</v>
      </c>
      <c r="H211" s="48">
        <v>11</v>
      </c>
      <c r="I211" s="48">
        <v>0</v>
      </c>
      <c r="J211" s="48">
        <v>0</v>
      </c>
      <c r="K211" s="48">
        <v>30</v>
      </c>
      <c r="L211" s="48">
        <v>58</v>
      </c>
      <c r="M211" s="48">
        <v>28</v>
      </c>
      <c r="N211" s="25">
        <v>8092</v>
      </c>
      <c r="O211" s="25">
        <v>61492</v>
      </c>
    </row>
    <row r="212" spans="1:15" ht="12.75">
      <c r="A212" s="10" t="s">
        <v>225</v>
      </c>
      <c r="B212" s="48">
        <v>0</v>
      </c>
      <c r="C212" s="48">
        <v>0</v>
      </c>
      <c r="D212" s="48" t="s">
        <v>355</v>
      </c>
      <c r="E212" s="48">
        <v>22</v>
      </c>
      <c r="F212" s="48" t="s">
        <v>355</v>
      </c>
      <c r="G212" s="48" t="s">
        <v>355</v>
      </c>
      <c r="H212" s="48">
        <v>0</v>
      </c>
      <c r="I212" s="48">
        <v>0</v>
      </c>
      <c r="J212" s="48">
        <v>0</v>
      </c>
      <c r="K212" s="48">
        <v>22</v>
      </c>
      <c r="L212" s="48">
        <v>30</v>
      </c>
      <c r="M212" s="48">
        <v>14</v>
      </c>
      <c r="N212" s="25">
        <v>4054</v>
      </c>
      <c r="O212" s="25">
        <v>31933</v>
      </c>
    </row>
    <row r="213" spans="1:15" ht="12.75">
      <c r="A213" s="10" t="s">
        <v>226</v>
      </c>
      <c r="B213" s="48">
        <v>6</v>
      </c>
      <c r="C213" s="48">
        <v>0</v>
      </c>
      <c r="D213" s="48">
        <v>11</v>
      </c>
      <c r="E213" s="48">
        <v>89</v>
      </c>
      <c r="F213" s="48">
        <v>6</v>
      </c>
      <c r="G213" s="48">
        <v>33</v>
      </c>
      <c r="H213" s="48">
        <v>15</v>
      </c>
      <c r="I213" s="48" t="s">
        <v>355</v>
      </c>
      <c r="J213" s="48">
        <v>0</v>
      </c>
      <c r="K213" s="48">
        <v>77</v>
      </c>
      <c r="L213" s="48">
        <v>108</v>
      </c>
      <c r="M213" s="48">
        <v>52</v>
      </c>
      <c r="N213" s="25">
        <v>15259</v>
      </c>
      <c r="O213" s="25">
        <v>127304</v>
      </c>
    </row>
    <row r="214" spans="1:15" ht="12.75">
      <c r="A214" s="10" t="s">
        <v>227</v>
      </c>
      <c r="B214" s="48">
        <v>9</v>
      </c>
      <c r="C214" s="48">
        <v>0</v>
      </c>
      <c r="D214" s="48">
        <v>24</v>
      </c>
      <c r="E214" s="48">
        <v>66</v>
      </c>
      <c r="F214" s="48">
        <v>6</v>
      </c>
      <c r="G214" s="48">
        <v>38</v>
      </c>
      <c r="H214" s="48">
        <v>11</v>
      </c>
      <c r="I214" s="48" t="s">
        <v>355</v>
      </c>
      <c r="J214" s="48">
        <v>0</v>
      </c>
      <c r="K214" s="48">
        <v>72</v>
      </c>
      <c r="L214" s="48">
        <v>94</v>
      </c>
      <c r="M214" s="48">
        <v>26</v>
      </c>
      <c r="N214" s="25">
        <v>7768</v>
      </c>
      <c r="O214" s="25">
        <v>111409</v>
      </c>
    </row>
    <row r="215" spans="1:15" ht="12.75">
      <c r="A215" s="10" t="s">
        <v>228</v>
      </c>
      <c r="B215" s="48">
        <v>8</v>
      </c>
      <c r="C215" s="48">
        <v>0</v>
      </c>
      <c r="D215" s="48">
        <v>7</v>
      </c>
      <c r="E215" s="48">
        <v>15</v>
      </c>
      <c r="F215" s="48">
        <v>0</v>
      </c>
      <c r="G215" s="48">
        <v>7</v>
      </c>
      <c r="H215" s="48">
        <v>0</v>
      </c>
      <c r="I215" s="48">
        <v>0</v>
      </c>
      <c r="J215" s="48">
        <v>0</v>
      </c>
      <c r="K215" s="48">
        <v>18</v>
      </c>
      <c r="L215" s="48">
        <v>22</v>
      </c>
      <c r="M215" s="48">
        <v>9</v>
      </c>
      <c r="N215" s="25">
        <v>2688</v>
      </c>
      <c r="O215" s="25">
        <v>29108</v>
      </c>
    </row>
    <row r="216" spans="1:15" ht="12.75">
      <c r="A216" s="10" t="s">
        <v>229</v>
      </c>
      <c r="B216" s="48" t="s">
        <v>355</v>
      </c>
      <c r="C216" s="48">
        <v>0</v>
      </c>
      <c r="D216" s="48">
        <v>7</v>
      </c>
      <c r="E216" s="48">
        <v>24</v>
      </c>
      <c r="F216" s="48">
        <v>0</v>
      </c>
      <c r="G216" s="48">
        <v>6</v>
      </c>
      <c r="H216" s="48" t="s">
        <v>355</v>
      </c>
      <c r="I216" s="48" t="s">
        <v>355</v>
      </c>
      <c r="J216" s="48">
        <v>0</v>
      </c>
      <c r="K216" s="48">
        <v>21</v>
      </c>
      <c r="L216" s="48">
        <v>34</v>
      </c>
      <c r="M216" s="48">
        <v>7</v>
      </c>
      <c r="N216" s="25">
        <v>1898</v>
      </c>
      <c r="O216" s="25">
        <v>33960</v>
      </c>
    </row>
    <row r="217" spans="1:15" ht="12.75">
      <c r="A217" s="10" t="s">
        <v>230</v>
      </c>
      <c r="B217" s="48">
        <v>15</v>
      </c>
      <c r="C217" s="48">
        <v>0</v>
      </c>
      <c r="D217" s="48">
        <v>10</v>
      </c>
      <c r="E217" s="48">
        <v>72</v>
      </c>
      <c r="F217" s="48">
        <v>0</v>
      </c>
      <c r="G217" s="48">
        <v>26</v>
      </c>
      <c r="H217" s="48" t="s">
        <v>355</v>
      </c>
      <c r="I217" s="48">
        <v>6</v>
      </c>
      <c r="J217" s="48">
        <v>0</v>
      </c>
      <c r="K217" s="48">
        <v>91</v>
      </c>
      <c r="L217" s="48">
        <v>118</v>
      </c>
      <c r="M217" s="48">
        <v>48</v>
      </c>
      <c r="N217" s="25">
        <v>15007</v>
      </c>
      <c r="O217" s="25">
        <v>143928</v>
      </c>
    </row>
    <row r="218" spans="1:15" ht="12.75">
      <c r="A218" s="10" t="s">
        <v>231</v>
      </c>
      <c r="B218" s="48" t="s">
        <v>355</v>
      </c>
      <c r="C218" s="48">
        <v>0</v>
      </c>
      <c r="D218" s="48">
        <v>0</v>
      </c>
      <c r="E218" s="48">
        <v>7</v>
      </c>
      <c r="F218" s="48">
        <v>0</v>
      </c>
      <c r="G218" s="48">
        <v>4</v>
      </c>
      <c r="H218" s="48">
        <v>0</v>
      </c>
      <c r="I218" s="48">
        <v>0</v>
      </c>
      <c r="J218" s="48" t="s">
        <v>355</v>
      </c>
      <c r="K218" s="48">
        <v>17</v>
      </c>
      <c r="L218" s="48">
        <v>15</v>
      </c>
      <c r="M218" s="48">
        <v>11</v>
      </c>
      <c r="N218" s="25">
        <v>3069</v>
      </c>
      <c r="O218" s="25">
        <v>24140</v>
      </c>
    </row>
    <row r="219" spans="1:15" ht="12.75">
      <c r="A219" s="10" t="s">
        <v>232</v>
      </c>
      <c r="B219" s="48">
        <v>8</v>
      </c>
      <c r="C219" s="48">
        <v>0</v>
      </c>
      <c r="D219" s="48">
        <v>6</v>
      </c>
      <c r="E219" s="48">
        <v>53</v>
      </c>
      <c r="F219" s="48">
        <v>0</v>
      </c>
      <c r="G219" s="48">
        <v>5</v>
      </c>
      <c r="H219" s="48" t="s">
        <v>355</v>
      </c>
      <c r="I219" s="48" t="s">
        <v>355</v>
      </c>
      <c r="J219" s="48">
        <v>0</v>
      </c>
      <c r="K219" s="48">
        <v>39</v>
      </c>
      <c r="L219" s="48">
        <v>46</v>
      </c>
      <c r="M219" s="48">
        <v>25</v>
      </c>
      <c r="N219" s="25">
        <v>7263</v>
      </c>
      <c r="O219" s="25">
        <v>61453</v>
      </c>
    </row>
    <row r="220" spans="1:15" ht="12.75">
      <c r="A220" s="10" t="s">
        <v>233</v>
      </c>
      <c r="B220" s="48">
        <v>82</v>
      </c>
      <c r="C220" s="48">
        <v>0</v>
      </c>
      <c r="D220" s="48">
        <v>284</v>
      </c>
      <c r="E220" s="48">
        <v>442</v>
      </c>
      <c r="F220" s="48">
        <v>76</v>
      </c>
      <c r="G220" s="48">
        <v>156</v>
      </c>
      <c r="H220" s="48">
        <v>84</v>
      </c>
      <c r="I220" s="48">
        <v>13</v>
      </c>
      <c r="J220" s="48" t="s">
        <v>355</v>
      </c>
      <c r="K220" s="48">
        <v>474</v>
      </c>
      <c r="L220" s="48">
        <v>612</v>
      </c>
      <c r="M220" s="48">
        <v>211</v>
      </c>
      <c r="N220" s="25">
        <v>63691</v>
      </c>
      <c r="O220" s="25">
        <v>747732</v>
      </c>
    </row>
    <row r="221" spans="1:15" ht="25.5">
      <c r="A221" s="24" t="s">
        <v>892</v>
      </c>
      <c r="B221" s="48" t="s">
        <v>355</v>
      </c>
      <c r="C221" s="48">
        <v>0</v>
      </c>
      <c r="D221" s="48">
        <v>6</v>
      </c>
      <c r="E221" s="48">
        <v>48</v>
      </c>
      <c r="F221" s="48" t="s">
        <v>355</v>
      </c>
      <c r="G221" s="48">
        <v>15</v>
      </c>
      <c r="H221" s="48">
        <v>7</v>
      </c>
      <c r="I221" s="48" t="s">
        <v>355</v>
      </c>
      <c r="J221" s="48">
        <v>0</v>
      </c>
      <c r="K221" s="48">
        <v>32</v>
      </c>
      <c r="L221" s="48">
        <v>40</v>
      </c>
      <c r="M221" s="48">
        <v>29</v>
      </c>
      <c r="N221" s="25">
        <v>8778</v>
      </c>
      <c r="O221" s="25">
        <v>57307</v>
      </c>
    </row>
    <row r="222" spans="1:15" ht="12.75">
      <c r="A222" s="10" t="s">
        <v>234</v>
      </c>
      <c r="B222" s="48">
        <v>0</v>
      </c>
      <c r="C222" s="48">
        <v>0</v>
      </c>
      <c r="D222" s="48" t="s">
        <v>355</v>
      </c>
      <c r="E222" s="48">
        <v>24</v>
      </c>
      <c r="F222" s="48">
        <v>6</v>
      </c>
      <c r="G222" s="48">
        <v>11</v>
      </c>
      <c r="H222" s="48" t="s">
        <v>355</v>
      </c>
      <c r="I222" s="48">
        <v>0</v>
      </c>
      <c r="J222" s="48">
        <v>0</v>
      </c>
      <c r="K222" s="48">
        <v>52</v>
      </c>
      <c r="L222" s="48">
        <v>62</v>
      </c>
      <c r="M222" s="48">
        <v>16</v>
      </c>
      <c r="N222" s="25">
        <v>4701</v>
      </c>
      <c r="O222" s="25">
        <v>67510</v>
      </c>
    </row>
    <row r="223" spans="1:15" ht="12.75">
      <c r="A223" s="10" t="s">
        <v>235</v>
      </c>
      <c r="B223" s="48">
        <v>6</v>
      </c>
      <c r="C223" s="48">
        <v>0</v>
      </c>
      <c r="D223" s="48">
        <v>10</v>
      </c>
      <c r="E223" s="48">
        <v>65</v>
      </c>
      <c r="F223" s="48">
        <v>4</v>
      </c>
      <c r="G223" s="48">
        <v>20</v>
      </c>
      <c r="H223" s="48">
        <v>12</v>
      </c>
      <c r="I223" s="48" t="s">
        <v>355</v>
      </c>
      <c r="J223" s="48">
        <v>0</v>
      </c>
      <c r="K223" s="48">
        <v>83</v>
      </c>
      <c r="L223" s="48">
        <v>80</v>
      </c>
      <c r="M223" s="48">
        <v>30</v>
      </c>
      <c r="N223" s="25">
        <v>10115</v>
      </c>
      <c r="O223" s="25">
        <v>114359</v>
      </c>
    </row>
    <row r="224" spans="1:15" ht="12.75">
      <c r="A224" s="10" t="s">
        <v>236</v>
      </c>
      <c r="B224" s="48">
        <v>4</v>
      </c>
      <c r="C224" s="48">
        <v>0</v>
      </c>
      <c r="D224" s="48" t="s">
        <v>355</v>
      </c>
      <c r="E224" s="48">
        <v>65</v>
      </c>
      <c r="F224" s="48" t="s">
        <v>355</v>
      </c>
      <c r="G224" s="48">
        <v>12</v>
      </c>
      <c r="H224" s="48" t="s">
        <v>355</v>
      </c>
      <c r="I224" s="48" t="s">
        <v>355</v>
      </c>
      <c r="J224" s="48">
        <v>0</v>
      </c>
      <c r="K224" s="48">
        <v>45</v>
      </c>
      <c r="L224" s="48">
        <v>55</v>
      </c>
      <c r="M224" s="48">
        <v>14</v>
      </c>
      <c r="N224" s="25">
        <v>4287</v>
      </c>
      <c r="O224" s="25">
        <v>63055</v>
      </c>
    </row>
    <row r="225" spans="1:15" ht="12.75">
      <c r="A225" s="10" t="s">
        <v>237</v>
      </c>
      <c r="B225" s="48">
        <v>12</v>
      </c>
      <c r="C225" s="48" t="s">
        <v>355</v>
      </c>
      <c r="D225" s="48">
        <v>7</v>
      </c>
      <c r="E225" s="48">
        <v>84</v>
      </c>
      <c r="F225" s="48" t="s">
        <v>355</v>
      </c>
      <c r="G225" s="48">
        <v>17</v>
      </c>
      <c r="H225" s="48">
        <v>13</v>
      </c>
      <c r="I225" s="48" t="s">
        <v>355</v>
      </c>
      <c r="J225" s="48">
        <v>0</v>
      </c>
      <c r="K225" s="48">
        <v>86</v>
      </c>
      <c r="L225" s="48">
        <v>101</v>
      </c>
      <c r="M225" s="48">
        <v>41</v>
      </c>
      <c r="N225" s="25">
        <v>11753</v>
      </c>
      <c r="O225" s="25">
        <v>126869</v>
      </c>
    </row>
    <row r="226" spans="1:15" ht="12.75">
      <c r="A226" s="10" t="s">
        <v>238</v>
      </c>
      <c r="B226" s="48">
        <v>0</v>
      </c>
      <c r="C226" s="48">
        <v>0</v>
      </c>
      <c r="D226" s="48">
        <v>0</v>
      </c>
      <c r="E226" s="48">
        <v>9</v>
      </c>
      <c r="F226" s="48" t="s">
        <v>355</v>
      </c>
      <c r="G226" s="48">
        <v>6</v>
      </c>
      <c r="H226" s="48" t="s">
        <v>355</v>
      </c>
      <c r="I226" s="48">
        <v>0</v>
      </c>
      <c r="J226" s="48">
        <v>0</v>
      </c>
      <c r="K226" s="48">
        <v>12</v>
      </c>
      <c r="L226" s="48">
        <v>19</v>
      </c>
      <c r="M226" s="48">
        <v>13</v>
      </c>
      <c r="N226" s="25">
        <v>3797</v>
      </c>
      <c r="O226" s="25">
        <v>22257</v>
      </c>
    </row>
    <row r="227" spans="1:15" ht="12.75">
      <c r="A227" s="10" t="s">
        <v>239</v>
      </c>
      <c r="B227" s="48" t="s">
        <v>355</v>
      </c>
      <c r="C227" s="48">
        <v>0</v>
      </c>
      <c r="D227" s="48">
        <v>4</v>
      </c>
      <c r="E227" s="48">
        <v>66</v>
      </c>
      <c r="F227" s="48" t="s">
        <v>355</v>
      </c>
      <c r="G227" s="48">
        <v>15</v>
      </c>
      <c r="H227" s="48">
        <v>9</v>
      </c>
      <c r="I227" s="48">
        <v>6</v>
      </c>
      <c r="J227" s="48" t="s">
        <v>355</v>
      </c>
      <c r="K227" s="48">
        <v>78</v>
      </c>
      <c r="L227" s="48">
        <v>85</v>
      </c>
      <c r="M227" s="48">
        <v>33</v>
      </c>
      <c r="N227" s="25">
        <v>9585</v>
      </c>
      <c r="O227" s="25">
        <v>113156</v>
      </c>
    </row>
    <row r="228" spans="1:15" ht="12.75">
      <c r="A228" s="10" t="s">
        <v>240</v>
      </c>
      <c r="B228" s="48" t="s">
        <v>355</v>
      </c>
      <c r="C228" s="48">
        <v>0</v>
      </c>
      <c r="D228" s="48">
        <v>0</v>
      </c>
      <c r="E228" s="48">
        <v>10</v>
      </c>
      <c r="F228" s="48">
        <v>0</v>
      </c>
      <c r="G228" s="48">
        <v>4</v>
      </c>
      <c r="H228" s="48">
        <v>4</v>
      </c>
      <c r="I228" s="48">
        <v>0</v>
      </c>
      <c r="J228" s="48">
        <v>0</v>
      </c>
      <c r="K228" s="48">
        <v>4</v>
      </c>
      <c r="L228" s="48" t="s">
        <v>355</v>
      </c>
      <c r="M228" s="48">
        <v>6</v>
      </c>
      <c r="N228" s="25">
        <v>1535</v>
      </c>
      <c r="O228" s="25">
        <v>8728</v>
      </c>
    </row>
    <row r="229" spans="1:15" ht="12.75">
      <c r="A229" s="10" t="s">
        <v>241</v>
      </c>
      <c r="B229" s="48">
        <v>0</v>
      </c>
      <c r="C229" s="48">
        <v>0</v>
      </c>
      <c r="D229" s="48">
        <v>5</v>
      </c>
      <c r="E229" s="48">
        <v>16</v>
      </c>
      <c r="F229" s="48" t="s">
        <v>355</v>
      </c>
      <c r="G229" s="48">
        <v>9</v>
      </c>
      <c r="H229" s="48">
        <v>6</v>
      </c>
      <c r="I229" s="48" t="s">
        <v>355</v>
      </c>
      <c r="J229" s="48" t="s">
        <v>355</v>
      </c>
      <c r="K229" s="48">
        <v>17</v>
      </c>
      <c r="L229" s="48">
        <v>30</v>
      </c>
      <c r="M229" s="48">
        <v>23</v>
      </c>
      <c r="N229" s="25">
        <v>6683</v>
      </c>
      <c r="O229" s="25">
        <v>36366</v>
      </c>
    </row>
    <row r="230" spans="1:15" ht="12.75">
      <c r="A230" s="10" t="s">
        <v>242</v>
      </c>
      <c r="B230" s="48">
        <v>32</v>
      </c>
      <c r="C230" s="48">
        <v>7</v>
      </c>
      <c r="D230" s="48">
        <v>104</v>
      </c>
      <c r="E230" s="48">
        <v>333</v>
      </c>
      <c r="F230" s="48">
        <v>98</v>
      </c>
      <c r="G230" s="48">
        <v>167</v>
      </c>
      <c r="H230" s="48">
        <v>122</v>
      </c>
      <c r="I230" s="48">
        <v>10</v>
      </c>
      <c r="J230" s="48">
        <v>0</v>
      </c>
      <c r="K230" s="48">
        <v>301</v>
      </c>
      <c r="L230" s="48">
        <v>547</v>
      </c>
      <c r="M230" s="48">
        <v>213</v>
      </c>
      <c r="N230" s="25">
        <v>62681</v>
      </c>
      <c r="O230" s="25">
        <v>560862</v>
      </c>
    </row>
    <row r="231" spans="1:15" ht="25.5">
      <c r="A231" s="24" t="s">
        <v>893</v>
      </c>
      <c r="B231" s="48">
        <v>16</v>
      </c>
      <c r="C231" s="48">
        <v>0</v>
      </c>
      <c r="D231" s="48">
        <v>10</v>
      </c>
      <c r="E231" s="48">
        <v>38</v>
      </c>
      <c r="F231" s="48" t="s">
        <v>355</v>
      </c>
      <c r="G231" s="48">
        <v>10</v>
      </c>
      <c r="H231" s="48">
        <v>6</v>
      </c>
      <c r="I231" s="48">
        <v>5</v>
      </c>
      <c r="J231" s="48">
        <v>0</v>
      </c>
      <c r="K231" s="48">
        <v>39</v>
      </c>
      <c r="L231" s="48">
        <v>57</v>
      </c>
      <c r="M231" s="48">
        <v>31</v>
      </c>
      <c r="N231" s="25">
        <v>8798</v>
      </c>
      <c r="O231" s="25">
        <v>74049</v>
      </c>
    </row>
    <row r="232" spans="1:15" ht="12.75">
      <c r="A232" s="10" t="s">
        <v>243</v>
      </c>
      <c r="B232" s="48">
        <v>52</v>
      </c>
      <c r="C232" s="48">
        <v>0</v>
      </c>
      <c r="D232" s="48">
        <v>132</v>
      </c>
      <c r="E232" s="48">
        <v>176</v>
      </c>
      <c r="F232" s="48">
        <v>18</v>
      </c>
      <c r="G232" s="48">
        <v>44</v>
      </c>
      <c r="H232" s="48">
        <v>27</v>
      </c>
      <c r="I232" s="48" t="s">
        <v>355</v>
      </c>
      <c r="J232" s="48">
        <v>0</v>
      </c>
      <c r="K232" s="48">
        <v>109</v>
      </c>
      <c r="L232" s="48">
        <v>232</v>
      </c>
      <c r="M232" s="48">
        <v>135</v>
      </c>
      <c r="N232" s="25">
        <v>41447</v>
      </c>
      <c r="O232" s="25">
        <v>252523</v>
      </c>
    </row>
    <row r="233" spans="1:15" ht="12.75">
      <c r="A233" s="10" t="s">
        <v>244</v>
      </c>
      <c r="B233" s="48">
        <v>27</v>
      </c>
      <c r="C233" s="48">
        <v>0</v>
      </c>
      <c r="D233" s="48">
        <v>25</v>
      </c>
      <c r="E233" s="48">
        <v>217</v>
      </c>
      <c r="F233" s="48">
        <v>18</v>
      </c>
      <c r="G233" s="48">
        <v>45</v>
      </c>
      <c r="H233" s="48">
        <v>23</v>
      </c>
      <c r="I233" s="48">
        <v>4</v>
      </c>
      <c r="J233" s="48">
        <v>0</v>
      </c>
      <c r="K233" s="48">
        <v>157</v>
      </c>
      <c r="L233" s="48">
        <v>191</v>
      </c>
      <c r="M233" s="48">
        <v>110</v>
      </c>
      <c r="N233" s="25">
        <v>33285</v>
      </c>
      <c r="O233" s="25">
        <v>258537</v>
      </c>
    </row>
    <row r="234" spans="1:15" ht="12.75">
      <c r="A234" s="10" t="s">
        <v>245</v>
      </c>
      <c r="B234" s="48" t="s">
        <v>355</v>
      </c>
      <c r="C234" s="48">
        <v>0</v>
      </c>
      <c r="D234" s="48">
        <v>14</v>
      </c>
      <c r="E234" s="48">
        <v>29</v>
      </c>
      <c r="F234" s="48">
        <v>5</v>
      </c>
      <c r="G234" s="48">
        <v>14</v>
      </c>
      <c r="H234" s="48">
        <v>6</v>
      </c>
      <c r="I234" s="48" t="s">
        <v>355</v>
      </c>
      <c r="J234" s="48">
        <v>0</v>
      </c>
      <c r="K234" s="48">
        <v>22</v>
      </c>
      <c r="L234" s="48">
        <v>28</v>
      </c>
      <c r="M234" s="48">
        <v>23</v>
      </c>
      <c r="N234" s="25">
        <v>6733</v>
      </c>
      <c r="O234" s="25">
        <v>42873</v>
      </c>
    </row>
    <row r="235" spans="1:15" ht="12.75">
      <c r="A235" s="10" t="s">
        <v>246</v>
      </c>
      <c r="B235" s="48" t="s">
        <v>355</v>
      </c>
      <c r="C235" s="48">
        <v>0</v>
      </c>
      <c r="D235" s="48">
        <v>12</v>
      </c>
      <c r="E235" s="48">
        <v>58</v>
      </c>
      <c r="F235" s="48">
        <v>0</v>
      </c>
      <c r="G235" s="48">
        <v>7</v>
      </c>
      <c r="H235" s="48" t="s">
        <v>355</v>
      </c>
      <c r="I235" s="48">
        <v>4</v>
      </c>
      <c r="J235" s="48">
        <v>0</v>
      </c>
      <c r="K235" s="48">
        <v>58</v>
      </c>
      <c r="L235" s="48">
        <v>75</v>
      </c>
      <c r="M235" s="48">
        <v>51</v>
      </c>
      <c r="N235" s="25">
        <v>15159</v>
      </c>
      <c r="O235" s="25">
        <v>97192</v>
      </c>
    </row>
    <row r="236" spans="1:15" ht="12.75">
      <c r="A236" s="10" t="s">
        <v>247</v>
      </c>
      <c r="B236" s="48" t="s">
        <v>355</v>
      </c>
      <c r="C236" s="48">
        <v>0</v>
      </c>
      <c r="D236" s="48">
        <v>5</v>
      </c>
      <c r="E236" s="48">
        <v>33</v>
      </c>
      <c r="F236" s="48" t="s">
        <v>355</v>
      </c>
      <c r="G236" s="48">
        <v>16</v>
      </c>
      <c r="H236" s="48">
        <v>12</v>
      </c>
      <c r="I236" s="48">
        <v>0</v>
      </c>
      <c r="J236" s="48">
        <v>0</v>
      </c>
      <c r="K236" s="48">
        <v>23</v>
      </c>
      <c r="L236" s="48">
        <v>35</v>
      </c>
      <c r="M236" s="48">
        <v>23</v>
      </c>
      <c r="N236" s="25">
        <v>7168</v>
      </c>
      <c r="O236" s="25">
        <v>45577</v>
      </c>
    </row>
    <row r="237" spans="1:15" ht="12.75">
      <c r="A237" s="10" t="s">
        <v>248</v>
      </c>
      <c r="B237" s="48">
        <v>19</v>
      </c>
      <c r="C237" s="48">
        <v>0</v>
      </c>
      <c r="D237" s="48">
        <v>14</v>
      </c>
      <c r="E237" s="48">
        <v>65</v>
      </c>
      <c r="F237" s="48" t="s">
        <v>355</v>
      </c>
      <c r="G237" s="48">
        <v>9</v>
      </c>
      <c r="H237" s="48">
        <v>5</v>
      </c>
      <c r="I237" s="48">
        <v>11</v>
      </c>
      <c r="J237" s="48">
        <v>0</v>
      </c>
      <c r="K237" s="48">
        <v>50</v>
      </c>
      <c r="L237" s="48">
        <v>98</v>
      </c>
      <c r="M237" s="48">
        <v>51</v>
      </c>
      <c r="N237" s="25">
        <v>14918</v>
      </c>
      <c r="O237" s="25">
        <v>108820</v>
      </c>
    </row>
    <row r="238" spans="1:15" ht="12.75">
      <c r="A238" s="10" t="s">
        <v>249</v>
      </c>
      <c r="B238" s="48">
        <v>4</v>
      </c>
      <c r="C238" s="48">
        <v>0</v>
      </c>
      <c r="D238" s="48">
        <v>5</v>
      </c>
      <c r="E238" s="48">
        <v>20</v>
      </c>
      <c r="F238" s="48">
        <v>4</v>
      </c>
      <c r="G238" s="48">
        <v>9</v>
      </c>
      <c r="H238" s="48" t="s">
        <v>355</v>
      </c>
      <c r="I238" s="48" t="s">
        <v>355</v>
      </c>
      <c r="J238" s="48">
        <v>0</v>
      </c>
      <c r="K238" s="48">
        <v>21</v>
      </c>
      <c r="L238" s="48">
        <v>30</v>
      </c>
      <c r="M238" s="48">
        <v>16</v>
      </c>
      <c r="N238" s="25">
        <v>5053</v>
      </c>
      <c r="O238" s="25">
        <v>38544</v>
      </c>
    </row>
    <row r="239" spans="1:15" ht="12.75">
      <c r="A239" s="10" t="s">
        <v>250</v>
      </c>
      <c r="B239" s="48" t="s">
        <v>355</v>
      </c>
      <c r="C239" s="48">
        <v>0</v>
      </c>
      <c r="D239" s="48" t="s">
        <v>355</v>
      </c>
      <c r="E239" s="48">
        <v>51</v>
      </c>
      <c r="F239" s="48">
        <v>5</v>
      </c>
      <c r="G239" s="48">
        <v>24</v>
      </c>
      <c r="H239" s="48">
        <v>10</v>
      </c>
      <c r="I239" s="48" t="s">
        <v>355</v>
      </c>
      <c r="J239" s="48">
        <v>0</v>
      </c>
      <c r="K239" s="48">
        <v>69</v>
      </c>
      <c r="L239" s="48">
        <v>112</v>
      </c>
      <c r="M239" s="48">
        <v>42</v>
      </c>
      <c r="N239" s="25">
        <v>12385</v>
      </c>
      <c r="O239" s="25">
        <v>110716</v>
      </c>
    </row>
    <row r="240" spans="1:15" ht="12.75">
      <c r="A240" s="10" t="s">
        <v>251</v>
      </c>
      <c r="B240" s="48" t="s">
        <v>355</v>
      </c>
      <c r="C240" s="48">
        <v>0</v>
      </c>
      <c r="D240" s="48" t="s">
        <v>355</v>
      </c>
      <c r="E240" s="48">
        <v>20</v>
      </c>
      <c r="F240" s="48">
        <v>5</v>
      </c>
      <c r="G240" s="48">
        <v>6</v>
      </c>
      <c r="H240" s="48" t="s">
        <v>355</v>
      </c>
      <c r="I240" s="48">
        <v>0</v>
      </c>
      <c r="J240" s="48">
        <v>0</v>
      </c>
      <c r="K240" s="48">
        <v>11</v>
      </c>
      <c r="L240" s="48">
        <v>18</v>
      </c>
      <c r="M240" s="48">
        <v>17</v>
      </c>
      <c r="N240" s="25">
        <v>4922</v>
      </c>
      <c r="O240" s="25">
        <v>24277</v>
      </c>
    </row>
    <row r="241" spans="1:15" ht="12.75">
      <c r="A241" s="10" t="s">
        <v>252</v>
      </c>
      <c r="B241" s="48">
        <v>5</v>
      </c>
      <c r="C241" s="48">
        <v>0</v>
      </c>
      <c r="D241" s="48">
        <v>8</v>
      </c>
      <c r="E241" s="48">
        <v>58</v>
      </c>
      <c r="F241" s="48" t="s">
        <v>355</v>
      </c>
      <c r="G241" s="48">
        <v>8</v>
      </c>
      <c r="H241" s="48" t="s">
        <v>355</v>
      </c>
      <c r="I241" s="48" t="s">
        <v>355</v>
      </c>
      <c r="J241" s="48">
        <v>0</v>
      </c>
      <c r="K241" s="48">
        <v>38</v>
      </c>
      <c r="L241" s="48">
        <v>60</v>
      </c>
      <c r="M241" s="48">
        <v>14</v>
      </c>
      <c r="N241" s="25">
        <v>3894</v>
      </c>
      <c r="O241" s="25">
        <v>58399</v>
      </c>
    </row>
    <row r="242" spans="1:15" ht="12.75">
      <c r="A242" s="10" t="s">
        <v>253</v>
      </c>
      <c r="B242" s="48" t="s">
        <v>355</v>
      </c>
      <c r="C242" s="48">
        <v>0</v>
      </c>
      <c r="D242" s="48">
        <v>5</v>
      </c>
      <c r="E242" s="48">
        <v>22</v>
      </c>
      <c r="F242" s="48" t="s">
        <v>355</v>
      </c>
      <c r="G242" s="48">
        <v>7</v>
      </c>
      <c r="H242" s="48" t="s">
        <v>355</v>
      </c>
      <c r="I242" s="48" t="s">
        <v>355</v>
      </c>
      <c r="J242" s="48">
        <v>0</v>
      </c>
      <c r="K242" s="48">
        <v>16</v>
      </c>
      <c r="L242" s="48">
        <v>32</v>
      </c>
      <c r="M242" s="48">
        <v>12</v>
      </c>
      <c r="N242" s="25">
        <v>3798</v>
      </c>
      <c r="O242" s="25">
        <v>31497</v>
      </c>
    </row>
    <row r="243" spans="1:15" ht="12.75">
      <c r="A243" s="10" t="s">
        <v>254</v>
      </c>
      <c r="B243" s="48">
        <v>7</v>
      </c>
      <c r="C243" s="48">
        <v>0</v>
      </c>
      <c r="D243" s="48">
        <v>12</v>
      </c>
      <c r="E243" s="48">
        <v>32</v>
      </c>
      <c r="F243" s="48" t="s">
        <v>355</v>
      </c>
      <c r="G243" s="48" t="s">
        <v>355</v>
      </c>
      <c r="H243" s="48">
        <v>5</v>
      </c>
      <c r="I243" s="48" t="s">
        <v>355</v>
      </c>
      <c r="J243" s="48">
        <v>0</v>
      </c>
      <c r="K243" s="48">
        <v>28</v>
      </c>
      <c r="L243" s="48">
        <v>36</v>
      </c>
      <c r="M243" s="48">
        <v>20</v>
      </c>
      <c r="N243" s="25">
        <v>5926</v>
      </c>
      <c r="O243" s="25">
        <v>47208</v>
      </c>
    </row>
    <row r="244" spans="1:15" ht="12.75">
      <c r="A244" s="10" t="s">
        <v>255</v>
      </c>
      <c r="B244" s="48">
        <v>10</v>
      </c>
      <c r="C244" s="48">
        <v>0</v>
      </c>
      <c r="D244" s="48" t="s">
        <v>355</v>
      </c>
      <c r="E244" s="48">
        <v>14</v>
      </c>
      <c r="F244" s="48" t="s">
        <v>355</v>
      </c>
      <c r="G244" s="48" t="s">
        <v>355</v>
      </c>
      <c r="H244" s="48" t="s">
        <v>355</v>
      </c>
      <c r="I244" s="48" t="s">
        <v>355</v>
      </c>
      <c r="J244" s="48">
        <v>0</v>
      </c>
      <c r="K244" s="48">
        <v>0</v>
      </c>
      <c r="L244" s="48">
        <v>13</v>
      </c>
      <c r="M244" s="48">
        <v>12</v>
      </c>
      <c r="N244" s="25">
        <v>4014</v>
      </c>
      <c r="O244" s="25">
        <v>15754</v>
      </c>
    </row>
    <row r="245" spans="1:15" ht="12.75">
      <c r="A245" s="10" t="s">
        <v>256</v>
      </c>
      <c r="B245" s="48" t="s">
        <v>355</v>
      </c>
      <c r="C245" s="48">
        <v>0</v>
      </c>
      <c r="D245" s="48" t="s">
        <v>355</v>
      </c>
      <c r="E245" s="48">
        <v>17</v>
      </c>
      <c r="F245" s="48">
        <v>4</v>
      </c>
      <c r="G245" s="48">
        <v>5</v>
      </c>
      <c r="H245" s="48" t="s">
        <v>355</v>
      </c>
      <c r="I245" s="48">
        <v>0</v>
      </c>
      <c r="J245" s="48">
        <v>0</v>
      </c>
      <c r="K245" s="48">
        <v>13</v>
      </c>
      <c r="L245" s="48">
        <v>21</v>
      </c>
      <c r="M245" s="48">
        <v>12</v>
      </c>
      <c r="N245" s="25">
        <v>3262</v>
      </c>
      <c r="O245" s="25">
        <v>23128</v>
      </c>
    </row>
    <row r="246" spans="1:15" ht="25.5">
      <c r="A246" s="24" t="s">
        <v>894</v>
      </c>
      <c r="B246" s="48">
        <v>9</v>
      </c>
      <c r="C246" s="48">
        <v>0</v>
      </c>
      <c r="D246" s="48">
        <v>8</v>
      </c>
      <c r="E246" s="48">
        <v>73</v>
      </c>
      <c r="F246" s="48">
        <v>4</v>
      </c>
      <c r="G246" s="48">
        <v>19</v>
      </c>
      <c r="H246" s="48">
        <v>5</v>
      </c>
      <c r="I246" s="48">
        <v>0</v>
      </c>
      <c r="J246" s="48">
        <v>0</v>
      </c>
      <c r="K246" s="48">
        <v>107</v>
      </c>
      <c r="L246" s="48">
        <v>135</v>
      </c>
      <c r="M246" s="48">
        <v>60</v>
      </c>
      <c r="N246" s="25">
        <v>17830</v>
      </c>
      <c r="O246" s="25">
        <v>156002</v>
      </c>
    </row>
    <row r="247" spans="1:15" ht="12.75">
      <c r="A247" s="10" t="s">
        <v>257</v>
      </c>
      <c r="B247" s="48">
        <v>47</v>
      </c>
      <c r="C247" s="48" t="s">
        <v>355</v>
      </c>
      <c r="D247" s="48">
        <v>22</v>
      </c>
      <c r="E247" s="48">
        <v>330</v>
      </c>
      <c r="F247" s="48">
        <v>35</v>
      </c>
      <c r="G247" s="48">
        <v>89</v>
      </c>
      <c r="H247" s="48">
        <v>52</v>
      </c>
      <c r="I247" s="48">
        <v>0</v>
      </c>
      <c r="J247" s="48">
        <v>0</v>
      </c>
      <c r="K247" s="48">
        <v>248</v>
      </c>
      <c r="L247" s="48">
        <v>363</v>
      </c>
      <c r="M247" s="48">
        <v>164</v>
      </c>
      <c r="N247" s="25">
        <v>49365</v>
      </c>
      <c r="O247" s="25">
        <v>415127</v>
      </c>
    </row>
    <row r="248" spans="1:15" ht="12.75">
      <c r="A248" s="10" t="s">
        <v>258</v>
      </c>
      <c r="B248" s="48">
        <v>8</v>
      </c>
      <c r="C248" s="48">
        <v>0</v>
      </c>
      <c r="D248" s="48" t="s">
        <v>355</v>
      </c>
      <c r="E248" s="48">
        <v>19</v>
      </c>
      <c r="F248" s="48">
        <v>4</v>
      </c>
      <c r="G248" s="48">
        <v>7</v>
      </c>
      <c r="H248" s="48" t="s">
        <v>355</v>
      </c>
      <c r="I248" s="48">
        <v>4</v>
      </c>
      <c r="J248" s="48">
        <v>0</v>
      </c>
      <c r="K248" s="48">
        <v>22</v>
      </c>
      <c r="L248" s="48">
        <v>32</v>
      </c>
      <c r="M248" s="48">
        <v>29</v>
      </c>
      <c r="N248" s="25">
        <v>8520</v>
      </c>
      <c r="O248" s="25">
        <v>48323</v>
      </c>
    </row>
    <row r="249" spans="1:15" ht="12.75">
      <c r="A249" s="10" t="s">
        <v>259</v>
      </c>
      <c r="B249" s="48">
        <v>11</v>
      </c>
      <c r="C249" s="48">
        <v>0</v>
      </c>
      <c r="D249" s="48">
        <v>10</v>
      </c>
      <c r="E249" s="48">
        <v>80</v>
      </c>
      <c r="F249" s="48">
        <v>6</v>
      </c>
      <c r="G249" s="48">
        <v>38</v>
      </c>
      <c r="H249" s="48">
        <v>6</v>
      </c>
      <c r="I249" s="48">
        <v>7</v>
      </c>
      <c r="J249" s="48">
        <v>0</v>
      </c>
      <c r="K249" s="48">
        <v>124</v>
      </c>
      <c r="L249" s="48">
        <v>167</v>
      </c>
      <c r="M249" s="48">
        <v>86</v>
      </c>
      <c r="N249" s="25">
        <v>25573</v>
      </c>
      <c r="O249" s="25">
        <v>202337</v>
      </c>
    </row>
    <row r="250" spans="1:15" ht="12.75">
      <c r="A250" s="10" t="s">
        <v>260</v>
      </c>
      <c r="B250" s="48" t="s">
        <v>355</v>
      </c>
      <c r="C250" s="48">
        <v>0</v>
      </c>
      <c r="D250" s="48">
        <v>6</v>
      </c>
      <c r="E250" s="48">
        <v>16</v>
      </c>
      <c r="F250" s="48">
        <v>4</v>
      </c>
      <c r="G250" s="48">
        <v>10</v>
      </c>
      <c r="H250" s="48">
        <v>11</v>
      </c>
      <c r="I250" s="48">
        <v>12</v>
      </c>
      <c r="J250" s="48">
        <v>0</v>
      </c>
      <c r="K250" s="48">
        <v>64</v>
      </c>
      <c r="L250" s="48">
        <v>63</v>
      </c>
      <c r="M250" s="48">
        <v>44</v>
      </c>
      <c r="N250" s="25">
        <v>13355</v>
      </c>
      <c r="O250" s="25">
        <v>105960</v>
      </c>
    </row>
    <row r="251" spans="1:15" ht="12.75">
      <c r="A251" s="10" t="s">
        <v>261</v>
      </c>
      <c r="B251" s="48">
        <v>6</v>
      </c>
      <c r="C251" s="48">
        <v>0</v>
      </c>
      <c r="D251" s="48" t="s">
        <v>355</v>
      </c>
      <c r="E251" s="48">
        <v>22</v>
      </c>
      <c r="F251" s="48" t="s">
        <v>355</v>
      </c>
      <c r="G251" s="48">
        <v>6</v>
      </c>
      <c r="H251" s="48">
        <v>0</v>
      </c>
      <c r="I251" s="48" t="s">
        <v>355</v>
      </c>
      <c r="J251" s="48">
        <v>0</v>
      </c>
      <c r="K251" s="48">
        <v>13</v>
      </c>
      <c r="L251" s="48">
        <v>34</v>
      </c>
      <c r="M251" s="48">
        <v>23</v>
      </c>
      <c r="N251" s="25">
        <v>6387</v>
      </c>
      <c r="O251" s="25">
        <v>33603</v>
      </c>
    </row>
    <row r="252" spans="1:15" ht="12.75">
      <c r="A252" s="10" t="s">
        <v>262</v>
      </c>
      <c r="B252" s="48" t="s">
        <v>355</v>
      </c>
      <c r="C252" s="48">
        <v>0</v>
      </c>
      <c r="D252" s="48" t="s">
        <v>355</v>
      </c>
      <c r="E252" s="48">
        <v>13</v>
      </c>
      <c r="F252" s="48">
        <v>0</v>
      </c>
      <c r="G252" s="48">
        <v>6</v>
      </c>
      <c r="H252" s="48">
        <v>0</v>
      </c>
      <c r="I252" s="48" t="s">
        <v>355</v>
      </c>
      <c r="J252" s="48">
        <v>0</v>
      </c>
      <c r="K252" s="48">
        <v>8</v>
      </c>
      <c r="L252" s="48">
        <v>12</v>
      </c>
      <c r="M252" s="48">
        <v>23</v>
      </c>
      <c r="N252" s="25">
        <v>6712</v>
      </c>
      <c r="O252" s="25">
        <v>23884</v>
      </c>
    </row>
    <row r="253" spans="1:15" ht="12.75">
      <c r="A253" s="10" t="s">
        <v>263</v>
      </c>
      <c r="B253" s="48" t="s">
        <v>355</v>
      </c>
      <c r="C253" s="48">
        <v>0</v>
      </c>
      <c r="D253" s="48">
        <v>5</v>
      </c>
      <c r="E253" s="48">
        <v>19</v>
      </c>
      <c r="F253" s="48">
        <v>0</v>
      </c>
      <c r="G253" s="48">
        <v>8</v>
      </c>
      <c r="H253" s="48">
        <v>6</v>
      </c>
      <c r="I253" s="48">
        <v>0</v>
      </c>
      <c r="J253" s="48">
        <v>0</v>
      </c>
      <c r="K253" s="48">
        <v>34</v>
      </c>
      <c r="L253" s="48">
        <v>50</v>
      </c>
      <c r="M253" s="48">
        <v>13</v>
      </c>
      <c r="N253" s="25">
        <v>3801</v>
      </c>
      <c r="O253" s="25">
        <v>48844</v>
      </c>
    </row>
    <row r="254" spans="1:15" ht="12.75">
      <c r="A254" s="10" t="s">
        <v>264</v>
      </c>
      <c r="B254" s="48">
        <v>23</v>
      </c>
      <c r="C254" s="48">
        <v>0</v>
      </c>
      <c r="D254" s="48">
        <v>23</v>
      </c>
      <c r="E254" s="48">
        <v>111</v>
      </c>
      <c r="F254" s="48">
        <v>13</v>
      </c>
      <c r="G254" s="48">
        <v>19</v>
      </c>
      <c r="H254" s="48">
        <v>9</v>
      </c>
      <c r="I254" s="48">
        <v>8</v>
      </c>
      <c r="J254" s="48">
        <v>0</v>
      </c>
      <c r="K254" s="48">
        <v>91</v>
      </c>
      <c r="L254" s="48">
        <v>134</v>
      </c>
      <c r="M254" s="48">
        <v>58</v>
      </c>
      <c r="N254" s="25">
        <v>16790</v>
      </c>
      <c r="O254" s="25">
        <v>157331</v>
      </c>
    </row>
    <row r="255" spans="1:15" ht="12.75">
      <c r="A255" s="10" t="s">
        <v>265</v>
      </c>
      <c r="B255" s="48">
        <v>13</v>
      </c>
      <c r="C255" s="48">
        <v>0</v>
      </c>
      <c r="D255" s="48">
        <v>9</v>
      </c>
      <c r="E255" s="48">
        <v>57</v>
      </c>
      <c r="F255" s="48" t="s">
        <v>355</v>
      </c>
      <c r="G255" s="48">
        <v>38</v>
      </c>
      <c r="H255" s="48">
        <v>7</v>
      </c>
      <c r="I255" s="48" t="s">
        <v>355</v>
      </c>
      <c r="J255" s="48">
        <v>0</v>
      </c>
      <c r="K255" s="48">
        <v>123</v>
      </c>
      <c r="L255" s="48">
        <v>118</v>
      </c>
      <c r="M255" s="48">
        <v>44</v>
      </c>
      <c r="N255" s="25">
        <v>13613</v>
      </c>
      <c r="O255" s="25">
        <v>166322</v>
      </c>
    </row>
    <row r="256" spans="1:15" ht="25.5">
      <c r="A256" s="24" t="s">
        <v>895</v>
      </c>
      <c r="B256" s="48">
        <v>10</v>
      </c>
      <c r="C256" s="48">
        <v>0</v>
      </c>
      <c r="D256" s="48">
        <v>44</v>
      </c>
      <c r="E256" s="48">
        <v>94</v>
      </c>
      <c r="F256" s="48">
        <v>9</v>
      </c>
      <c r="G256" s="48">
        <v>42</v>
      </c>
      <c r="H256" s="48">
        <v>49</v>
      </c>
      <c r="I256" s="48" t="s">
        <v>355</v>
      </c>
      <c r="J256" s="48">
        <v>0</v>
      </c>
      <c r="K256" s="48">
        <v>121</v>
      </c>
      <c r="L256" s="48">
        <v>154</v>
      </c>
      <c r="M256" s="48">
        <v>40</v>
      </c>
      <c r="N256" s="25">
        <v>11484</v>
      </c>
      <c r="O256" s="25">
        <v>178400</v>
      </c>
    </row>
    <row r="257" spans="1:15" ht="12.75">
      <c r="A257" s="10" t="s">
        <v>266</v>
      </c>
      <c r="B257" s="48" t="s">
        <v>355</v>
      </c>
      <c r="C257" s="48">
        <v>0</v>
      </c>
      <c r="D257" s="48">
        <v>7</v>
      </c>
      <c r="E257" s="48">
        <v>61</v>
      </c>
      <c r="F257" s="48" t="s">
        <v>355</v>
      </c>
      <c r="G257" s="48">
        <v>17</v>
      </c>
      <c r="H257" s="48">
        <v>6</v>
      </c>
      <c r="I257" s="48" t="s">
        <v>355</v>
      </c>
      <c r="J257" s="48">
        <v>0</v>
      </c>
      <c r="K257" s="48">
        <v>88</v>
      </c>
      <c r="L257" s="48">
        <v>103</v>
      </c>
      <c r="M257" s="48">
        <v>40</v>
      </c>
      <c r="N257" s="25">
        <v>12028</v>
      </c>
      <c r="O257" s="25">
        <v>123281</v>
      </c>
    </row>
    <row r="258" spans="1:15" ht="12.75">
      <c r="A258" s="10" t="s">
        <v>267</v>
      </c>
      <c r="B258" s="48">
        <v>13</v>
      </c>
      <c r="C258" s="48">
        <v>0</v>
      </c>
      <c r="D258" s="48">
        <v>7</v>
      </c>
      <c r="E258" s="48">
        <v>125</v>
      </c>
      <c r="F258" s="48" t="s">
        <v>355</v>
      </c>
      <c r="G258" s="48">
        <v>19</v>
      </c>
      <c r="H258" s="48">
        <v>7</v>
      </c>
      <c r="I258" s="48" t="s">
        <v>355</v>
      </c>
      <c r="J258" s="48">
        <v>0</v>
      </c>
      <c r="K258" s="48">
        <v>80</v>
      </c>
      <c r="L258" s="48">
        <v>84</v>
      </c>
      <c r="M258" s="48">
        <v>44</v>
      </c>
      <c r="N258" s="25">
        <v>13499</v>
      </c>
      <c r="O258" s="25">
        <v>122243</v>
      </c>
    </row>
    <row r="259" spans="1:15" ht="12.75">
      <c r="A259" s="10" t="s">
        <v>268</v>
      </c>
      <c r="B259" s="48">
        <v>39</v>
      </c>
      <c r="C259" s="48" t="s">
        <v>355</v>
      </c>
      <c r="D259" s="48">
        <v>80</v>
      </c>
      <c r="E259" s="48">
        <v>279</v>
      </c>
      <c r="F259" s="48">
        <v>22</v>
      </c>
      <c r="G259" s="48">
        <v>92</v>
      </c>
      <c r="H259" s="48">
        <v>35</v>
      </c>
      <c r="I259" s="48">
        <v>8</v>
      </c>
      <c r="J259" s="48">
        <v>0</v>
      </c>
      <c r="K259" s="48">
        <v>238</v>
      </c>
      <c r="L259" s="48">
        <v>358</v>
      </c>
      <c r="M259" s="48">
        <v>158</v>
      </c>
      <c r="N259" s="25">
        <v>47816</v>
      </c>
      <c r="O259" s="25">
        <v>409419</v>
      </c>
    </row>
    <row r="260" spans="1:15" ht="12.75">
      <c r="A260" s="10" t="s">
        <v>269</v>
      </c>
      <c r="B260" s="48">
        <v>8</v>
      </c>
      <c r="C260" s="48">
        <v>0</v>
      </c>
      <c r="D260" s="48">
        <v>23</v>
      </c>
      <c r="E260" s="48">
        <v>54</v>
      </c>
      <c r="F260" s="48">
        <v>9</v>
      </c>
      <c r="G260" s="48">
        <v>20</v>
      </c>
      <c r="H260" s="48">
        <v>8</v>
      </c>
      <c r="I260" s="48" t="s">
        <v>355</v>
      </c>
      <c r="J260" s="48">
        <v>0</v>
      </c>
      <c r="K260" s="48">
        <v>31</v>
      </c>
      <c r="L260" s="48">
        <v>53</v>
      </c>
      <c r="M260" s="48">
        <v>39</v>
      </c>
      <c r="N260" s="25">
        <v>11381</v>
      </c>
      <c r="O260" s="25">
        <v>70257</v>
      </c>
    </row>
    <row r="261" spans="1:15" ht="12.75">
      <c r="A261" s="10" t="s">
        <v>270</v>
      </c>
      <c r="B261" s="48" t="s">
        <v>355</v>
      </c>
      <c r="C261" s="48">
        <v>0</v>
      </c>
      <c r="D261" s="48">
        <v>15</v>
      </c>
      <c r="E261" s="48">
        <v>36</v>
      </c>
      <c r="F261" s="48" t="s">
        <v>355</v>
      </c>
      <c r="G261" s="48">
        <v>7</v>
      </c>
      <c r="H261" s="48">
        <v>4</v>
      </c>
      <c r="I261" s="48">
        <v>14</v>
      </c>
      <c r="J261" s="48">
        <v>0</v>
      </c>
      <c r="K261" s="48">
        <v>22</v>
      </c>
      <c r="L261" s="48">
        <v>37</v>
      </c>
      <c r="M261" s="48">
        <v>17</v>
      </c>
      <c r="N261" s="25">
        <v>5106</v>
      </c>
      <c r="O261" s="25">
        <v>53304</v>
      </c>
    </row>
    <row r="262" spans="1:15" ht="12.75">
      <c r="A262" s="10" t="s">
        <v>271</v>
      </c>
      <c r="B262" s="48">
        <v>21</v>
      </c>
      <c r="C262" s="48" t="s">
        <v>355</v>
      </c>
      <c r="D262" s="48">
        <v>52</v>
      </c>
      <c r="E262" s="48">
        <v>126</v>
      </c>
      <c r="F262" s="48">
        <v>8</v>
      </c>
      <c r="G262" s="48">
        <v>52</v>
      </c>
      <c r="H262" s="48">
        <v>28</v>
      </c>
      <c r="I262" s="48" t="s">
        <v>355</v>
      </c>
      <c r="J262" s="48">
        <v>0</v>
      </c>
      <c r="K262" s="48">
        <v>178</v>
      </c>
      <c r="L262" s="48">
        <v>274</v>
      </c>
      <c r="M262" s="48">
        <v>100</v>
      </c>
      <c r="N262" s="25">
        <v>29738</v>
      </c>
      <c r="O262" s="25">
        <v>283892</v>
      </c>
    </row>
    <row r="263" spans="1:15" ht="25.5">
      <c r="A263" s="24" t="s">
        <v>896</v>
      </c>
      <c r="B263" s="48">
        <v>4</v>
      </c>
      <c r="C263" s="48">
        <v>0</v>
      </c>
      <c r="D263" s="48">
        <v>12</v>
      </c>
      <c r="E263" s="48">
        <v>8</v>
      </c>
      <c r="F263" s="48">
        <v>0</v>
      </c>
      <c r="G263" s="48" t="s">
        <v>355</v>
      </c>
      <c r="H263" s="48">
        <v>0</v>
      </c>
      <c r="I263" s="48">
        <v>10</v>
      </c>
      <c r="J263" s="48">
        <v>0</v>
      </c>
      <c r="K263" s="48">
        <v>16</v>
      </c>
      <c r="L263" s="48">
        <v>18</v>
      </c>
      <c r="M263" s="48">
        <v>18</v>
      </c>
      <c r="N263" s="25">
        <v>4866</v>
      </c>
      <c r="O263" s="25">
        <v>38610</v>
      </c>
    </row>
    <row r="264" spans="1:15" ht="12.75">
      <c r="A264" s="10" t="s">
        <v>273</v>
      </c>
      <c r="B264" s="48">
        <v>5</v>
      </c>
      <c r="C264" s="48">
        <v>0</v>
      </c>
      <c r="D264" s="48" t="s">
        <v>355</v>
      </c>
      <c r="E264" s="48">
        <v>26</v>
      </c>
      <c r="F264" s="48" t="s">
        <v>355</v>
      </c>
      <c r="G264" s="48" t="s">
        <v>355</v>
      </c>
      <c r="H264" s="48" t="s">
        <v>355</v>
      </c>
      <c r="I264" s="48">
        <v>4</v>
      </c>
      <c r="J264" s="48">
        <v>0</v>
      </c>
      <c r="K264" s="48">
        <v>30</v>
      </c>
      <c r="L264" s="48">
        <v>28</v>
      </c>
      <c r="M264" s="48">
        <v>10</v>
      </c>
      <c r="N264" s="25">
        <v>3536</v>
      </c>
      <c r="O264" s="25">
        <v>43749</v>
      </c>
    </row>
    <row r="265" spans="1:15" ht="12.75">
      <c r="A265" s="10" t="s">
        <v>274</v>
      </c>
      <c r="B265" s="48">
        <v>6</v>
      </c>
      <c r="C265" s="48">
        <v>0</v>
      </c>
      <c r="D265" s="48">
        <v>4</v>
      </c>
      <c r="E265" s="48">
        <v>18</v>
      </c>
      <c r="F265" s="48" t="s">
        <v>355</v>
      </c>
      <c r="G265" s="48">
        <v>6</v>
      </c>
      <c r="H265" s="48" t="s">
        <v>355</v>
      </c>
      <c r="I265" s="48">
        <v>6</v>
      </c>
      <c r="J265" s="48">
        <v>0</v>
      </c>
      <c r="K265" s="48">
        <v>31</v>
      </c>
      <c r="L265" s="48">
        <v>28</v>
      </c>
      <c r="M265" s="48">
        <v>12</v>
      </c>
      <c r="N265" s="25">
        <v>3370</v>
      </c>
      <c r="O265" s="25">
        <v>47979</v>
      </c>
    </row>
    <row r="266" spans="1:15" ht="12.75">
      <c r="A266" s="10" t="s">
        <v>275</v>
      </c>
      <c r="B266" s="48">
        <v>5</v>
      </c>
      <c r="C266" s="48">
        <v>0</v>
      </c>
      <c r="D266" s="48">
        <v>9</v>
      </c>
      <c r="E266" s="48">
        <v>37</v>
      </c>
      <c r="F266" s="48">
        <v>12</v>
      </c>
      <c r="G266" s="48">
        <v>12</v>
      </c>
      <c r="H266" s="48">
        <v>4</v>
      </c>
      <c r="I266" s="48">
        <v>9</v>
      </c>
      <c r="J266" s="48">
        <v>0</v>
      </c>
      <c r="K266" s="48">
        <v>45</v>
      </c>
      <c r="L266" s="48">
        <v>37</v>
      </c>
      <c r="M266" s="48">
        <v>25</v>
      </c>
      <c r="N266" s="25">
        <v>7848</v>
      </c>
      <c r="O266" s="25">
        <v>74407</v>
      </c>
    </row>
    <row r="267" spans="1:15" ht="12.75">
      <c r="A267" s="10" t="s">
        <v>276</v>
      </c>
      <c r="B267" s="48" t="s">
        <v>355</v>
      </c>
      <c r="C267" s="48">
        <v>0</v>
      </c>
      <c r="D267" s="48">
        <v>4</v>
      </c>
      <c r="E267" s="48">
        <v>10</v>
      </c>
      <c r="F267" s="48">
        <v>0</v>
      </c>
      <c r="G267" s="48" t="s">
        <v>355</v>
      </c>
      <c r="H267" s="48" t="s">
        <v>355</v>
      </c>
      <c r="I267" s="48" t="s">
        <v>355</v>
      </c>
      <c r="J267" s="48">
        <v>0</v>
      </c>
      <c r="K267" s="48">
        <v>4</v>
      </c>
      <c r="L267" s="48">
        <v>4</v>
      </c>
      <c r="M267" s="48">
        <v>9</v>
      </c>
      <c r="N267" s="25">
        <v>2822</v>
      </c>
      <c r="O267" s="25">
        <v>12943</v>
      </c>
    </row>
    <row r="268" spans="1:15" ht="12.75">
      <c r="A268" s="10" t="s">
        <v>277</v>
      </c>
      <c r="B268" s="48" t="s">
        <v>355</v>
      </c>
      <c r="C268" s="48">
        <v>0</v>
      </c>
      <c r="D268" s="48" t="s">
        <v>355</v>
      </c>
      <c r="E268" s="48">
        <v>38</v>
      </c>
      <c r="F268" s="48" t="s">
        <v>355</v>
      </c>
      <c r="G268" s="48">
        <v>4</v>
      </c>
      <c r="H268" s="48" t="s">
        <v>355</v>
      </c>
      <c r="I268" s="48">
        <v>12</v>
      </c>
      <c r="J268" s="48">
        <v>0</v>
      </c>
      <c r="K268" s="48">
        <v>43</v>
      </c>
      <c r="L268" s="48">
        <v>38</v>
      </c>
      <c r="M268" s="48">
        <v>16</v>
      </c>
      <c r="N268" s="25">
        <v>4982</v>
      </c>
      <c r="O268" s="25">
        <v>67614</v>
      </c>
    </row>
    <row r="269" spans="1:15" ht="12.75">
      <c r="A269" s="10" t="s">
        <v>278</v>
      </c>
      <c r="B269" s="48" t="s">
        <v>355</v>
      </c>
      <c r="C269" s="48">
        <v>0</v>
      </c>
      <c r="D269" s="48">
        <v>9</v>
      </c>
      <c r="E269" s="48">
        <v>6</v>
      </c>
      <c r="F269" s="48" t="s">
        <v>355</v>
      </c>
      <c r="G269" s="48">
        <v>7</v>
      </c>
      <c r="H269" s="48" t="s">
        <v>355</v>
      </c>
      <c r="I269" s="48">
        <v>9</v>
      </c>
      <c r="J269" s="48">
        <v>0</v>
      </c>
      <c r="K269" s="48">
        <v>15</v>
      </c>
      <c r="L269" s="48">
        <v>20</v>
      </c>
      <c r="M269" s="48">
        <v>12</v>
      </c>
      <c r="N269" s="25">
        <v>3540</v>
      </c>
      <c r="O269" s="25">
        <v>35387</v>
      </c>
    </row>
    <row r="270" spans="1:15" ht="12.75">
      <c r="A270" s="10" t="s">
        <v>279</v>
      </c>
      <c r="B270" s="48">
        <v>25</v>
      </c>
      <c r="C270" s="48">
        <v>0</v>
      </c>
      <c r="D270" s="48">
        <v>51</v>
      </c>
      <c r="E270" s="48">
        <v>266</v>
      </c>
      <c r="F270" s="48">
        <v>40</v>
      </c>
      <c r="G270" s="48">
        <v>71</v>
      </c>
      <c r="H270" s="48">
        <v>43</v>
      </c>
      <c r="I270" s="48" t="s">
        <v>355</v>
      </c>
      <c r="J270" s="48">
        <v>0</v>
      </c>
      <c r="K270" s="48">
        <v>430</v>
      </c>
      <c r="L270" s="48">
        <v>367</v>
      </c>
      <c r="M270" s="48">
        <v>98</v>
      </c>
      <c r="N270" s="25">
        <v>26602</v>
      </c>
      <c r="O270" s="25">
        <v>525791</v>
      </c>
    </row>
    <row r="271" spans="1:15" ht="25.5">
      <c r="A271" s="24" t="s">
        <v>897</v>
      </c>
      <c r="B271" s="48" t="s">
        <v>355</v>
      </c>
      <c r="C271" s="48">
        <v>0</v>
      </c>
      <c r="D271" s="48">
        <v>9</v>
      </c>
      <c r="E271" s="48" t="s">
        <v>355</v>
      </c>
      <c r="F271" s="48" t="s">
        <v>355</v>
      </c>
      <c r="G271" s="48" t="s">
        <v>355</v>
      </c>
      <c r="H271" s="48" t="s">
        <v>355</v>
      </c>
      <c r="I271" s="48">
        <v>0</v>
      </c>
      <c r="J271" s="48">
        <v>0</v>
      </c>
      <c r="K271" s="48" t="s">
        <v>355</v>
      </c>
      <c r="L271" s="48" t="s">
        <v>355</v>
      </c>
      <c r="M271" s="48">
        <v>0</v>
      </c>
      <c r="N271" s="25">
        <v>0</v>
      </c>
      <c r="O271" s="25">
        <v>3405</v>
      </c>
    </row>
    <row r="272" spans="1:15" ht="12.75">
      <c r="A272" s="10" t="s">
        <v>280</v>
      </c>
      <c r="B272" s="48">
        <v>6</v>
      </c>
      <c r="C272" s="48">
        <v>0</v>
      </c>
      <c r="D272" s="48" t="s">
        <v>355</v>
      </c>
      <c r="E272" s="48">
        <v>11</v>
      </c>
      <c r="F272" s="48" t="s">
        <v>355</v>
      </c>
      <c r="G272" s="48">
        <v>0</v>
      </c>
      <c r="H272" s="48">
        <v>0</v>
      </c>
      <c r="I272" s="48">
        <v>0</v>
      </c>
      <c r="J272" s="48">
        <v>0</v>
      </c>
      <c r="K272" s="48">
        <v>10</v>
      </c>
      <c r="L272" s="48">
        <v>7</v>
      </c>
      <c r="M272" s="48" t="s">
        <v>355</v>
      </c>
      <c r="N272" s="25">
        <v>762</v>
      </c>
      <c r="O272" s="25">
        <v>13684</v>
      </c>
    </row>
    <row r="273" spans="1:15" ht="12.75">
      <c r="A273" s="10" t="s">
        <v>281</v>
      </c>
      <c r="B273" s="48" t="s">
        <v>355</v>
      </c>
      <c r="C273" s="48">
        <v>0</v>
      </c>
      <c r="D273" s="48">
        <v>0</v>
      </c>
      <c r="E273" s="48">
        <v>62</v>
      </c>
      <c r="F273" s="48">
        <v>6</v>
      </c>
      <c r="G273" s="48">
        <v>7</v>
      </c>
      <c r="H273" s="48" t="s">
        <v>355</v>
      </c>
      <c r="I273" s="48">
        <v>0</v>
      </c>
      <c r="J273" s="48">
        <v>0</v>
      </c>
      <c r="K273" s="48">
        <v>79</v>
      </c>
      <c r="L273" s="48">
        <v>94</v>
      </c>
      <c r="M273" s="48">
        <v>22</v>
      </c>
      <c r="N273" s="25">
        <v>7291</v>
      </c>
      <c r="O273" s="25">
        <v>100680</v>
      </c>
    </row>
    <row r="274" spans="1:15" ht="12.75">
      <c r="A274" s="10" t="s">
        <v>282</v>
      </c>
      <c r="B274" s="48">
        <v>5</v>
      </c>
      <c r="C274" s="48">
        <v>0</v>
      </c>
      <c r="D274" s="48" t="s">
        <v>355</v>
      </c>
      <c r="E274" s="48">
        <v>7</v>
      </c>
      <c r="F274" s="48" t="s">
        <v>355</v>
      </c>
      <c r="G274" s="48" t="s">
        <v>355</v>
      </c>
      <c r="H274" s="48" t="s">
        <v>355</v>
      </c>
      <c r="I274" s="48" t="s">
        <v>355</v>
      </c>
      <c r="J274" s="48">
        <v>0</v>
      </c>
      <c r="K274" s="48" t="s">
        <v>355</v>
      </c>
      <c r="L274" s="48">
        <v>4</v>
      </c>
      <c r="M274" s="48" t="s">
        <v>355</v>
      </c>
      <c r="N274" s="25">
        <v>499</v>
      </c>
      <c r="O274" s="25">
        <v>8263</v>
      </c>
    </row>
    <row r="275" spans="1:15" ht="12.75">
      <c r="A275" s="10" t="s">
        <v>283</v>
      </c>
      <c r="B275" s="48">
        <v>0</v>
      </c>
      <c r="C275" s="48">
        <v>0</v>
      </c>
      <c r="D275" s="48">
        <v>14</v>
      </c>
      <c r="E275" s="48">
        <v>18</v>
      </c>
      <c r="F275" s="48">
        <v>0</v>
      </c>
      <c r="G275" s="48">
        <v>13</v>
      </c>
      <c r="H275" s="48" t="s">
        <v>355</v>
      </c>
      <c r="I275" s="48">
        <v>0</v>
      </c>
      <c r="J275" s="48">
        <v>0</v>
      </c>
      <c r="K275" s="48">
        <v>24</v>
      </c>
      <c r="L275" s="48">
        <v>22</v>
      </c>
      <c r="M275" s="48">
        <v>10</v>
      </c>
      <c r="N275" s="25">
        <v>3084</v>
      </c>
      <c r="O275" s="25">
        <v>34154</v>
      </c>
    </row>
    <row r="276" spans="1:15" ht="12.75">
      <c r="A276" s="10" t="s">
        <v>284</v>
      </c>
      <c r="B276" s="48" t="s">
        <v>355</v>
      </c>
      <c r="C276" s="48">
        <v>0</v>
      </c>
      <c r="D276" s="48">
        <v>0</v>
      </c>
      <c r="E276" s="48">
        <v>12</v>
      </c>
      <c r="F276" s="48">
        <v>0</v>
      </c>
      <c r="G276" s="48">
        <v>4</v>
      </c>
      <c r="H276" s="48" t="s">
        <v>355</v>
      </c>
      <c r="I276" s="48">
        <v>0</v>
      </c>
      <c r="J276" s="48">
        <v>0</v>
      </c>
      <c r="K276" s="48">
        <v>13</v>
      </c>
      <c r="L276" s="48">
        <v>15</v>
      </c>
      <c r="M276" s="48">
        <v>14</v>
      </c>
      <c r="N276" s="25">
        <v>4195</v>
      </c>
      <c r="O276" s="25">
        <v>22319</v>
      </c>
    </row>
    <row r="277" spans="1:15" ht="12.75">
      <c r="A277" s="10" t="s">
        <v>285</v>
      </c>
      <c r="B277" s="48">
        <v>7</v>
      </c>
      <c r="C277" s="48">
        <v>0</v>
      </c>
      <c r="D277" s="48">
        <v>15</v>
      </c>
      <c r="E277" s="48">
        <v>25</v>
      </c>
      <c r="F277" s="48" t="s">
        <v>355</v>
      </c>
      <c r="G277" s="48">
        <v>7</v>
      </c>
      <c r="H277" s="48">
        <v>0</v>
      </c>
      <c r="I277" s="48" t="s">
        <v>355</v>
      </c>
      <c r="J277" s="48">
        <v>0</v>
      </c>
      <c r="K277" s="48">
        <v>12</v>
      </c>
      <c r="L277" s="48">
        <v>16</v>
      </c>
      <c r="M277" s="48">
        <v>7</v>
      </c>
      <c r="N277" s="25">
        <v>2179</v>
      </c>
      <c r="O277" s="25">
        <v>23573</v>
      </c>
    </row>
    <row r="278" spans="1:15" ht="12.75">
      <c r="A278" s="10" t="s">
        <v>286</v>
      </c>
      <c r="B278" s="48">
        <v>31</v>
      </c>
      <c r="C278" s="48">
        <v>0</v>
      </c>
      <c r="D278" s="48">
        <v>33</v>
      </c>
      <c r="E278" s="48">
        <v>90</v>
      </c>
      <c r="F278" s="48">
        <v>22</v>
      </c>
      <c r="G278" s="48">
        <v>99</v>
      </c>
      <c r="H278" s="48">
        <v>36</v>
      </c>
      <c r="I278" s="48" t="s">
        <v>355</v>
      </c>
      <c r="J278" s="48">
        <v>0</v>
      </c>
      <c r="K278" s="48">
        <v>412</v>
      </c>
      <c r="L278" s="48">
        <v>352</v>
      </c>
      <c r="M278" s="48">
        <v>150</v>
      </c>
      <c r="N278" s="25">
        <v>45511</v>
      </c>
      <c r="O278" s="25">
        <v>535024</v>
      </c>
    </row>
    <row r="279" spans="1:15" ht="12.75">
      <c r="A279" s="10" t="s">
        <v>287</v>
      </c>
      <c r="B279" s="48">
        <v>8</v>
      </c>
      <c r="C279" s="48">
        <v>0</v>
      </c>
      <c r="D279" s="48">
        <v>0</v>
      </c>
      <c r="E279" s="48">
        <v>4</v>
      </c>
      <c r="F279" s="48">
        <v>0</v>
      </c>
      <c r="G279" s="48" t="s">
        <v>355</v>
      </c>
      <c r="H279" s="48">
        <v>0</v>
      </c>
      <c r="I279" s="48" t="s">
        <v>355</v>
      </c>
      <c r="J279" s="48">
        <v>0</v>
      </c>
      <c r="K279" s="48" t="s">
        <v>355</v>
      </c>
      <c r="L279" s="48">
        <v>4</v>
      </c>
      <c r="M279" s="48">
        <v>0</v>
      </c>
      <c r="N279" s="25">
        <v>0</v>
      </c>
      <c r="O279" s="25">
        <v>6865</v>
      </c>
    </row>
    <row r="280" spans="1:15" ht="12.75">
      <c r="A280" s="10" t="s">
        <v>288</v>
      </c>
      <c r="B280" s="48">
        <v>10</v>
      </c>
      <c r="C280" s="48" t="s">
        <v>355</v>
      </c>
      <c r="D280" s="48">
        <v>8</v>
      </c>
      <c r="E280" s="48">
        <v>8</v>
      </c>
      <c r="F280" s="48">
        <v>0</v>
      </c>
      <c r="G280" s="48" t="s">
        <v>355</v>
      </c>
      <c r="H280" s="48" t="s">
        <v>355</v>
      </c>
      <c r="I280" s="48">
        <v>4</v>
      </c>
      <c r="J280" s="48">
        <v>0</v>
      </c>
      <c r="K280" s="48">
        <v>17</v>
      </c>
      <c r="L280" s="48">
        <v>21</v>
      </c>
      <c r="M280" s="48">
        <v>9</v>
      </c>
      <c r="N280" s="25">
        <v>2706</v>
      </c>
      <c r="O280" s="25">
        <v>31376</v>
      </c>
    </row>
    <row r="281" spans="1:15" ht="12.75">
      <c r="A281" s="10" t="s">
        <v>289</v>
      </c>
      <c r="B281" s="48">
        <v>74</v>
      </c>
      <c r="C281" s="48" t="s">
        <v>355</v>
      </c>
      <c r="D281" s="48">
        <v>228</v>
      </c>
      <c r="E281" s="48">
        <v>421</v>
      </c>
      <c r="F281" s="48">
        <v>102</v>
      </c>
      <c r="G281" s="48">
        <v>125</v>
      </c>
      <c r="H281" s="48">
        <v>39</v>
      </c>
      <c r="I281" s="48" t="s">
        <v>355</v>
      </c>
      <c r="J281" s="48">
        <v>0</v>
      </c>
      <c r="K281" s="48">
        <v>434</v>
      </c>
      <c r="L281" s="48">
        <v>416</v>
      </c>
      <c r="M281" s="48">
        <v>212</v>
      </c>
      <c r="N281" s="25">
        <v>63195</v>
      </c>
      <c r="O281" s="25">
        <v>643501</v>
      </c>
    </row>
    <row r="282" spans="1:15" ht="12.75">
      <c r="A282" s="10" t="s">
        <v>290</v>
      </c>
      <c r="B282" s="48">
        <v>7</v>
      </c>
      <c r="C282" s="48">
        <v>0</v>
      </c>
      <c r="D282" s="48">
        <v>7</v>
      </c>
      <c r="E282" s="48">
        <v>33</v>
      </c>
      <c r="F282" s="48" t="s">
        <v>355</v>
      </c>
      <c r="G282" s="48">
        <v>7</v>
      </c>
      <c r="H282" s="48">
        <v>4</v>
      </c>
      <c r="I282" s="48" t="s">
        <v>355</v>
      </c>
      <c r="J282" s="48" t="s">
        <v>355</v>
      </c>
      <c r="K282" s="48">
        <v>28</v>
      </c>
      <c r="L282" s="48">
        <v>21</v>
      </c>
      <c r="M282" s="48">
        <v>14</v>
      </c>
      <c r="N282" s="25">
        <v>4432</v>
      </c>
      <c r="O282" s="25">
        <v>43217</v>
      </c>
    </row>
    <row r="283" spans="1:15" ht="12.75">
      <c r="A283" s="10" t="s">
        <v>291</v>
      </c>
      <c r="B283" s="48">
        <v>6</v>
      </c>
      <c r="C283" s="48">
        <v>0</v>
      </c>
      <c r="D283" s="48">
        <v>8</v>
      </c>
      <c r="E283" s="48">
        <v>8</v>
      </c>
      <c r="F283" s="48">
        <v>4</v>
      </c>
      <c r="G283" s="48">
        <v>11</v>
      </c>
      <c r="H283" s="48" t="s">
        <v>355</v>
      </c>
      <c r="I283" s="48" t="s">
        <v>355</v>
      </c>
      <c r="J283" s="48">
        <v>0</v>
      </c>
      <c r="K283" s="48">
        <v>9</v>
      </c>
      <c r="L283" s="48">
        <v>14</v>
      </c>
      <c r="M283" s="48">
        <v>9</v>
      </c>
      <c r="N283" s="25">
        <v>2952</v>
      </c>
      <c r="O283" s="25">
        <v>22052</v>
      </c>
    </row>
    <row r="284" spans="1:15" ht="12.75">
      <c r="A284" s="10" t="s">
        <v>292</v>
      </c>
      <c r="B284" s="48">
        <v>0</v>
      </c>
      <c r="C284" s="48">
        <v>0</v>
      </c>
      <c r="D284" s="48">
        <v>11</v>
      </c>
      <c r="E284" s="48">
        <v>22</v>
      </c>
      <c r="F284" s="48">
        <v>0</v>
      </c>
      <c r="G284" s="48">
        <v>13</v>
      </c>
      <c r="H284" s="48" t="s">
        <v>355</v>
      </c>
      <c r="I284" s="48" t="s">
        <v>355</v>
      </c>
      <c r="J284" s="48">
        <v>0</v>
      </c>
      <c r="K284" s="48">
        <v>48</v>
      </c>
      <c r="L284" s="48">
        <v>45</v>
      </c>
      <c r="M284" s="48">
        <v>14</v>
      </c>
      <c r="N284" s="25">
        <v>4309</v>
      </c>
      <c r="O284" s="25">
        <v>61991</v>
      </c>
    </row>
    <row r="285" spans="1:15" ht="12.75">
      <c r="A285" s="10" t="s">
        <v>293</v>
      </c>
      <c r="B285" s="48">
        <v>0</v>
      </c>
      <c r="C285" s="48">
        <v>0</v>
      </c>
      <c r="D285" s="48">
        <v>5</v>
      </c>
      <c r="E285" s="48">
        <v>13</v>
      </c>
      <c r="F285" s="48">
        <v>0</v>
      </c>
      <c r="G285" s="48" t="s">
        <v>355</v>
      </c>
      <c r="H285" s="48">
        <v>0</v>
      </c>
      <c r="I285" s="48">
        <v>0</v>
      </c>
      <c r="J285" s="48">
        <v>0</v>
      </c>
      <c r="K285" s="48">
        <v>9</v>
      </c>
      <c r="L285" s="48">
        <v>11</v>
      </c>
      <c r="M285" s="48">
        <v>8</v>
      </c>
      <c r="N285" s="25">
        <v>2434</v>
      </c>
      <c r="O285" s="25">
        <v>14714</v>
      </c>
    </row>
    <row r="286" spans="1:15" ht="25.5">
      <c r="A286" s="24" t="s">
        <v>898</v>
      </c>
      <c r="B286" s="48" t="s">
        <v>355</v>
      </c>
      <c r="C286" s="48">
        <v>0</v>
      </c>
      <c r="D286" s="48" t="s">
        <v>355</v>
      </c>
      <c r="E286" s="48">
        <v>8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8</v>
      </c>
      <c r="N286" s="25">
        <v>2489</v>
      </c>
      <c r="O286" s="25">
        <v>4497</v>
      </c>
    </row>
    <row r="287" spans="1:15" ht="12.75">
      <c r="A287" s="10" t="s">
        <v>294</v>
      </c>
      <c r="B287" s="48">
        <v>6</v>
      </c>
      <c r="C287" s="48">
        <v>0</v>
      </c>
      <c r="D287" s="48">
        <v>14</v>
      </c>
      <c r="E287" s="48">
        <v>28</v>
      </c>
      <c r="F287" s="48" t="s">
        <v>355</v>
      </c>
      <c r="G287" s="48">
        <v>0</v>
      </c>
      <c r="H287" s="48">
        <v>0</v>
      </c>
      <c r="I287" s="48" t="s">
        <v>355</v>
      </c>
      <c r="J287" s="48">
        <v>0</v>
      </c>
      <c r="K287" s="48">
        <v>19</v>
      </c>
      <c r="L287" s="48">
        <v>27</v>
      </c>
      <c r="M287" s="48">
        <v>17</v>
      </c>
      <c r="N287" s="25">
        <v>6708</v>
      </c>
      <c r="O287" s="25">
        <v>36855</v>
      </c>
    </row>
    <row r="288" spans="1:15" ht="12.75">
      <c r="A288" s="10" t="s">
        <v>295</v>
      </c>
      <c r="B288" s="48">
        <v>16</v>
      </c>
      <c r="C288" s="48">
        <v>0</v>
      </c>
      <c r="D288" s="48">
        <v>21</v>
      </c>
      <c r="E288" s="48">
        <v>126</v>
      </c>
      <c r="F288" s="48">
        <v>6</v>
      </c>
      <c r="G288" s="48">
        <v>11</v>
      </c>
      <c r="H288" s="48">
        <v>15</v>
      </c>
      <c r="I288" s="48">
        <v>0</v>
      </c>
      <c r="J288" s="48">
        <v>0</v>
      </c>
      <c r="K288" s="48">
        <v>114</v>
      </c>
      <c r="L288" s="48">
        <v>182</v>
      </c>
      <c r="M288" s="48">
        <v>92</v>
      </c>
      <c r="N288" s="25">
        <v>25650</v>
      </c>
      <c r="O288" s="25">
        <v>188593</v>
      </c>
    </row>
    <row r="289" spans="1:15" ht="12.75">
      <c r="A289" s="10" t="s">
        <v>296</v>
      </c>
      <c r="B289" s="48">
        <v>8</v>
      </c>
      <c r="C289" s="48">
        <v>0</v>
      </c>
      <c r="D289" s="48" t="s">
        <v>355</v>
      </c>
      <c r="E289" s="48">
        <v>9</v>
      </c>
      <c r="F289" s="48">
        <v>4</v>
      </c>
      <c r="G289" s="48">
        <v>8</v>
      </c>
      <c r="H289" s="48" t="s">
        <v>355</v>
      </c>
      <c r="I289" s="48" t="s">
        <v>355</v>
      </c>
      <c r="J289" s="48">
        <v>0</v>
      </c>
      <c r="K289" s="48">
        <v>43</v>
      </c>
      <c r="L289" s="48">
        <v>55</v>
      </c>
      <c r="M289" s="48">
        <v>41</v>
      </c>
      <c r="N289" s="25">
        <v>11913</v>
      </c>
      <c r="O289" s="25">
        <v>73866</v>
      </c>
    </row>
    <row r="290" spans="1:15" ht="12.75">
      <c r="A290" s="10" t="s">
        <v>297</v>
      </c>
      <c r="B290" s="48">
        <v>15</v>
      </c>
      <c r="C290" s="48">
        <v>0</v>
      </c>
      <c r="D290" s="48">
        <v>25</v>
      </c>
      <c r="E290" s="48">
        <v>45</v>
      </c>
      <c r="F290" s="48">
        <v>0</v>
      </c>
      <c r="G290" s="48">
        <v>8</v>
      </c>
      <c r="H290" s="48">
        <v>0</v>
      </c>
      <c r="I290" s="48" t="s">
        <v>355</v>
      </c>
      <c r="J290" s="48">
        <v>0</v>
      </c>
      <c r="K290" s="48">
        <v>37</v>
      </c>
      <c r="L290" s="48">
        <v>52</v>
      </c>
      <c r="M290" s="48">
        <v>40</v>
      </c>
      <c r="N290" s="25">
        <v>12232</v>
      </c>
      <c r="O290" s="25">
        <v>71554</v>
      </c>
    </row>
    <row r="291" spans="1:15" ht="12.75">
      <c r="A291" s="10" t="s">
        <v>298</v>
      </c>
      <c r="B291" s="48" t="s">
        <v>355</v>
      </c>
      <c r="C291" s="48">
        <v>0</v>
      </c>
      <c r="D291" s="48" t="s">
        <v>355</v>
      </c>
      <c r="E291" s="48">
        <v>7</v>
      </c>
      <c r="F291" s="48">
        <v>0</v>
      </c>
      <c r="G291" s="48" t="s">
        <v>355</v>
      </c>
      <c r="H291" s="48">
        <v>0</v>
      </c>
      <c r="I291" s="48">
        <v>0</v>
      </c>
      <c r="J291" s="48">
        <v>0</v>
      </c>
      <c r="K291" s="48">
        <v>9</v>
      </c>
      <c r="L291" s="48">
        <v>16</v>
      </c>
      <c r="M291" s="48">
        <v>10</v>
      </c>
      <c r="N291" s="25">
        <v>2977</v>
      </c>
      <c r="O291" s="25">
        <v>16610</v>
      </c>
    </row>
    <row r="292" spans="1:15" ht="12.75">
      <c r="A292" s="10" t="s">
        <v>299</v>
      </c>
      <c r="B292" s="48">
        <v>20</v>
      </c>
      <c r="C292" s="48" t="s">
        <v>355</v>
      </c>
      <c r="D292" s="48">
        <v>14</v>
      </c>
      <c r="E292" s="48">
        <v>53</v>
      </c>
      <c r="F292" s="48" t="s">
        <v>355</v>
      </c>
      <c r="G292" s="48">
        <v>10</v>
      </c>
      <c r="H292" s="48">
        <v>5</v>
      </c>
      <c r="I292" s="48">
        <v>0</v>
      </c>
      <c r="J292" s="48">
        <v>0</v>
      </c>
      <c r="K292" s="48">
        <v>60</v>
      </c>
      <c r="L292" s="48">
        <v>81</v>
      </c>
      <c r="M292" s="48">
        <v>39</v>
      </c>
      <c r="N292" s="25">
        <v>11164</v>
      </c>
      <c r="O292" s="25">
        <v>96447</v>
      </c>
    </row>
    <row r="293" spans="1:15" ht="12.75">
      <c r="A293" s="10" t="s">
        <v>300</v>
      </c>
      <c r="B293" s="48">
        <v>15</v>
      </c>
      <c r="C293" s="48" t="s">
        <v>355</v>
      </c>
      <c r="D293" s="48">
        <v>11</v>
      </c>
      <c r="E293" s="48">
        <v>77</v>
      </c>
      <c r="F293" s="48">
        <v>6</v>
      </c>
      <c r="G293" s="48">
        <v>28</v>
      </c>
      <c r="H293" s="48">
        <v>8</v>
      </c>
      <c r="I293" s="48">
        <v>0</v>
      </c>
      <c r="J293" s="48">
        <v>0</v>
      </c>
      <c r="K293" s="48">
        <v>43</v>
      </c>
      <c r="L293" s="48">
        <v>91</v>
      </c>
      <c r="M293" s="48">
        <v>54</v>
      </c>
      <c r="N293" s="25">
        <v>19968</v>
      </c>
      <c r="O293" s="25">
        <v>99254</v>
      </c>
    </row>
    <row r="294" spans="1:15" ht="12.75">
      <c r="A294" s="10" t="s">
        <v>301</v>
      </c>
      <c r="B294" s="48">
        <v>41</v>
      </c>
      <c r="C294" s="48" t="s">
        <v>355</v>
      </c>
      <c r="D294" s="48">
        <v>36</v>
      </c>
      <c r="E294" s="48">
        <v>171</v>
      </c>
      <c r="F294" s="48">
        <v>11</v>
      </c>
      <c r="G294" s="48">
        <v>79</v>
      </c>
      <c r="H294" s="48">
        <v>47</v>
      </c>
      <c r="I294" s="48">
        <v>0</v>
      </c>
      <c r="J294" s="48">
        <v>0</v>
      </c>
      <c r="K294" s="48">
        <v>215</v>
      </c>
      <c r="L294" s="48">
        <v>322</v>
      </c>
      <c r="M294" s="48">
        <v>159</v>
      </c>
      <c r="N294" s="25">
        <v>49373</v>
      </c>
      <c r="O294" s="25">
        <v>369090</v>
      </c>
    </row>
    <row r="295" spans="1:15" ht="12.75">
      <c r="A295" s="10" t="s">
        <v>302</v>
      </c>
      <c r="B295" s="48">
        <v>5</v>
      </c>
      <c r="C295" s="48">
        <v>0</v>
      </c>
      <c r="D295" s="48" t="s">
        <v>355</v>
      </c>
      <c r="E295" s="48">
        <v>20</v>
      </c>
      <c r="F295" s="48">
        <v>0</v>
      </c>
      <c r="G295" s="48" t="s">
        <v>355</v>
      </c>
      <c r="H295" s="48" t="s">
        <v>355</v>
      </c>
      <c r="I295" s="48">
        <v>0</v>
      </c>
      <c r="J295" s="48">
        <v>0</v>
      </c>
      <c r="K295" s="48">
        <v>20</v>
      </c>
      <c r="L295" s="48">
        <v>21</v>
      </c>
      <c r="M295" s="48">
        <v>17</v>
      </c>
      <c r="N295" s="25">
        <v>5335</v>
      </c>
      <c r="O295" s="25">
        <v>32505</v>
      </c>
    </row>
    <row r="296" spans="1:15" ht="12.75">
      <c r="A296" s="10" t="s">
        <v>303</v>
      </c>
      <c r="B296" s="48" t="s">
        <v>355</v>
      </c>
      <c r="C296" s="48">
        <v>0</v>
      </c>
      <c r="D296" s="48">
        <v>40</v>
      </c>
      <c r="E296" s="48">
        <v>59</v>
      </c>
      <c r="F296" s="48">
        <v>4</v>
      </c>
      <c r="G296" s="48">
        <v>31</v>
      </c>
      <c r="H296" s="48">
        <v>17</v>
      </c>
      <c r="I296" s="48">
        <v>0</v>
      </c>
      <c r="J296" s="48">
        <v>0</v>
      </c>
      <c r="K296" s="48">
        <v>150</v>
      </c>
      <c r="L296" s="48">
        <v>170</v>
      </c>
      <c r="M296" s="48">
        <v>126</v>
      </c>
      <c r="N296" s="25">
        <v>37641</v>
      </c>
      <c r="O296" s="25">
        <v>234675</v>
      </c>
    </row>
    <row r="297" spans="1:15" ht="12.75">
      <c r="A297" s="10" t="s">
        <v>304</v>
      </c>
      <c r="B297" s="48">
        <v>0</v>
      </c>
      <c r="C297" s="48">
        <v>0</v>
      </c>
      <c r="D297" s="48" t="s">
        <v>355</v>
      </c>
      <c r="E297" s="48">
        <v>25</v>
      </c>
      <c r="F297" s="48">
        <v>0</v>
      </c>
      <c r="G297" s="48">
        <v>4</v>
      </c>
      <c r="H297" s="48" t="s">
        <v>355</v>
      </c>
      <c r="I297" s="48" t="s">
        <v>355</v>
      </c>
      <c r="J297" s="48">
        <v>0</v>
      </c>
      <c r="K297" s="48">
        <v>32</v>
      </c>
      <c r="L297" s="48">
        <v>41</v>
      </c>
      <c r="M297" s="48">
        <v>29</v>
      </c>
      <c r="N297" s="25">
        <v>9050</v>
      </c>
      <c r="O297" s="25">
        <v>53263</v>
      </c>
    </row>
    <row r="298" spans="1:15" ht="12.75">
      <c r="A298" s="10" t="s">
        <v>305</v>
      </c>
      <c r="B298" s="48">
        <v>0</v>
      </c>
      <c r="C298" s="48">
        <v>0</v>
      </c>
      <c r="D298" s="48">
        <v>4</v>
      </c>
      <c r="E298" s="48">
        <v>6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11</v>
      </c>
      <c r="L298" s="48">
        <v>14</v>
      </c>
      <c r="M298" s="48">
        <v>14</v>
      </c>
      <c r="N298" s="25">
        <v>4092</v>
      </c>
      <c r="O298" s="25">
        <v>18923</v>
      </c>
    </row>
    <row r="299" spans="1:15" ht="13.5" thickBot="1">
      <c r="A299" s="27" t="s">
        <v>306</v>
      </c>
      <c r="B299" s="49">
        <v>6</v>
      </c>
      <c r="C299" s="49" t="s">
        <v>355</v>
      </c>
      <c r="D299" s="49" t="s">
        <v>355</v>
      </c>
      <c r="E299" s="49">
        <v>10</v>
      </c>
      <c r="F299" s="49">
        <v>0</v>
      </c>
      <c r="G299" s="49" t="s">
        <v>355</v>
      </c>
      <c r="H299" s="49" t="s">
        <v>355</v>
      </c>
      <c r="I299" s="49">
        <v>0</v>
      </c>
      <c r="J299" s="49">
        <v>0</v>
      </c>
      <c r="K299" s="49">
        <v>25</v>
      </c>
      <c r="L299" s="49">
        <v>29</v>
      </c>
      <c r="M299" s="49">
        <v>21</v>
      </c>
      <c r="N299" s="28">
        <v>6201</v>
      </c>
      <c r="O299" s="28">
        <v>39526</v>
      </c>
    </row>
    <row r="300" ht="12.75" hidden="1"/>
  </sheetData>
  <sheetProtection/>
  <mergeCells count="2">
    <mergeCell ref="B2:L2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&amp;LStatistiska centralbyrån
Offentlig ekonomi och mikrosimuleringar&amp;CMars 2016
&amp;RReviderat utfall 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2" max="19" man="1"/>
    <brk id="86" max="19" man="1"/>
    <brk id="131" max="19" man="1"/>
    <brk id="178" max="19" man="1"/>
    <brk id="220" max="19" man="1"/>
    <brk id="26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300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0" defaultRowHeight="15" zeroHeight="1"/>
  <cols>
    <col min="1" max="1" width="18.00390625" style="12" customWidth="1"/>
    <col min="2" max="2" width="11.57421875" style="12" customWidth="1"/>
    <col min="3" max="3" width="13.00390625" style="12" customWidth="1"/>
    <col min="4" max="4" width="11.57421875" style="12" customWidth="1"/>
    <col min="5" max="10" width="9.140625" style="12" customWidth="1"/>
    <col min="11" max="11" width="10.00390625" style="26" customWidth="1"/>
    <col min="12" max="12" width="5.00390625" style="12" customWidth="1"/>
    <col min="13" max="16384" width="9.140625" style="12" hidden="1" customWidth="1"/>
  </cols>
  <sheetData>
    <row r="1" ht="12.75"/>
    <row r="2" ht="16.5" thickBot="1">
      <c r="A2" s="9" t="s">
        <v>926</v>
      </c>
    </row>
    <row r="3" spans="1:11" ht="15">
      <c r="A3" s="13" t="s">
        <v>6</v>
      </c>
      <c r="B3" s="234" t="s">
        <v>356</v>
      </c>
      <c r="C3" s="234"/>
      <c r="D3" s="234"/>
      <c r="E3" s="234"/>
      <c r="F3" s="234"/>
      <c r="G3" s="50" t="s">
        <v>8</v>
      </c>
      <c r="H3" s="50" t="s">
        <v>357</v>
      </c>
      <c r="I3" s="50" t="s">
        <v>358</v>
      </c>
      <c r="J3" s="50" t="s">
        <v>358</v>
      </c>
      <c r="K3" s="51" t="s">
        <v>9</v>
      </c>
    </row>
    <row r="4" spans="2:11" ht="15">
      <c r="B4" s="52" t="s">
        <v>359</v>
      </c>
      <c r="C4" s="53" t="s">
        <v>360</v>
      </c>
      <c r="D4" s="53" t="s">
        <v>361</v>
      </c>
      <c r="E4" s="54" t="s">
        <v>360</v>
      </c>
      <c r="F4" s="55" t="s">
        <v>362</v>
      </c>
      <c r="G4" s="55" t="s">
        <v>14</v>
      </c>
      <c r="H4" s="37" t="s">
        <v>363</v>
      </c>
      <c r="I4" s="37" t="s">
        <v>364</v>
      </c>
      <c r="J4" s="55" t="s">
        <v>364</v>
      </c>
      <c r="K4" s="56" t="s">
        <v>15</v>
      </c>
    </row>
    <row r="5" spans="1:11" ht="12.75">
      <c r="A5" s="12" t="s">
        <v>19</v>
      </c>
      <c r="B5" s="52" t="s">
        <v>365</v>
      </c>
      <c r="C5" s="20" t="s">
        <v>366</v>
      </c>
      <c r="D5" s="57" t="s">
        <v>367</v>
      </c>
      <c r="E5" s="58" t="s">
        <v>368</v>
      </c>
      <c r="F5" s="57"/>
      <c r="G5" s="55" t="s">
        <v>20</v>
      </c>
      <c r="H5" s="37" t="s">
        <v>369</v>
      </c>
      <c r="I5" s="37" t="s">
        <v>363</v>
      </c>
      <c r="J5" s="37" t="s">
        <v>363</v>
      </c>
      <c r="K5" s="56" t="s">
        <v>21</v>
      </c>
    </row>
    <row r="6" spans="2:11" ht="12.75">
      <c r="B6" s="59" t="s">
        <v>370</v>
      </c>
      <c r="C6" s="52" t="s">
        <v>371</v>
      </c>
      <c r="D6" s="57" t="s">
        <v>372</v>
      </c>
      <c r="E6" s="58" t="s">
        <v>373</v>
      </c>
      <c r="F6" s="57"/>
      <c r="G6" s="55" t="s">
        <v>16</v>
      </c>
      <c r="H6" s="55" t="s">
        <v>374</v>
      </c>
      <c r="I6" s="37" t="s">
        <v>369</v>
      </c>
      <c r="J6" s="55" t="s">
        <v>369</v>
      </c>
      <c r="K6" s="56" t="s">
        <v>25</v>
      </c>
    </row>
    <row r="7" spans="1:11" ht="12.75">
      <c r="A7" s="60"/>
      <c r="B7" s="57" t="s">
        <v>375</v>
      </c>
      <c r="C7" s="57" t="s">
        <v>376</v>
      </c>
      <c r="D7" s="55" t="s">
        <v>377</v>
      </c>
      <c r="E7" s="58" t="s">
        <v>378</v>
      </c>
      <c r="F7" s="52"/>
      <c r="G7" s="61" t="s">
        <v>30</v>
      </c>
      <c r="H7" s="57"/>
      <c r="I7" s="57"/>
      <c r="J7" s="55" t="s">
        <v>379</v>
      </c>
      <c r="K7" s="56"/>
    </row>
    <row r="8" spans="1:11" ht="12.75">
      <c r="A8" s="60"/>
      <c r="B8" s="57"/>
      <c r="C8" s="55" t="s">
        <v>380</v>
      </c>
      <c r="D8" s="55" t="s">
        <v>381</v>
      </c>
      <c r="E8" s="58" t="s">
        <v>382</v>
      </c>
      <c r="F8" s="57"/>
      <c r="G8" s="55"/>
      <c r="H8" s="57"/>
      <c r="I8" s="61"/>
      <c r="J8" s="37" t="s">
        <v>383</v>
      </c>
      <c r="K8" s="62"/>
    </row>
    <row r="9" spans="1:11" ht="12.75">
      <c r="A9" s="60"/>
      <c r="B9" s="57"/>
      <c r="C9" s="55" t="s">
        <v>384</v>
      </c>
      <c r="D9" s="55" t="s">
        <v>385</v>
      </c>
      <c r="E9" s="63" t="s">
        <v>330</v>
      </c>
      <c r="F9" s="57"/>
      <c r="G9" s="55"/>
      <c r="H9" s="37"/>
      <c r="I9" s="61"/>
      <c r="J9" s="37"/>
      <c r="K9" s="64" t="s">
        <v>386</v>
      </c>
    </row>
    <row r="10" spans="1:11" ht="12.75">
      <c r="A10" s="46"/>
      <c r="B10" s="47"/>
      <c r="C10" s="65" t="s">
        <v>387</v>
      </c>
      <c r="D10" s="65" t="s">
        <v>388</v>
      </c>
      <c r="E10" s="66" t="s">
        <v>341</v>
      </c>
      <c r="F10" s="67" t="s">
        <v>389</v>
      </c>
      <c r="G10" s="67" t="s">
        <v>390</v>
      </c>
      <c r="H10" s="67" t="s">
        <v>391</v>
      </c>
      <c r="I10" s="68" t="s">
        <v>392</v>
      </c>
      <c r="J10" s="67" t="s">
        <v>393</v>
      </c>
      <c r="K10" s="69" t="s">
        <v>394</v>
      </c>
    </row>
    <row r="11" spans="1:12" ht="25.5">
      <c r="A11" s="24" t="s">
        <v>899</v>
      </c>
      <c r="B11" s="25">
        <v>281365</v>
      </c>
      <c r="C11" s="25">
        <v>115529</v>
      </c>
      <c r="D11" s="25">
        <v>-52960</v>
      </c>
      <c r="E11" s="25">
        <v>38306</v>
      </c>
      <c r="F11" s="25">
        <v>382240</v>
      </c>
      <c r="G11" s="25">
        <v>385642</v>
      </c>
      <c r="H11" s="25">
        <v>327796</v>
      </c>
      <c r="I11" s="25">
        <v>54444</v>
      </c>
      <c r="J11" s="25">
        <v>38111</v>
      </c>
      <c r="K11" s="26">
        <v>1.099</v>
      </c>
      <c r="L11" s="25"/>
    </row>
    <row r="12" spans="1:12" ht="12.75">
      <c r="A12" s="10" t="s">
        <v>34</v>
      </c>
      <c r="B12" s="25">
        <v>23691</v>
      </c>
      <c r="C12" s="25">
        <v>90564</v>
      </c>
      <c r="D12" s="25">
        <v>-16528</v>
      </c>
      <c r="E12" s="25">
        <v>6070</v>
      </c>
      <c r="F12" s="25">
        <v>103796</v>
      </c>
      <c r="G12" s="25">
        <v>95175</v>
      </c>
      <c r="H12" s="25">
        <v>80899</v>
      </c>
      <c r="I12" s="25">
        <v>22898</v>
      </c>
      <c r="J12" s="25">
        <v>16028</v>
      </c>
      <c r="K12" s="26">
        <v>1.168</v>
      </c>
      <c r="L12" s="25"/>
    </row>
    <row r="13" spans="1:12" ht="12.75">
      <c r="A13" s="10" t="s">
        <v>35</v>
      </c>
      <c r="B13" s="25">
        <v>89991</v>
      </c>
      <c r="C13" s="25">
        <v>153025</v>
      </c>
      <c r="D13" s="25">
        <v>-89554</v>
      </c>
      <c r="E13" s="25">
        <v>4936</v>
      </c>
      <c r="F13" s="25">
        <v>158397</v>
      </c>
      <c r="G13" s="25">
        <v>130388</v>
      </c>
      <c r="H13" s="25">
        <v>110830</v>
      </c>
      <c r="I13" s="25">
        <v>47567</v>
      </c>
      <c r="J13" s="25">
        <v>33297</v>
      </c>
      <c r="K13" s="26">
        <v>1.255</v>
      </c>
      <c r="L13" s="25"/>
    </row>
    <row r="14" spans="1:12" ht="12.75">
      <c r="A14" s="10" t="s">
        <v>36</v>
      </c>
      <c r="B14" s="25">
        <v>255215</v>
      </c>
      <c r="C14" s="25">
        <v>226893</v>
      </c>
      <c r="D14" s="25">
        <v>-230047</v>
      </c>
      <c r="E14" s="25">
        <v>19733</v>
      </c>
      <c r="F14" s="25">
        <v>271794</v>
      </c>
      <c r="G14" s="25">
        <v>307768</v>
      </c>
      <c r="H14" s="25">
        <v>261603</v>
      </c>
      <c r="I14" s="25">
        <v>10191</v>
      </c>
      <c r="J14" s="25">
        <v>7134</v>
      </c>
      <c r="K14" s="26">
        <v>1.023</v>
      </c>
      <c r="L14" s="25"/>
    </row>
    <row r="15" spans="1:12" ht="12.75">
      <c r="A15" s="10" t="s">
        <v>37</v>
      </c>
      <c r="B15" s="25">
        <v>264273</v>
      </c>
      <c r="C15" s="25">
        <v>254859</v>
      </c>
      <c r="D15" s="25">
        <v>-241505</v>
      </c>
      <c r="E15" s="25">
        <v>26788</v>
      </c>
      <c r="F15" s="25">
        <v>304415</v>
      </c>
      <c r="G15" s="25">
        <v>338869</v>
      </c>
      <c r="H15" s="25">
        <v>288039</v>
      </c>
      <c r="I15" s="25">
        <v>16377</v>
      </c>
      <c r="J15" s="25">
        <v>11464</v>
      </c>
      <c r="K15" s="26">
        <v>1.034</v>
      </c>
      <c r="L15" s="25"/>
    </row>
    <row r="16" spans="1:12" ht="12.75">
      <c r="A16" s="10" t="s">
        <v>38</v>
      </c>
      <c r="B16" s="25">
        <v>128910</v>
      </c>
      <c r="C16" s="25">
        <v>132249</v>
      </c>
      <c r="D16" s="25">
        <v>-59233</v>
      </c>
      <c r="E16" s="25">
        <v>16228</v>
      </c>
      <c r="F16" s="25">
        <v>218154</v>
      </c>
      <c r="G16" s="25">
        <v>252139</v>
      </c>
      <c r="H16" s="25">
        <v>214318</v>
      </c>
      <c r="I16" s="25">
        <v>3837</v>
      </c>
      <c r="J16" s="25">
        <v>2686</v>
      </c>
      <c r="K16" s="26">
        <v>1.011</v>
      </c>
      <c r="L16" s="25"/>
    </row>
    <row r="17" spans="1:12" ht="12.75">
      <c r="A17" s="10" t="s">
        <v>39</v>
      </c>
      <c r="B17" s="25">
        <v>140271</v>
      </c>
      <c r="C17" s="25">
        <v>39051</v>
      </c>
      <c r="D17" s="25">
        <v>-15451</v>
      </c>
      <c r="E17" s="25">
        <v>11159</v>
      </c>
      <c r="F17" s="25">
        <v>175029</v>
      </c>
      <c r="G17" s="25">
        <v>187603</v>
      </c>
      <c r="H17" s="25">
        <v>159462</v>
      </c>
      <c r="I17" s="25">
        <v>15567</v>
      </c>
      <c r="J17" s="25">
        <v>10897</v>
      </c>
      <c r="K17" s="26">
        <v>1.058</v>
      </c>
      <c r="L17" s="25"/>
    </row>
    <row r="18" spans="1:12" ht="12.75">
      <c r="A18" s="10" t="s">
        <v>40</v>
      </c>
      <c r="B18" s="25">
        <v>106301</v>
      </c>
      <c r="C18" s="25">
        <v>251800</v>
      </c>
      <c r="D18" s="25">
        <v>-101393</v>
      </c>
      <c r="E18" s="25">
        <v>29806</v>
      </c>
      <c r="F18" s="25">
        <v>286514</v>
      </c>
      <c r="G18" s="25">
        <v>297289</v>
      </c>
      <c r="H18" s="25">
        <v>252695</v>
      </c>
      <c r="I18" s="25">
        <v>33819</v>
      </c>
      <c r="J18" s="25">
        <v>23673</v>
      </c>
      <c r="K18" s="26">
        <v>1.08</v>
      </c>
      <c r="L18" s="25"/>
    </row>
    <row r="19" spans="1:12" ht="12.75">
      <c r="A19" s="10" t="s">
        <v>41</v>
      </c>
      <c r="B19" s="25">
        <v>10704</v>
      </c>
      <c r="C19" s="25">
        <v>189681</v>
      </c>
      <c r="D19" s="25">
        <v>-5281</v>
      </c>
      <c r="E19" s="25">
        <v>23898</v>
      </c>
      <c r="F19" s="25">
        <v>219002</v>
      </c>
      <c r="G19" s="25">
        <v>276344</v>
      </c>
      <c r="H19" s="25">
        <v>234892</v>
      </c>
      <c r="I19" s="25">
        <v>-15890</v>
      </c>
      <c r="J19" s="25">
        <v>-11123</v>
      </c>
      <c r="K19" s="26">
        <v>0.96</v>
      </c>
      <c r="L19" s="25"/>
    </row>
    <row r="20" spans="1:12" ht="12.75">
      <c r="A20" s="10" t="s">
        <v>42</v>
      </c>
      <c r="B20" s="25">
        <v>37708</v>
      </c>
      <c r="C20" s="25">
        <v>38282</v>
      </c>
      <c r="D20" s="25">
        <v>-36113</v>
      </c>
      <c r="E20" s="25">
        <v>2958</v>
      </c>
      <c r="F20" s="25">
        <v>42836</v>
      </c>
      <c r="G20" s="25">
        <v>37467</v>
      </c>
      <c r="H20" s="25">
        <v>31847</v>
      </c>
      <c r="I20" s="25">
        <v>10989</v>
      </c>
      <c r="J20" s="25">
        <v>7692</v>
      </c>
      <c r="K20" s="26">
        <v>1.205</v>
      </c>
      <c r="L20" s="25"/>
    </row>
    <row r="21" spans="1:12" ht="12.75">
      <c r="A21" s="10" t="s">
        <v>43</v>
      </c>
      <c r="B21" s="25">
        <v>89341</v>
      </c>
      <c r="C21" s="25">
        <v>36963</v>
      </c>
      <c r="D21" s="25">
        <v>-44898</v>
      </c>
      <c r="E21" s="25">
        <v>6691</v>
      </c>
      <c r="F21" s="25">
        <v>88098</v>
      </c>
      <c r="G21" s="25">
        <v>112238</v>
      </c>
      <c r="H21" s="25">
        <v>95402</v>
      </c>
      <c r="I21" s="25">
        <v>-7304</v>
      </c>
      <c r="J21" s="25">
        <v>-5113</v>
      </c>
      <c r="K21" s="26">
        <v>0.954</v>
      </c>
      <c r="L21" s="25"/>
    </row>
    <row r="22" spans="1:12" ht="12.75">
      <c r="A22" s="10" t="s">
        <v>44</v>
      </c>
      <c r="B22" s="25">
        <v>57030</v>
      </c>
      <c r="C22" s="25">
        <v>31286</v>
      </c>
      <c r="D22" s="25">
        <v>-35201</v>
      </c>
      <c r="E22" s="25">
        <v>2252</v>
      </c>
      <c r="F22" s="25">
        <v>55367</v>
      </c>
      <c r="G22" s="25">
        <v>62496</v>
      </c>
      <c r="H22" s="25">
        <v>53122</v>
      </c>
      <c r="I22" s="25">
        <v>2245</v>
      </c>
      <c r="J22" s="25">
        <v>1572</v>
      </c>
      <c r="K22" s="26">
        <v>1.025</v>
      </c>
      <c r="L22" s="25"/>
    </row>
    <row r="23" spans="1:12" ht="12.75">
      <c r="A23" s="10" t="s">
        <v>45</v>
      </c>
      <c r="B23" s="25">
        <v>103779</v>
      </c>
      <c r="C23" s="25">
        <v>65579</v>
      </c>
      <c r="D23" s="25">
        <v>-30784</v>
      </c>
      <c r="E23" s="25">
        <v>10025</v>
      </c>
      <c r="F23" s="25">
        <v>148599</v>
      </c>
      <c r="G23" s="25">
        <v>156760</v>
      </c>
      <c r="H23" s="25">
        <v>133246</v>
      </c>
      <c r="I23" s="25">
        <v>15353</v>
      </c>
      <c r="J23" s="25">
        <v>10747</v>
      </c>
      <c r="K23" s="26">
        <v>1.069</v>
      </c>
      <c r="L23" s="25"/>
    </row>
    <row r="24" spans="1:12" ht="12.75">
      <c r="A24" s="10" t="s">
        <v>46</v>
      </c>
      <c r="B24" s="25">
        <v>92329</v>
      </c>
      <c r="C24" s="25">
        <v>228275</v>
      </c>
      <c r="D24" s="25">
        <v>-106525</v>
      </c>
      <c r="E24" s="25">
        <v>25666</v>
      </c>
      <c r="F24" s="25">
        <v>239745</v>
      </c>
      <c r="G24" s="25">
        <v>247666</v>
      </c>
      <c r="H24" s="25">
        <v>210516</v>
      </c>
      <c r="I24" s="25">
        <v>29229</v>
      </c>
      <c r="J24" s="25">
        <v>20461</v>
      </c>
      <c r="K24" s="26">
        <v>1.083</v>
      </c>
      <c r="L24" s="25"/>
    </row>
    <row r="25" spans="1:12" ht="12.75">
      <c r="A25" s="10" t="s">
        <v>47</v>
      </c>
      <c r="B25" s="25">
        <v>59527</v>
      </c>
      <c r="C25" s="25">
        <v>122696</v>
      </c>
      <c r="D25" s="25">
        <v>-23508</v>
      </c>
      <c r="E25" s="25">
        <v>15862</v>
      </c>
      <c r="F25" s="25">
        <v>174576</v>
      </c>
      <c r="G25" s="25">
        <v>175132</v>
      </c>
      <c r="H25" s="25">
        <v>148862</v>
      </c>
      <c r="I25" s="25">
        <v>25714</v>
      </c>
      <c r="J25" s="25">
        <v>18000</v>
      </c>
      <c r="K25" s="26">
        <v>1.103</v>
      </c>
      <c r="L25" s="25"/>
    </row>
    <row r="26" spans="1:12" ht="12.75">
      <c r="A26" s="10" t="s">
        <v>48</v>
      </c>
      <c r="B26" s="25">
        <v>753744</v>
      </c>
      <c r="C26" s="25">
        <v>1914664</v>
      </c>
      <c r="D26" s="25">
        <v>-296278</v>
      </c>
      <c r="E26" s="25">
        <v>289702</v>
      </c>
      <c r="F26" s="25">
        <v>2661833</v>
      </c>
      <c r="G26" s="25">
        <v>2695119</v>
      </c>
      <c r="H26" s="25">
        <v>2290851</v>
      </c>
      <c r="I26" s="25">
        <v>370982</v>
      </c>
      <c r="J26" s="25">
        <v>259687</v>
      </c>
      <c r="K26" s="26">
        <v>1.096</v>
      </c>
      <c r="L26" s="25"/>
    </row>
    <row r="27" spans="1:12" ht="12.75">
      <c r="A27" s="10" t="s">
        <v>49</v>
      </c>
      <c r="B27" s="25">
        <v>72866</v>
      </c>
      <c r="C27" s="25">
        <v>42968</v>
      </c>
      <c r="D27" s="25">
        <v>-18812</v>
      </c>
      <c r="E27" s="25">
        <v>9137</v>
      </c>
      <c r="F27" s="25">
        <v>106159</v>
      </c>
      <c r="G27" s="25">
        <v>104921</v>
      </c>
      <c r="H27" s="25">
        <v>89183</v>
      </c>
      <c r="I27" s="25">
        <v>16976</v>
      </c>
      <c r="J27" s="25">
        <v>11883</v>
      </c>
      <c r="K27" s="26">
        <v>1.113</v>
      </c>
      <c r="L27" s="25"/>
    </row>
    <row r="28" spans="1:12" ht="12.75">
      <c r="A28" s="10" t="s">
        <v>50</v>
      </c>
      <c r="B28" s="25">
        <v>260996</v>
      </c>
      <c r="C28" s="25">
        <v>462911</v>
      </c>
      <c r="D28" s="25">
        <v>-213673</v>
      </c>
      <c r="E28" s="25">
        <v>36728</v>
      </c>
      <c r="F28" s="25">
        <v>546962</v>
      </c>
      <c r="G28" s="25">
        <v>604153</v>
      </c>
      <c r="H28" s="25">
        <v>513530</v>
      </c>
      <c r="I28" s="25">
        <v>33432</v>
      </c>
      <c r="J28" s="25">
        <v>23402</v>
      </c>
      <c r="K28" s="26">
        <v>1.039</v>
      </c>
      <c r="L28" s="25"/>
    </row>
    <row r="29" spans="1:12" ht="12.75">
      <c r="A29" s="10" t="s">
        <v>51</v>
      </c>
      <c r="B29" s="25">
        <v>155790</v>
      </c>
      <c r="C29" s="25">
        <v>60475</v>
      </c>
      <c r="D29" s="25">
        <v>-70241</v>
      </c>
      <c r="E29" s="25">
        <v>9094</v>
      </c>
      <c r="F29" s="25">
        <v>155118</v>
      </c>
      <c r="G29" s="25">
        <v>176468</v>
      </c>
      <c r="H29" s="25">
        <v>149998</v>
      </c>
      <c r="I29" s="25">
        <v>5120</v>
      </c>
      <c r="J29" s="25">
        <v>3584</v>
      </c>
      <c r="K29" s="26">
        <v>1.02</v>
      </c>
      <c r="L29" s="25"/>
    </row>
    <row r="30" spans="1:12" ht="12.75">
      <c r="A30" s="10" t="s">
        <v>52</v>
      </c>
      <c r="B30" s="25">
        <v>158310</v>
      </c>
      <c r="C30" s="25">
        <v>194426</v>
      </c>
      <c r="D30" s="25">
        <v>-136762</v>
      </c>
      <c r="E30" s="25">
        <v>17187</v>
      </c>
      <c r="F30" s="25">
        <v>233161</v>
      </c>
      <c r="G30" s="25">
        <v>226381</v>
      </c>
      <c r="H30" s="25">
        <v>192424</v>
      </c>
      <c r="I30" s="25">
        <v>40737</v>
      </c>
      <c r="J30" s="25">
        <v>28516</v>
      </c>
      <c r="K30" s="26">
        <v>1.126</v>
      </c>
      <c r="L30" s="25"/>
    </row>
    <row r="31" spans="1:12" ht="12.75">
      <c r="A31" s="10" t="s">
        <v>53</v>
      </c>
      <c r="B31" s="25">
        <v>121993</v>
      </c>
      <c r="C31" s="25">
        <v>170889</v>
      </c>
      <c r="D31" s="25">
        <v>-121764</v>
      </c>
      <c r="E31" s="25">
        <v>14689</v>
      </c>
      <c r="F31" s="25">
        <v>185807</v>
      </c>
      <c r="G31" s="25">
        <v>194097</v>
      </c>
      <c r="H31" s="25">
        <v>164982</v>
      </c>
      <c r="I31" s="25">
        <v>20825</v>
      </c>
      <c r="J31" s="25">
        <v>14577</v>
      </c>
      <c r="K31" s="26">
        <v>1.075</v>
      </c>
      <c r="L31" s="25"/>
    </row>
    <row r="32" spans="1:12" ht="12.75">
      <c r="A32" s="10" t="s">
        <v>54</v>
      </c>
      <c r="B32" s="25">
        <v>85986</v>
      </c>
      <c r="C32" s="25">
        <v>24673</v>
      </c>
      <c r="D32" s="25">
        <v>-31714</v>
      </c>
      <c r="E32" s="25">
        <v>6493</v>
      </c>
      <c r="F32" s="25">
        <v>85439</v>
      </c>
      <c r="G32" s="25">
        <v>93176</v>
      </c>
      <c r="H32" s="25">
        <v>79199</v>
      </c>
      <c r="I32" s="25">
        <v>6239</v>
      </c>
      <c r="J32" s="25">
        <v>4367</v>
      </c>
      <c r="K32" s="26">
        <v>1.047</v>
      </c>
      <c r="L32" s="25"/>
    </row>
    <row r="33" spans="1:12" ht="12.75">
      <c r="A33" s="10" t="s">
        <v>55</v>
      </c>
      <c r="B33" s="25">
        <v>71260</v>
      </c>
      <c r="C33" s="25">
        <v>105659</v>
      </c>
      <c r="D33" s="25">
        <v>-45880</v>
      </c>
      <c r="E33" s="25">
        <v>14004</v>
      </c>
      <c r="F33" s="25">
        <v>145043</v>
      </c>
      <c r="G33" s="25">
        <v>161846</v>
      </c>
      <c r="H33" s="25">
        <v>137569</v>
      </c>
      <c r="I33" s="25">
        <v>7474</v>
      </c>
      <c r="J33" s="25">
        <v>5232</v>
      </c>
      <c r="K33" s="26">
        <v>1.032</v>
      </c>
      <c r="L33" s="25"/>
    </row>
    <row r="34" spans="1:12" ht="12.75">
      <c r="A34" s="10" t="s">
        <v>56</v>
      </c>
      <c r="B34" s="25">
        <v>1860</v>
      </c>
      <c r="C34" s="25">
        <v>27273</v>
      </c>
      <c r="D34" s="25">
        <v>-864</v>
      </c>
      <c r="E34" s="25">
        <v>1913</v>
      </c>
      <c r="F34" s="25">
        <v>30182</v>
      </c>
      <c r="G34" s="25">
        <v>33975</v>
      </c>
      <c r="H34" s="25">
        <v>28879</v>
      </c>
      <c r="I34" s="25">
        <v>1303</v>
      </c>
      <c r="J34" s="25">
        <v>912</v>
      </c>
      <c r="K34" s="26">
        <v>1.027</v>
      </c>
      <c r="L34" s="25"/>
    </row>
    <row r="35" spans="1:12" ht="12.75">
      <c r="A35" s="10" t="s">
        <v>57</v>
      </c>
      <c r="B35" s="25">
        <v>117667</v>
      </c>
      <c r="C35" s="25">
        <v>98992</v>
      </c>
      <c r="D35" s="25">
        <v>-107690</v>
      </c>
      <c r="E35" s="25">
        <v>8401</v>
      </c>
      <c r="F35" s="25">
        <v>117371</v>
      </c>
      <c r="G35" s="25">
        <v>136708</v>
      </c>
      <c r="H35" s="25">
        <v>116201</v>
      </c>
      <c r="I35" s="25">
        <v>1169</v>
      </c>
      <c r="J35" s="25">
        <v>818</v>
      </c>
      <c r="K35" s="26">
        <v>1.006</v>
      </c>
      <c r="L35" s="25"/>
    </row>
    <row r="36" spans="1:12" ht="12.75">
      <c r="A36" s="10" t="s">
        <v>58</v>
      </c>
      <c r="B36" s="25">
        <v>144680</v>
      </c>
      <c r="C36" s="25">
        <v>155411</v>
      </c>
      <c r="D36" s="25">
        <v>-127331</v>
      </c>
      <c r="E36" s="25">
        <v>15385</v>
      </c>
      <c r="F36" s="25">
        <v>188144</v>
      </c>
      <c r="G36" s="25">
        <v>228214</v>
      </c>
      <c r="H36" s="25">
        <v>193982</v>
      </c>
      <c r="I36" s="25">
        <v>-5838</v>
      </c>
      <c r="J36" s="25">
        <v>-4086</v>
      </c>
      <c r="K36" s="26">
        <v>0.982</v>
      </c>
      <c r="L36" s="25"/>
    </row>
    <row r="37" spans="1:12" ht="25.5">
      <c r="A37" s="24" t="s">
        <v>900</v>
      </c>
      <c r="B37" s="25">
        <v>138812</v>
      </c>
      <c r="C37" s="25">
        <v>39010</v>
      </c>
      <c r="D37" s="25">
        <v>-21224</v>
      </c>
      <c r="E37" s="25">
        <v>9859</v>
      </c>
      <c r="F37" s="25">
        <v>166457</v>
      </c>
      <c r="G37" s="25">
        <v>173251</v>
      </c>
      <c r="H37" s="25">
        <v>147264</v>
      </c>
      <c r="I37" s="25">
        <v>19193</v>
      </c>
      <c r="J37" s="25">
        <v>13435</v>
      </c>
      <c r="K37" s="26">
        <v>1.078</v>
      </c>
      <c r="L37" s="25"/>
    </row>
    <row r="38" spans="1:12" ht="12.75">
      <c r="A38" s="10" t="s">
        <v>60</v>
      </c>
      <c r="B38" s="25">
        <v>42954</v>
      </c>
      <c r="C38" s="25">
        <v>13905</v>
      </c>
      <c r="D38" s="25">
        <v>-4743</v>
      </c>
      <c r="E38" s="25">
        <v>8147</v>
      </c>
      <c r="F38" s="25">
        <v>60264</v>
      </c>
      <c r="G38" s="25">
        <v>63969</v>
      </c>
      <c r="H38" s="25">
        <v>54373</v>
      </c>
      <c r="I38" s="25">
        <v>5891</v>
      </c>
      <c r="J38" s="25">
        <v>4123</v>
      </c>
      <c r="K38" s="26">
        <v>1.064</v>
      </c>
      <c r="L38" s="25"/>
    </row>
    <row r="39" spans="1:12" ht="12.75">
      <c r="A39" s="10" t="s">
        <v>61</v>
      </c>
      <c r="B39" s="25">
        <v>54033</v>
      </c>
      <c r="C39" s="25">
        <v>6390</v>
      </c>
      <c r="D39" s="25">
        <v>-22511</v>
      </c>
      <c r="E39" s="25">
        <v>2083</v>
      </c>
      <c r="F39" s="25">
        <v>39994</v>
      </c>
      <c r="G39" s="25">
        <v>44562</v>
      </c>
      <c r="H39" s="25">
        <v>37877</v>
      </c>
      <c r="I39" s="25">
        <v>2117</v>
      </c>
      <c r="J39" s="25">
        <v>1482</v>
      </c>
      <c r="K39" s="26">
        <v>1.033</v>
      </c>
      <c r="L39" s="25"/>
    </row>
    <row r="40" spans="1:12" ht="12.75">
      <c r="A40" s="10" t="s">
        <v>62</v>
      </c>
      <c r="B40" s="25">
        <v>22915</v>
      </c>
      <c r="C40" s="25">
        <v>27140</v>
      </c>
      <c r="D40" s="25">
        <v>-7225</v>
      </c>
      <c r="E40" s="25">
        <v>3357</v>
      </c>
      <c r="F40" s="25">
        <v>46187</v>
      </c>
      <c r="G40" s="25">
        <v>51402</v>
      </c>
      <c r="H40" s="25">
        <v>43692</v>
      </c>
      <c r="I40" s="25">
        <v>2495</v>
      </c>
      <c r="J40" s="25">
        <v>1746</v>
      </c>
      <c r="K40" s="26">
        <v>1.034</v>
      </c>
      <c r="L40" s="25"/>
    </row>
    <row r="41" spans="1:12" ht="12.75">
      <c r="A41" s="10" t="s">
        <v>63</v>
      </c>
      <c r="B41" s="25">
        <v>83111</v>
      </c>
      <c r="C41" s="25">
        <v>16946</v>
      </c>
      <c r="D41" s="25">
        <v>-18482</v>
      </c>
      <c r="E41" s="25">
        <v>5452</v>
      </c>
      <c r="F41" s="25">
        <v>87027</v>
      </c>
      <c r="G41" s="25">
        <v>112824</v>
      </c>
      <c r="H41" s="25">
        <v>95900</v>
      </c>
      <c r="I41" s="25">
        <v>-8874</v>
      </c>
      <c r="J41" s="25">
        <v>-6212</v>
      </c>
      <c r="K41" s="26">
        <v>0.945</v>
      </c>
      <c r="L41" s="25"/>
    </row>
    <row r="42" spans="1:12" ht="12.75">
      <c r="A42" s="10" t="s">
        <v>64</v>
      </c>
      <c r="B42" s="25">
        <v>515153</v>
      </c>
      <c r="C42" s="25">
        <v>781945</v>
      </c>
      <c r="D42" s="25">
        <v>-525539</v>
      </c>
      <c r="E42" s="25">
        <v>56508</v>
      </c>
      <c r="F42" s="25">
        <v>828067</v>
      </c>
      <c r="G42" s="25">
        <v>916737</v>
      </c>
      <c r="H42" s="25">
        <v>779226</v>
      </c>
      <c r="I42" s="25">
        <v>48841</v>
      </c>
      <c r="J42" s="25">
        <v>34188</v>
      </c>
      <c r="K42" s="26">
        <v>1.037</v>
      </c>
      <c r="L42" s="25"/>
    </row>
    <row r="43" spans="1:12" ht="12.75">
      <c r="A43" s="10" t="s">
        <v>65</v>
      </c>
      <c r="B43" s="25">
        <v>21708</v>
      </c>
      <c r="C43" s="25">
        <v>2279</v>
      </c>
      <c r="D43" s="25">
        <v>-6922</v>
      </c>
      <c r="E43" s="25">
        <v>1136</v>
      </c>
      <c r="F43" s="25">
        <v>18200</v>
      </c>
      <c r="G43" s="25">
        <v>27210</v>
      </c>
      <c r="H43" s="25">
        <v>23129</v>
      </c>
      <c r="I43" s="25">
        <v>-4929</v>
      </c>
      <c r="J43" s="25">
        <v>-3450</v>
      </c>
      <c r="K43" s="26">
        <v>0.873</v>
      </c>
      <c r="L43" s="25"/>
    </row>
    <row r="44" spans="1:12" ht="12.75">
      <c r="A44" s="10" t="s">
        <v>66</v>
      </c>
      <c r="B44" s="25">
        <v>63408</v>
      </c>
      <c r="C44" s="25">
        <v>21621</v>
      </c>
      <c r="D44" s="25">
        <v>-27828</v>
      </c>
      <c r="E44" s="25">
        <v>2540</v>
      </c>
      <c r="F44" s="25">
        <v>59741</v>
      </c>
      <c r="G44" s="25">
        <v>74128</v>
      </c>
      <c r="H44" s="25">
        <v>63009</v>
      </c>
      <c r="I44" s="25">
        <v>-3268</v>
      </c>
      <c r="J44" s="25">
        <v>-2288</v>
      </c>
      <c r="K44" s="26">
        <v>0.969</v>
      </c>
      <c r="L44" s="25"/>
    </row>
    <row r="45" spans="1:12" ht="25.5" customHeight="1">
      <c r="A45" s="24" t="s">
        <v>901</v>
      </c>
      <c r="B45" s="25">
        <v>413479</v>
      </c>
      <c r="C45" s="25">
        <v>57996</v>
      </c>
      <c r="D45" s="25">
        <v>-109119</v>
      </c>
      <c r="E45" s="25">
        <v>37171</v>
      </c>
      <c r="F45" s="25">
        <v>399526</v>
      </c>
      <c r="G45" s="25">
        <v>474828</v>
      </c>
      <c r="H45" s="25">
        <v>403604</v>
      </c>
      <c r="I45" s="25">
        <v>-4078</v>
      </c>
      <c r="J45" s="25">
        <v>-2854</v>
      </c>
      <c r="K45" s="26">
        <v>0.994</v>
      </c>
      <c r="L45" s="25"/>
    </row>
    <row r="46" spans="1:12" ht="12.75">
      <c r="A46" s="10" t="s">
        <v>67</v>
      </c>
      <c r="B46" s="25">
        <v>98167</v>
      </c>
      <c r="C46" s="25">
        <v>15040</v>
      </c>
      <c r="D46" s="25">
        <v>-41364</v>
      </c>
      <c r="E46" s="25">
        <v>2297</v>
      </c>
      <c r="F46" s="25">
        <v>74140</v>
      </c>
      <c r="G46" s="25">
        <v>74347</v>
      </c>
      <c r="H46" s="25">
        <v>63195</v>
      </c>
      <c r="I46" s="25">
        <v>10945</v>
      </c>
      <c r="J46" s="25">
        <v>7662</v>
      </c>
      <c r="K46" s="26">
        <v>1.103</v>
      </c>
      <c r="L46" s="25"/>
    </row>
    <row r="47" spans="1:12" ht="12.75">
      <c r="A47" s="10" t="s">
        <v>68</v>
      </c>
      <c r="B47" s="25">
        <v>33907</v>
      </c>
      <c r="C47" s="25">
        <v>17591</v>
      </c>
      <c r="D47" s="25">
        <v>-15071</v>
      </c>
      <c r="E47" s="25">
        <v>2032</v>
      </c>
      <c r="F47" s="25">
        <v>38459</v>
      </c>
      <c r="G47" s="25">
        <v>51203</v>
      </c>
      <c r="H47" s="25">
        <v>43522</v>
      </c>
      <c r="I47" s="25">
        <v>-5064</v>
      </c>
      <c r="J47" s="25">
        <v>-3545</v>
      </c>
      <c r="K47" s="26">
        <v>0.931</v>
      </c>
      <c r="L47" s="25"/>
    </row>
    <row r="48" spans="1:12" ht="12.75">
      <c r="A48" s="10" t="s">
        <v>69</v>
      </c>
      <c r="B48" s="25">
        <v>156424</v>
      </c>
      <c r="C48" s="25">
        <v>28097</v>
      </c>
      <c r="D48" s="25">
        <v>-46094</v>
      </c>
      <c r="E48" s="25">
        <v>11794</v>
      </c>
      <c r="F48" s="25">
        <v>150221</v>
      </c>
      <c r="G48" s="25">
        <v>207727</v>
      </c>
      <c r="H48" s="25">
        <v>176568</v>
      </c>
      <c r="I48" s="25">
        <v>-26348</v>
      </c>
      <c r="J48" s="25">
        <v>-18443</v>
      </c>
      <c r="K48" s="26">
        <v>0.911</v>
      </c>
      <c r="L48" s="25"/>
    </row>
    <row r="49" spans="1:12" ht="12.75">
      <c r="A49" s="10" t="s">
        <v>70</v>
      </c>
      <c r="B49" s="25">
        <v>176415</v>
      </c>
      <c r="C49" s="25">
        <v>43880</v>
      </c>
      <c r="D49" s="25">
        <v>-28552</v>
      </c>
      <c r="E49" s="25">
        <v>9691</v>
      </c>
      <c r="F49" s="25">
        <v>201433</v>
      </c>
      <c r="G49" s="25">
        <v>217533</v>
      </c>
      <c r="H49" s="25">
        <v>184903</v>
      </c>
      <c r="I49" s="25">
        <v>16530</v>
      </c>
      <c r="J49" s="25">
        <v>11571</v>
      </c>
      <c r="K49" s="26">
        <v>1.053</v>
      </c>
      <c r="L49" s="25"/>
    </row>
    <row r="50" spans="1:12" ht="12.75">
      <c r="A50" s="10" t="s">
        <v>71</v>
      </c>
      <c r="B50" s="25">
        <v>33676</v>
      </c>
      <c r="C50" s="25">
        <v>10628</v>
      </c>
      <c r="D50" s="25">
        <v>-7370</v>
      </c>
      <c r="E50" s="25">
        <v>2327</v>
      </c>
      <c r="F50" s="25">
        <v>39261</v>
      </c>
      <c r="G50" s="25">
        <v>43603</v>
      </c>
      <c r="H50" s="25">
        <v>37062</v>
      </c>
      <c r="I50" s="25">
        <v>2198</v>
      </c>
      <c r="J50" s="25">
        <v>1539</v>
      </c>
      <c r="K50" s="26">
        <v>1.035</v>
      </c>
      <c r="L50" s="25"/>
    </row>
    <row r="51" spans="1:12" ht="12.75">
      <c r="A51" s="10" t="s">
        <v>72</v>
      </c>
      <c r="B51" s="25">
        <v>83853</v>
      </c>
      <c r="C51" s="25">
        <v>51459</v>
      </c>
      <c r="D51" s="25">
        <v>-23225</v>
      </c>
      <c r="E51" s="25">
        <v>2896</v>
      </c>
      <c r="F51" s="25">
        <v>114984</v>
      </c>
      <c r="G51" s="25">
        <v>110227</v>
      </c>
      <c r="H51" s="25">
        <v>93693</v>
      </c>
      <c r="I51" s="25">
        <v>21290</v>
      </c>
      <c r="J51" s="25">
        <v>14903</v>
      </c>
      <c r="K51" s="26">
        <v>1.135</v>
      </c>
      <c r="L51" s="25"/>
    </row>
    <row r="52" spans="1:12" ht="12.75">
      <c r="A52" s="10" t="s">
        <v>73</v>
      </c>
      <c r="B52" s="25">
        <v>28246</v>
      </c>
      <c r="C52" s="25">
        <v>12289</v>
      </c>
      <c r="D52" s="25">
        <v>-10568</v>
      </c>
      <c r="E52" s="25">
        <v>3744</v>
      </c>
      <c r="F52" s="25">
        <v>33711</v>
      </c>
      <c r="G52" s="25">
        <v>37693</v>
      </c>
      <c r="H52" s="25">
        <v>32039</v>
      </c>
      <c r="I52" s="25">
        <v>1672</v>
      </c>
      <c r="J52" s="25">
        <v>1171</v>
      </c>
      <c r="K52" s="26">
        <v>1.031</v>
      </c>
      <c r="L52" s="25"/>
    </row>
    <row r="53" spans="1:12" ht="12.75">
      <c r="A53" s="10" t="s">
        <v>74</v>
      </c>
      <c r="B53" s="25">
        <v>35292</v>
      </c>
      <c r="C53" s="25">
        <v>7398</v>
      </c>
      <c r="D53" s="25">
        <v>-16338</v>
      </c>
      <c r="E53" s="25">
        <v>3338</v>
      </c>
      <c r="F53" s="25">
        <v>29690</v>
      </c>
      <c r="G53" s="25">
        <v>41743</v>
      </c>
      <c r="H53" s="25">
        <v>35481</v>
      </c>
      <c r="I53" s="25">
        <v>-5792</v>
      </c>
      <c r="J53" s="25">
        <v>-4054</v>
      </c>
      <c r="K53" s="26">
        <v>0.903</v>
      </c>
      <c r="L53" s="25"/>
    </row>
    <row r="54" spans="1:12" ht="25.5">
      <c r="A54" s="24" t="s">
        <v>886</v>
      </c>
      <c r="B54" s="25">
        <v>20727</v>
      </c>
      <c r="C54" s="25">
        <v>2094</v>
      </c>
      <c r="D54" s="25">
        <v>-7774</v>
      </c>
      <c r="E54" s="25">
        <v>1115</v>
      </c>
      <c r="F54" s="25">
        <v>16163</v>
      </c>
      <c r="G54" s="25">
        <v>23282</v>
      </c>
      <c r="H54" s="25">
        <v>19789</v>
      </c>
      <c r="I54" s="25">
        <v>-3626</v>
      </c>
      <c r="J54" s="25">
        <v>-2538</v>
      </c>
      <c r="K54" s="26">
        <v>0.891</v>
      </c>
      <c r="L54" s="25"/>
    </row>
    <row r="55" spans="1:12" ht="12.75">
      <c r="A55" s="10" t="s">
        <v>75</v>
      </c>
      <c r="B55" s="25">
        <v>85842</v>
      </c>
      <c r="C55" s="25">
        <v>17144</v>
      </c>
      <c r="D55" s="25">
        <v>-22364</v>
      </c>
      <c r="E55" s="25">
        <v>6168</v>
      </c>
      <c r="F55" s="25">
        <v>86791</v>
      </c>
      <c r="G55" s="25">
        <v>106061</v>
      </c>
      <c r="H55" s="25">
        <v>90152</v>
      </c>
      <c r="I55" s="25">
        <v>-3361</v>
      </c>
      <c r="J55" s="25">
        <v>-2353</v>
      </c>
      <c r="K55" s="26">
        <v>0.978</v>
      </c>
      <c r="L55" s="25"/>
    </row>
    <row r="56" spans="1:12" ht="12.75">
      <c r="A56" s="10" t="s">
        <v>76</v>
      </c>
      <c r="B56" s="25">
        <v>34892</v>
      </c>
      <c r="C56" s="25">
        <v>6391</v>
      </c>
      <c r="D56" s="25">
        <v>-5981</v>
      </c>
      <c r="E56" s="25">
        <v>1494</v>
      </c>
      <c r="F56" s="25">
        <v>36796</v>
      </c>
      <c r="G56" s="25">
        <v>47106</v>
      </c>
      <c r="H56" s="25">
        <v>40040</v>
      </c>
      <c r="I56" s="25">
        <v>-3244</v>
      </c>
      <c r="J56" s="25">
        <v>-2271</v>
      </c>
      <c r="K56" s="26">
        <v>0.952</v>
      </c>
      <c r="L56" s="25"/>
    </row>
    <row r="57" spans="1:12" ht="12.75">
      <c r="A57" s="10" t="s">
        <v>77</v>
      </c>
      <c r="B57" s="25">
        <v>344872</v>
      </c>
      <c r="C57" s="25">
        <v>191846</v>
      </c>
      <c r="D57" s="25">
        <v>-53730</v>
      </c>
      <c r="E57" s="25">
        <v>45454</v>
      </c>
      <c r="F57" s="25">
        <v>528442</v>
      </c>
      <c r="G57" s="25">
        <v>728562</v>
      </c>
      <c r="H57" s="25">
        <v>619278</v>
      </c>
      <c r="I57" s="25">
        <v>-90836</v>
      </c>
      <c r="J57" s="25">
        <v>-63585</v>
      </c>
      <c r="K57" s="26">
        <v>0.913</v>
      </c>
      <c r="L57" s="25"/>
    </row>
    <row r="58" spans="1:12" ht="12.75">
      <c r="A58" s="10" t="s">
        <v>78</v>
      </c>
      <c r="B58" s="25">
        <v>124646</v>
      </c>
      <c r="C58" s="25">
        <v>18724</v>
      </c>
      <c r="D58" s="25">
        <v>-33611</v>
      </c>
      <c r="E58" s="25">
        <v>5437</v>
      </c>
      <c r="F58" s="25">
        <v>115196</v>
      </c>
      <c r="G58" s="25">
        <v>121976</v>
      </c>
      <c r="H58" s="25">
        <v>103680</v>
      </c>
      <c r="I58" s="25">
        <v>11516</v>
      </c>
      <c r="J58" s="25">
        <v>8061</v>
      </c>
      <c r="K58" s="26">
        <v>1.066</v>
      </c>
      <c r="L58" s="25"/>
    </row>
    <row r="59" spans="1:12" ht="12.75">
      <c r="A59" s="10" t="s">
        <v>79</v>
      </c>
      <c r="B59" s="25">
        <v>163305</v>
      </c>
      <c r="C59" s="25">
        <v>29339</v>
      </c>
      <c r="D59" s="25">
        <v>-33166</v>
      </c>
      <c r="E59" s="25">
        <v>17848</v>
      </c>
      <c r="F59" s="25">
        <v>177327</v>
      </c>
      <c r="G59" s="25">
        <v>190073</v>
      </c>
      <c r="H59" s="25">
        <v>161562</v>
      </c>
      <c r="I59" s="25">
        <v>15764</v>
      </c>
      <c r="J59" s="25">
        <v>11035</v>
      </c>
      <c r="K59" s="26">
        <v>1.058</v>
      </c>
      <c r="L59" s="25"/>
    </row>
    <row r="60" spans="1:12" ht="12.75">
      <c r="A60" s="10" t="s">
        <v>80</v>
      </c>
      <c r="B60" s="25">
        <v>482820</v>
      </c>
      <c r="C60" s="25">
        <v>141858</v>
      </c>
      <c r="D60" s="25">
        <v>-71203</v>
      </c>
      <c r="E60" s="25">
        <v>45439</v>
      </c>
      <c r="F60" s="25">
        <v>598914</v>
      </c>
      <c r="G60" s="25">
        <v>707194</v>
      </c>
      <c r="H60" s="25">
        <v>601115</v>
      </c>
      <c r="I60" s="25">
        <v>-2201</v>
      </c>
      <c r="J60" s="25">
        <v>-1541</v>
      </c>
      <c r="K60" s="26">
        <v>0.998</v>
      </c>
      <c r="L60" s="25"/>
    </row>
    <row r="61" spans="1:12" ht="12.75">
      <c r="A61" s="10" t="s">
        <v>81</v>
      </c>
      <c r="B61" s="25">
        <v>42151</v>
      </c>
      <c r="C61" s="25">
        <v>17571</v>
      </c>
      <c r="D61" s="25">
        <v>-6016</v>
      </c>
      <c r="E61" s="25">
        <v>6741</v>
      </c>
      <c r="F61" s="25">
        <v>60447</v>
      </c>
      <c r="G61" s="25">
        <v>75390</v>
      </c>
      <c r="H61" s="25">
        <v>64082</v>
      </c>
      <c r="I61" s="25">
        <v>-3634</v>
      </c>
      <c r="J61" s="25">
        <v>-2544</v>
      </c>
      <c r="K61" s="26">
        <v>0.966</v>
      </c>
      <c r="L61" s="25"/>
    </row>
    <row r="62" spans="1:12" ht="12.75">
      <c r="A62" s="10" t="s">
        <v>82</v>
      </c>
      <c r="B62" s="25">
        <v>39503</v>
      </c>
      <c r="C62" s="25">
        <v>12790</v>
      </c>
      <c r="D62" s="25">
        <v>-25526</v>
      </c>
      <c r="E62" s="25">
        <v>1890</v>
      </c>
      <c r="F62" s="25">
        <v>28656</v>
      </c>
      <c r="G62" s="25">
        <v>29831</v>
      </c>
      <c r="H62" s="25">
        <v>25356</v>
      </c>
      <c r="I62" s="25">
        <v>3300</v>
      </c>
      <c r="J62" s="25">
        <v>2310</v>
      </c>
      <c r="K62" s="26">
        <v>1.077</v>
      </c>
      <c r="L62" s="25"/>
    </row>
    <row r="63" spans="1:12" ht="12.75">
      <c r="A63" s="10" t="s">
        <v>83</v>
      </c>
      <c r="B63" s="25">
        <v>36191</v>
      </c>
      <c r="C63" s="25">
        <v>4767</v>
      </c>
      <c r="D63" s="25">
        <v>-5946</v>
      </c>
      <c r="E63" s="25">
        <v>1947</v>
      </c>
      <c r="F63" s="25">
        <v>36959</v>
      </c>
      <c r="G63" s="25">
        <v>49807</v>
      </c>
      <c r="H63" s="25">
        <v>42336</v>
      </c>
      <c r="I63" s="25">
        <v>-5377</v>
      </c>
      <c r="J63" s="25">
        <v>-3764</v>
      </c>
      <c r="K63" s="26">
        <v>0.924</v>
      </c>
      <c r="L63" s="25"/>
    </row>
    <row r="64" spans="1:12" ht="12.75">
      <c r="A64" s="10" t="s">
        <v>84</v>
      </c>
      <c r="B64" s="25">
        <v>2854</v>
      </c>
      <c r="C64" s="25">
        <v>3691</v>
      </c>
      <c r="D64" s="25">
        <v>-3</v>
      </c>
      <c r="E64" s="25">
        <v>248</v>
      </c>
      <c r="F64" s="25">
        <v>6789</v>
      </c>
      <c r="G64" s="25">
        <v>5131</v>
      </c>
      <c r="H64" s="25">
        <v>4361</v>
      </c>
      <c r="I64" s="25">
        <v>2428</v>
      </c>
      <c r="J64" s="25">
        <v>1700</v>
      </c>
      <c r="K64" s="26">
        <v>1.331</v>
      </c>
      <c r="L64" s="25"/>
    </row>
    <row r="65" spans="1:12" ht="12.75">
      <c r="A65" s="10" t="s">
        <v>85</v>
      </c>
      <c r="B65" s="25">
        <v>38971</v>
      </c>
      <c r="C65" s="25">
        <v>12439</v>
      </c>
      <c r="D65" s="25">
        <v>-11762</v>
      </c>
      <c r="E65" s="25">
        <v>1903</v>
      </c>
      <c r="F65" s="25">
        <v>41551</v>
      </c>
      <c r="G65" s="25">
        <v>44480</v>
      </c>
      <c r="H65" s="25">
        <v>37808</v>
      </c>
      <c r="I65" s="25">
        <v>3742</v>
      </c>
      <c r="J65" s="25">
        <v>2620</v>
      </c>
      <c r="K65" s="26">
        <v>1.059</v>
      </c>
      <c r="L65" s="25"/>
    </row>
    <row r="66" spans="1:12" ht="12.75">
      <c r="A66" s="10" t="s">
        <v>86</v>
      </c>
      <c r="B66" s="25">
        <v>21035</v>
      </c>
      <c r="C66" s="25">
        <v>1992</v>
      </c>
      <c r="D66" s="25">
        <v>-7784</v>
      </c>
      <c r="E66" s="25">
        <v>182</v>
      </c>
      <c r="F66" s="25">
        <v>15424</v>
      </c>
      <c r="G66" s="25">
        <v>15302</v>
      </c>
      <c r="H66" s="25">
        <v>13007</v>
      </c>
      <c r="I66" s="25">
        <v>2417</v>
      </c>
      <c r="J66" s="25">
        <v>1692</v>
      </c>
      <c r="K66" s="26">
        <v>1.111</v>
      </c>
      <c r="L66" s="25"/>
    </row>
    <row r="67" spans="1:12" ht="25.5">
      <c r="A67" s="24" t="s">
        <v>902</v>
      </c>
      <c r="B67" s="25">
        <v>19056</v>
      </c>
      <c r="C67" s="25">
        <v>2349</v>
      </c>
      <c r="D67" s="25">
        <v>-3747</v>
      </c>
      <c r="E67" s="25">
        <v>1971</v>
      </c>
      <c r="F67" s="25">
        <v>19629</v>
      </c>
      <c r="G67" s="25">
        <v>29536</v>
      </c>
      <c r="H67" s="25">
        <v>25106</v>
      </c>
      <c r="I67" s="25">
        <v>-5476</v>
      </c>
      <c r="J67" s="25">
        <v>-3833</v>
      </c>
      <c r="K67" s="26">
        <v>0.87</v>
      </c>
      <c r="L67" s="25"/>
    </row>
    <row r="68" spans="1:12" ht="12.75">
      <c r="A68" s="10" t="s">
        <v>87</v>
      </c>
      <c r="B68" s="25">
        <v>126566</v>
      </c>
      <c r="C68" s="25">
        <v>6753</v>
      </c>
      <c r="D68" s="25">
        <v>-75319</v>
      </c>
      <c r="E68" s="25">
        <v>964</v>
      </c>
      <c r="F68" s="25">
        <v>58964</v>
      </c>
      <c r="G68" s="25">
        <v>93854</v>
      </c>
      <c r="H68" s="25">
        <v>79776</v>
      </c>
      <c r="I68" s="25">
        <v>-20811</v>
      </c>
      <c r="J68" s="25">
        <v>-14568</v>
      </c>
      <c r="K68" s="26">
        <v>0.845</v>
      </c>
      <c r="L68" s="25"/>
    </row>
    <row r="69" spans="1:12" ht="12.75">
      <c r="A69" s="10" t="s">
        <v>88</v>
      </c>
      <c r="B69" s="25">
        <v>79858</v>
      </c>
      <c r="C69" s="25">
        <v>41128</v>
      </c>
      <c r="D69" s="25">
        <v>-19408</v>
      </c>
      <c r="E69" s="25">
        <v>4966</v>
      </c>
      <c r="F69" s="25">
        <v>106544</v>
      </c>
      <c r="G69" s="25">
        <v>116776</v>
      </c>
      <c r="H69" s="25">
        <v>99260</v>
      </c>
      <c r="I69" s="25">
        <v>7284</v>
      </c>
      <c r="J69" s="25">
        <v>5099</v>
      </c>
      <c r="K69" s="26">
        <v>1.044</v>
      </c>
      <c r="L69" s="25"/>
    </row>
    <row r="70" spans="1:12" ht="12.75">
      <c r="A70" s="10" t="s">
        <v>89</v>
      </c>
      <c r="B70" s="25">
        <v>51953</v>
      </c>
      <c r="C70" s="25">
        <v>14311</v>
      </c>
      <c r="D70" s="25">
        <v>-25373</v>
      </c>
      <c r="E70" s="25">
        <v>-1229</v>
      </c>
      <c r="F70" s="25">
        <v>39661</v>
      </c>
      <c r="G70" s="25">
        <v>41512</v>
      </c>
      <c r="H70" s="25">
        <v>35286</v>
      </c>
      <c r="I70" s="25">
        <v>4375</v>
      </c>
      <c r="J70" s="25">
        <v>3063</v>
      </c>
      <c r="K70" s="26">
        <v>1.074</v>
      </c>
      <c r="L70" s="25"/>
    </row>
    <row r="71" spans="1:12" ht="12.75">
      <c r="A71" s="10" t="s">
        <v>90</v>
      </c>
      <c r="B71" s="25">
        <v>18645</v>
      </c>
      <c r="C71" s="25">
        <v>4777</v>
      </c>
      <c r="D71" s="25">
        <v>-6461</v>
      </c>
      <c r="E71" s="25">
        <v>2273</v>
      </c>
      <c r="F71" s="25">
        <v>19234</v>
      </c>
      <c r="G71" s="25">
        <v>17554</v>
      </c>
      <c r="H71" s="25">
        <v>14921</v>
      </c>
      <c r="I71" s="25">
        <v>4314</v>
      </c>
      <c r="J71" s="25">
        <v>3020</v>
      </c>
      <c r="K71" s="26">
        <v>1.172</v>
      </c>
      <c r="L71" s="25"/>
    </row>
    <row r="72" spans="1:12" ht="12.75">
      <c r="A72" s="10" t="s">
        <v>91</v>
      </c>
      <c r="B72" s="25">
        <v>561644</v>
      </c>
      <c r="C72" s="25">
        <v>103369</v>
      </c>
      <c r="D72" s="25">
        <v>-142389</v>
      </c>
      <c r="E72" s="25">
        <v>36394</v>
      </c>
      <c r="F72" s="25">
        <v>559017</v>
      </c>
      <c r="G72" s="25">
        <v>591420</v>
      </c>
      <c r="H72" s="25">
        <v>502707</v>
      </c>
      <c r="I72" s="25">
        <v>56311</v>
      </c>
      <c r="J72" s="25">
        <v>39417</v>
      </c>
      <c r="K72" s="26">
        <v>1.067</v>
      </c>
      <c r="L72" s="25"/>
    </row>
    <row r="73" spans="1:12" ht="12.75">
      <c r="A73" s="10" t="s">
        <v>92</v>
      </c>
      <c r="B73" s="25">
        <v>26867</v>
      </c>
      <c r="C73" s="25">
        <v>6876</v>
      </c>
      <c r="D73" s="25">
        <v>-10571</v>
      </c>
      <c r="E73" s="25">
        <v>1008</v>
      </c>
      <c r="F73" s="25">
        <v>24180</v>
      </c>
      <c r="G73" s="25">
        <v>29239</v>
      </c>
      <c r="H73" s="25">
        <v>24853</v>
      </c>
      <c r="I73" s="25">
        <v>-673</v>
      </c>
      <c r="J73" s="25">
        <v>-471</v>
      </c>
      <c r="K73" s="26">
        <v>0.984</v>
      </c>
      <c r="L73" s="25"/>
    </row>
    <row r="74" spans="1:12" ht="12.75">
      <c r="A74" s="10" t="s">
        <v>93</v>
      </c>
      <c r="B74" s="25">
        <v>137210</v>
      </c>
      <c r="C74" s="25">
        <v>22585</v>
      </c>
      <c r="D74" s="25">
        <v>-48206</v>
      </c>
      <c r="E74" s="25">
        <v>9457</v>
      </c>
      <c r="F74" s="25">
        <v>121045</v>
      </c>
      <c r="G74" s="25">
        <v>136605</v>
      </c>
      <c r="H74" s="25">
        <v>116115</v>
      </c>
      <c r="I74" s="25">
        <v>4931</v>
      </c>
      <c r="J74" s="25">
        <v>3451</v>
      </c>
      <c r="K74" s="26">
        <v>1.025</v>
      </c>
      <c r="L74" s="25"/>
    </row>
    <row r="75" spans="1:12" ht="12.75">
      <c r="A75" s="10" t="s">
        <v>94</v>
      </c>
      <c r="B75" s="25">
        <v>72412</v>
      </c>
      <c r="C75" s="25">
        <v>5942</v>
      </c>
      <c r="D75" s="25">
        <v>-31425</v>
      </c>
      <c r="E75" s="25">
        <v>3052</v>
      </c>
      <c r="F75" s="25">
        <v>49981</v>
      </c>
      <c r="G75" s="25">
        <v>60631</v>
      </c>
      <c r="H75" s="25">
        <v>51537</v>
      </c>
      <c r="I75" s="25">
        <v>-1556</v>
      </c>
      <c r="J75" s="25">
        <v>-1089</v>
      </c>
      <c r="K75" s="26">
        <v>0.982</v>
      </c>
      <c r="L75" s="25"/>
    </row>
    <row r="76" spans="1:12" ht="12.75">
      <c r="A76" s="10" t="s">
        <v>95</v>
      </c>
      <c r="B76" s="25">
        <v>75596</v>
      </c>
      <c r="C76" s="25">
        <v>19649</v>
      </c>
      <c r="D76" s="25">
        <v>-28150</v>
      </c>
      <c r="E76" s="25">
        <v>3293</v>
      </c>
      <c r="F76" s="25">
        <v>70388</v>
      </c>
      <c r="G76" s="25">
        <v>97635</v>
      </c>
      <c r="H76" s="25">
        <v>82990</v>
      </c>
      <c r="I76" s="25">
        <v>-12602</v>
      </c>
      <c r="J76" s="25">
        <v>-8821</v>
      </c>
      <c r="K76" s="26">
        <v>0.91</v>
      </c>
      <c r="L76" s="25"/>
    </row>
    <row r="77" spans="1:12" ht="12.75">
      <c r="A77" s="10" t="s">
        <v>96</v>
      </c>
      <c r="B77" s="25">
        <v>39051</v>
      </c>
      <c r="C77" s="25">
        <v>10134</v>
      </c>
      <c r="D77" s="25">
        <v>-2878</v>
      </c>
      <c r="E77" s="25">
        <v>5664</v>
      </c>
      <c r="F77" s="25">
        <v>51971</v>
      </c>
      <c r="G77" s="25">
        <v>64236</v>
      </c>
      <c r="H77" s="25">
        <v>54600</v>
      </c>
      <c r="I77" s="25">
        <v>-2630</v>
      </c>
      <c r="J77" s="25">
        <v>-1841</v>
      </c>
      <c r="K77" s="26">
        <v>0.971</v>
      </c>
      <c r="L77" s="25"/>
    </row>
    <row r="78" spans="1:12" ht="12.75">
      <c r="A78" s="10" t="s">
        <v>97</v>
      </c>
      <c r="B78" s="25">
        <v>113483</v>
      </c>
      <c r="C78" s="25">
        <v>17525</v>
      </c>
      <c r="D78" s="25">
        <v>-38181</v>
      </c>
      <c r="E78" s="25">
        <v>5143</v>
      </c>
      <c r="F78" s="25">
        <v>97970</v>
      </c>
      <c r="G78" s="25">
        <v>115406</v>
      </c>
      <c r="H78" s="25">
        <v>98095</v>
      </c>
      <c r="I78" s="25">
        <v>-125</v>
      </c>
      <c r="J78" s="25">
        <v>-87</v>
      </c>
      <c r="K78" s="26">
        <v>0.999</v>
      </c>
      <c r="L78" s="25"/>
    </row>
    <row r="79" spans="1:12" ht="12.75">
      <c r="A79" s="10" t="s">
        <v>98</v>
      </c>
      <c r="B79" s="25">
        <v>127736</v>
      </c>
      <c r="C79" s="25">
        <v>48124</v>
      </c>
      <c r="D79" s="25">
        <v>-38825</v>
      </c>
      <c r="E79" s="25">
        <v>3870</v>
      </c>
      <c r="F79" s="25">
        <v>140905</v>
      </c>
      <c r="G79" s="25">
        <v>160325</v>
      </c>
      <c r="H79" s="25">
        <v>136276</v>
      </c>
      <c r="I79" s="25">
        <v>4629</v>
      </c>
      <c r="J79" s="25">
        <v>3240</v>
      </c>
      <c r="K79" s="26">
        <v>1.02</v>
      </c>
      <c r="L79" s="25"/>
    </row>
    <row r="80" spans="1:12" ht="25.5">
      <c r="A80" s="24" t="s">
        <v>903</v>
      </c>
      <c r="B80" s="25">
        <v>91114</v>
      </c>
      <c r="C80" s="25">
        <v>8469</v>
      </c>
      <c r="D80" s="25">
        <v>-24834</v>
      </c>
      <c r="E80" s="25">
        <v>5577</v>
      </c>
      <c r="F80" s="25">
        <v>80326</v>
      </c>
      <c r="G80" s="25">
        <v>78390</v>
      </c>
      <c r="H80" s="25">
        <v>66632</v>
      </c>
      <c r="I80" s="25">
        <v>13694</v>
      </c>
      <c r="J80" s="25">
        <v>9586</v>
      </c>
      <c r="K80" s="26">
        <v>1.122</v>
      </c>
      <c r="L80" s="25"/>
    </row>
    <row r="81" spans="1:12" ht="12.75">
      <c r="A81" s="10" t="s">
        <v>99</v>
      </c>
      <c r="B81" s="25">
        <v>15808</v>
      </c>
      <c r="C81" s="25">
        <v>6375</v>
      </c>
      <c r="D81" s="25">
        <v>-4904</v>
      </c>
      <c r="E81" s="25">
        <v>809</v>
      </c>
      <c r="F81" s="25">
        <v>18089</v>
      </c>
      <c r="G81" s="25">
        <v>22410</v>
      </c>
      <c r="H81" s="25">
        <v>19049</v>
      </c>
      <c r="I81" s="25">
        <v>-960</v>
      </c>
      <c r="J81" s="25">
        <v>-672</v>
      </c>
      <c r="K81" s="26">
        <v>0.97</v>
      </c>
      <c r="L81" s="25"/>
    </row>
    <row r="82" spans="1:12" ht="12.75">
      <c r="A82" s="10" t="s">
        <v>100</v>
      </c>
      <c r="B82" s="25">
        <v>142587</v>
      </c>
      <c r="C82" s="25">
        <v>25626</v>
      </c>
      <c r="D82" s="25">
        <v>-50358</v>
      </c>
      <c r="E82" s="25">
        <v>4724</v>
      </c>
      <c r="F82" s="25">
        <v>122579</v>
      </c>
      <c r="G82" s="25">
        <v>139132</v>
      </c>
      <c r="H82" s="25">
        <v>118262</v>
      </c>
      <c r="I82" s="25">
        <v>4318</v>
      </c>
      <c r="J82" s="25">
        <v>3022</v>
      </c>
      <c r="K82" s="26">
        <v>1.022</v>
      </c>
      <c r="L82" s="25"/>
    </row>
    <row r="83" spans="1:12" ht="12.75">
      <c r="A83" s="10" t="s">
        <v>101</v>
      </c>
      <c r="B83" s="25">
        <v>37851</v>
      </c>
      <c r="C83" s="25">
        <v>5520</v>
      </c>
      <c r="D83" s="25">
        <v>-4947</v>
      </c>
      <c r="E83" s="25">
        <v>1614</v>
      </c>
      <c r="F83" s="25">
        <v>40038</v>
      </c>
      <c r="G83" s="25">
        <v>40215</v>
      </c>
      <c r="H83" s="25">
        <v>34183</v>
      </c>
      <c r="I83" s="25">
        <v>5855</v>
      </c>
      <c r="J83" s="25">
        <v>4098</v>
      </c>
      <c r="K83" s="26">
        <v>1.102</v>
      </c>
      <c r="L83" s="25"/>
    </row>
    <row r="84" spans="1:12" ht="12.75">
      <c r="A84" s="10" t="s">
        <v>102</v>
      </c>
      <c r="B84" s="25">
        <v>61184</v>
      </c>
      <c r="C84" s="25">
        <v>6380</v>
      </c>
      <c r="D84" s="25">
        <v>-11098</v>
      </c>
      <c r="E84" s="25">
        <v>2220</v>
      </c>
      <c r="F84" s="25">
        <v>58687</v>
      </c>
      <c r="G84" s="25">
        <v>56617</v>
      </c>
      <c r="H84" s="25">
        <v>48124</v>
      </c>
      <c r="I84" s="25">
        <v>10563</v>
      </c>
      <c r="J84" s="25">
        <v>7394</v>
      </c>
      <c r="K84" s="26">
        <v>1.131</v>
      </c>
      <c r="L84" s="25"/>
    </row>
    <row r="85" spans="1:12" ht="12.75">
      <c r="A85" s="10" t="s">
        <v>103</v>
      </c>
      <c r="B85" s="25">
        <v>28559</v>
      </c>
      <c r="C85" s="25">
        <v>6157</v>
      </c>
      <c r="D85" s="25">
        <v>-4105</v>
      </c>
      <c r="E85" s="25">
        <v>2122</v>
      </c>
      <c r="F85" s="25">
        <v>32732</v>
      </c>
      <c r="G85" s="25">
        <v>33711</v>
      </c>
      <c r="H85" s="25">
        <v>28654</v>
      </c>
      <c r="I85" s="25">
        <v>4078</v>
      </c>
      <c r="J85" s="25">
        <v>2855</v>
      </c>
      <c r="K85" s="26">
        <v>1.085</v>
      </c>
      <c r="L85" s="25"/>
    </row>
    <row r="86" spans="1:12" ht="12.75">
      <c r="A86" s="10" t="s">
        <v>104</v>
      </c>
      <c r="B86" s="25">
        <v>344789</v>
      </c>
      <c r="C86" s="25">
        <v>73192</v>
      </c>
      <c r="D86" s="25">
        <v>-70530</v>
      </c>
      <c r="E86" s="25">
        <v>18977</v>
      </c>
      <c r="F86" s="25">
        <v>366427</v>
      </c>
      <c r="G86" s="25">
        <v>411332</v>
      </c>
      <c r="H86" s="25">
        <v>349632</v>
      </c>
      <c r="I86" s="25">
        <v>16795</v>
      </c>
      <c r="J86" s="25">
        <v>11756</v>
      </c>
      <c r="K86" s="26">
        <v>1.029</v>
      </c>
      <c r="L86" s="25"/>
    </row>
    <row r="87" spans="1:12" ht="12.75">
      <c r="A87" s="10" t="s">
        <v>105</v>
      </c>
      <c r="B87" s="25">
        <v>35908</v>
      </c>
      <c r="C87" s="25">
        <v>13082</v>
      </c>
      <c r="D87" s="25">
        <v>-14998</v>
      </c>
      <c r="E87" s="25">
        <v>2140</v>
      </c>
      <c r="F87" s="25">
        <v>36132</v>
      </c>
      <c r="G87" s="25">
        <v>50786</v>
      </c>
      <c r="H87" s="25">
        <v>43168</v>
      </c>
      <c r="I87" s="25">
        <v>-7036</v>
      </c>
      <c r="J87" s="25">
        <v>-4925</v>
      </c>
      <c r="K87" s="26">
        <v>0.903</v>
      </c>
      <c r="L87" s="25"/>
    </row>
    <row r="88" spans="1:12" ht="25.5">
      <c r="A88" s="24" t="s">
        <v>887</v>
      </c>
      <c r="B88" s="25">
        <v>53434</v>
      </c>
      <c r="C88" s="25">
        <v>8147</v>
      </c>
      <c r="D88" s="25">
        <v>-9431</v>
      </c>
      <c r="E88" s="25">
        <v>2653</v>
      </c>
      <c r="F88" s="25">
        <v>54804</v>
      </c>
      <c r="G88" s="25">
        <v>60831</v>
      </c>
      <c r="H88" s="25">
        <v>51707</v>
      </c>
      <c r="I88" s="25">
        <v>3098</v>
      </c>
      <c r="J88" s="25">
        <v>2168</v>
      </c>
      <c r="K88" s="26">
        <v>1.036</v>
      </c>
      <c r="L88" s="25"/>
    </row>
    <row r="89" spans="1:12" ht="12.75">
      <c r="A89" s="10" t="s">
        <v>106</v>
      </c>
      <c r="B89" s="25">
        <v>53169</v>
      </c>
      <c r="C89" s="25">
        <v>4442</v>
      </c>
      <c r="D89" s="25">
        <v>-13939</v>
      </c>
      <c r="E89" s="25">
        <v>1950</v>
      </c>
      <c r="F89" s="25">
        <v>45622</v>
      </c>
      <c r="G89" s="25">
        <v>56038</v>
      </c>
      <c r="H89" s="25">
        <v>47632</v>
      </c>
      <c r="I89" s="25">
        <v>-2011</v>
      </c>
      <c r="J89" s="25">
        <v>-1407</v>
      </c>
      <c r="K89" s="26">
        <v>0.975</v>
      </c>
      <c r="L89" s="25"/>
    </row>
    <row r="90" spans="1:12" ht="12.75">
      <c r="A90" s="10" t="s">
        <v>107</v>
      </c>
      <c r="B90" s="25">
        <v>69501</v>
      </c>
      <c r="C90" s="25">
        <v>21213</v>
      </c>
      <c r="D90" s="25">
        <v>-20326</v>
      </c>
      <c r="E90" s="25">
        <v>5477</v>
      </c>
      <c r="F90" s="25">
        <v>75865</v>
      </c>
      <c r="G90" s="25">
        <v>97650</v>
      </c>
      <c r="H90" s="25">
        <v>83002</v>
      </c>
      <c r="I90" s="25">
        <v>-7137</v>
      </c>
      <c r="J90" s="25">
        <v>-4996</v>
      </c>
      <c r="K90" s="26">
        <v>0.949</v>
      </c>
      <c r="L90" s="25"/>
    </row>
    <row r="91" spans="1:12" ht="12.75">
      <c r="A91" s="10" t="s">
        <v>108</v>
      </c>
      <c r="B91" s="25">
        <v>32751</v>
      </c>
      <c r="C91" s="25">
        <v>3539</v>
      </c>
      <c r="D91" s="25">
        <v>-9534</v>
      </c>
      <c r="E91" s="25">
        <v>1031</v>
      </c>
      <c r="F91" s="25">
        <v>27788</v>
      </c>
      <c r="G91" s="25">
        <v>27670</v>
      </c>
      <c r="H91" s="25">
        <v>23520</v>
      </c>
      <c r="I91" s="25">
        <v>4268</v>
      </c>
      <c r="J91" s="25">
        <v>2988</v>
      </c>
      <c r="K91" s="26">
        <v>1.108</v>
      </c>
      <c r="L91" s="25"/>
    </row>
    <row r="92" spans="1:12" ht="12.75">
      <c r="A92" s="10" t="s">
        <v>109</v>
      </c>
      <c r="B92" s="25">
        <v>363078</v>
      </c>
      <c r="C92" s="25">
        <v>58704</v>
      </c>
      <c r="D92" s="25">
        <v>-72342</v>
      </c>
      <c r="E92" s="25">
        <v>17238</v>
      </c>
      <c r="F92" s="25">
        <v>366679</v>
      </c>
      <c r="G92" s="25">
        <v>419190</v>
      </c>
      <c r="H92" s="25">
        <v>356311</v>
      </c>
      <c r="I92" s="25">
        <v>10368</v>
      </c>
      <c r="J92" s="25">
        <v>7257</v>
      </c>
      <c r="K92" s="26">
        <v>1.017</v>
      </c>
      <c r="L92" s="25"/>
    </row>
    <row r="93" spans="1:12" ht="12.75">
      <c r="A93" s="10" t="s">
        <v>110</v>
      </c>
      <c r="B93" s="25">
        <v>66307</v>
      </c>
      <c r="C93" s="25">
        <v>2048</v>
      </c>
      <c r="D93" s="25">
        <v>-18336</v>
      </c>
      <c r="E93" s="25">
        <v>4170</v>
      </c>
      <c r="F93" s="25">
        <v>54188</v>
      </c>
      <c r="G93" s="25">
        <v>67498</v>
      </c>
      <c r="H93" s="25">
        <v>57374</v>
      </c>
      <c r="I93" s="25">
        <v>-3185</v>
      </c>
      <c r="J93" s="25">
        <v>-2230</v>
      </c>
      <c r="K93" s="26">
        <v>0.967</v>
      </c>
      <c r="L93" s="25"/>
    </row>
    <row r="94" spans="1:12" ht="12.75">
      <c r="A94" s="10" t="s">
        <v>111</v>
      </c>
      <c r="B94" s="25">
        <v>47126</v>
      </c>
      <c r="C94" s="25">
        <v>11824</v>
      </c>
      <c r="D94" s="25">
        <v>-6973</v>
      </c>
      <c r="E94" s="25">
        <v>7270</v>
      </c>
      <c r="F94" s="25">
        <v>59248</v>
      </c>
      <c r="G94" s="25">
        <v>78875</v>
      </c>
      <c r="H94" s="25">
        <v>67044</v>
      </c>
      <c r="I94" s="25">
        <v>-7795</v>
      </c>
      <c r="J94" s="25">
        <v>-5457</v>
      </c>
      <c r="K94" s="26">
        <v>0.931</v>
      </c>
      <c r="L94" s="25"/>
    </row>
    <row r="95" spans="1:12" ht="12.75">
      <c r="A95" s="10" t="s">
        <v>112</v>
      </c>
      <c r="B95" s="25">
        <v>99072</v>
      </c>
      <c r="C95" s="25">
        <v>17238</v>
      </c>
      <c r="D95" s="25">
        <v>-34235</v>
      </c>
      <c r="E95" s="25">
        <v>4256</v>
      </c>
      <c r="F95" s="25">
        <v>86331</v>
      </c>
      <c r="G95" s="25">
        <v>104408</v>
      </c>
      <c r="H95" s="25">
        <v>88747</v>
      </c>
      <c r="I95" s="25">
        <v>-2416</v>
      </c>
      <c r="J95" s="25">
        <v>-1691</v>
      </c>
      <c r="K95" s="26">
        <v>0.984</v>
      </c>
      <c r="L95" s="25"/>
    </row>
    <row r="96" spans="1:12" ht="12.75">
      <c r="A96" s="10" t="s">
        <v>113</v>
      </c>
      <c r="B96" s="25">
        <v>90708</v>
      </c>
      <c r="C96" s="25">
        <v>16476</v>
      </c>
      <c r="D96" s="25">
        <v>-15858</v>
      </c>
      <c r="E96" s="25">
        <v>5099</v>
      </c>
      <c r="F96" s="25">
        <v>96425</v>
      </c>
      <c r="G96" s="25">
        <v>99616</v>
      </c>
      <c r="H96" s="25">
        <v>84674</v>
      </c>
      <c r="I96" s="25">
        <v>11751</v>
      </c>
      <c r="J96" s="25">
        <v>8226</v>
      </c>
      <c r="K96" s="26">
        <v>1.083</v>
      </c>
      <c r="L96" s="25"/>
    </row>
    <row r="97" spans="1:12" ht="12.75">
      <c r="A97" s="10" t="s">
        <v>114</v>
      </c>
      <c r="B97" s="25">
        <v>24343</v>
      </c>
      <c r="C97" s="25">
        <v>2046</v>
      </c>
      <c r="D97" s="25">
        <v>-4722</v>
      </c>
      <c r="E97" s="25">
        <v>1442</v>
      </c>
      <c r="F97" s="25">
        <v>23109</v>
      </c>
      <c r="G97" s="25">
        <v>29915</v>
      </c>
      <c r="H97" s="25">
        <v>25427</v>
      </c>
      <c r="I97" s="25">
        <v>-2318</v>
      </c>
      <c r="J97" s="25">
        <v>-1623</v>
      </c>
      <c r="K97" s="26">
        <v>0.946</v>
      </c>
      <c r="L97" s="25"/>
    </row>
    <row r="98" spans="1:12" ht="12.75">
      <c r="A98" s="10" t="s">
        <v>115</v>
      </c>
      <c r="B98" s="25">
        <v>68617</v>
      </c>
      <c r="C98" s="25">
        <v>8348</v>
      </c>
      <c r="D98" s="25">
        <v>-14829</v>
      </c>
      <c r="E98" s="25">
        <v>1821</v>
      </c>
      <c r="F98" s="25">
        <v>63956</v>
      </c>
      <c r="G98" s="25">
        <v>68247</v>
      </c>
      <c r="H98" s="25">
        <v>58010</v>
      </c>
      <c r="I98" s="25">
        <v>5946</v>
      </c>
      <c r="J98" s="25">
        <v>4162</v>
      </c>
      <c r="K98" s="26">
        <v>1.061</v>
      </c>
      <c r="L98" s="25"/>
    </row>
    <row r="99" spans="1:12" ht="12.75">
      <c r="A99" s="10" t="s">
        <v>116</v>
      </c>
      <c r="B99" s="25">
        <v>139010</v>
      </c>
      <c r="C99" s="25">
        <v>28741</v>
      </c>
      <c r="D99" s="25">
        <v>-11144</v>
      </c>
      <c r="E99" s="25">
        <v>7488</v>
      </c>
      <c r="F99" s="25">
        <v>164094</v>
      </c>
      <c r="G99" s="25">
        <v>211450</v>
      </c>
      <c r="H99" s="25">
        <v>179733</v>
      </c>
      <c r="I99" s="25">
        <v>-15639</v>
      </c>
      <c r="J99" s="25">
        <v>-10947</v>
      </c>
      <c r="K99" s="26">
        <v>0.948</v>
      </c>
      <c r="L99" s="25"/>
    </row>
    <row r="100" spans="1:12" ht="25.5">
      <c r="A100" s="24" t="s">
        <v>904</v>
      </c>
      <c r="B100" s="25">
        <v>175596</v>
      </c>
      <c r="C100" s="25">
        <v>57104</v>
      </c>
      <c r="D100" s="25">
        <v>-60258</v>
      </c>
      <c r="E100" s="25">
        <v>21143</v>
      </c>
      <c r="F100" s="25">
        <v>193585</v>
      </c>
      <c r="G100" s="25">
        <v>281517</v>
      </c>
      <c r="H100" s="25">
        <v>239289</v>
      </c>
      <c r="I100" s="25">
        <v>-45704</v>
      </c>
      <c r="J100" s="25">
        <v>-31993</v>
      </c>
      <c r="K100" s="26">
        <v>0.886</v>
      </c>
      <c r="L100" s="25"/>
    </row>
    <row r="101" spans="1:12" ht="25.5">
      <c r="A101" s="24" t="s">
        <v>888</v>
      </c>
      <c r="B101" s="25">
        <v>162261</v>
      </c>
      <c r="C101" s="25">
        <v>23520</v>
      </c>
      <c r="D101" s="25">
        <v>-25030</v>
      </c>
      <c r="E101" s="25">
        <v>6755</v>
      </c>
      <c r="F101" s="25">
        <v>167506</v>
      </c>
      <c r="G101" s="25">
        <v>163407</v>
      </c>
      <c r="H101" s="25">
        <v>138896</v>
      </c>
      <c r="I101" s="25">
        <v>28610</v>
      </c>
      <c r="J101" s="25">
        <v>20027</v>
      </c>
      <c r="K101" s="26">
        <v>1.123</v>
      </c>
      <c r="L101" s="25"/>
    </row>
    <row r="102" spans="1:12" ht="12.75">
      <c r="A102" s="10" t="s">
        <v>117</v>
      </c>
      <c r="B102" s="25">
        <v>270720</v>
      </c>
      <c r="C102" s="25">
        <v>44416</v>
      </c>
      <c r="D102" s="25">
        <v>-36544</v>
      </c>
      <c r="E102" s="25">
        <v>14846</v>
      </c>
      <c r="F102" s="25">
        <v>293438</v>
      </c>
      <c r="G102" s="25">
        <v>299812</v>
      </c>
      <c r="H102" s="25">
        <v>254840</v>
      </c>
      <c r="I102" s="25">
        <v>38598</v>
      </c>
      <c r="J102" s="25">
        <v>27018</v>
      </c>
      <c r="K102" s="26">
        <v>1.09</v>
      </c>
      <c r="L102" s="25"/>
    </row>
    <row r="103" spans="1:12" ht="12.75">
      <c r="A103" s="10" t="s">
        <v>118</v>
      </c>
      <c r="B103" s="25">
        <v>70687</v>
      </c>
      <c r="C103" s="25">
        <v>13110</v>
      </c>
      <c r="D103" s="25">
        <v>-24697</v>
      </c>
      <c r="E103" s="25">
        <v>2773</v>
      </c>
      <c r="F103" s="25">
        <v>61873</v>
      </c>
      <c r="G103" s="25">
        <v>63381</v>
      </c>
      <c r="H103" s="25">
        <v>53874</v>
      </c>
      <c r="I103" s="25">
        <v>7999</v>
      </c>
      <c r="J103" s="25">
        <v>5599</v>
      </c>
      <c r="K103" s="26">
        <v>1.088</v>
      </c>
      <c r="L103" s="25"/>
    </row>
    <row r="104" spans="1:12" ht="12.75">
      <c r="A104" s="10" t="s">
        <v>119</v>
      </c>
      <c r="B104" s="25">
        <v>102507</v>
      </c>
      <c r="C104" s="25">
        <v>25602</v>
      </c>
      <c r="D104" s="25">
        <v>-24540</v>
      </c>
      <c r="E104" s="25">
        <v>4242</v>
      </c>
      <c r="F104" s="25">
        <v>107811</v>
      </c>
      <c r="G104" s="25">
        <v>123713</v>
      </c>
      <c r="H104" s="25">
        <v>105156</v>
      </c>
      <c r="I104" s="25">
        <v>2655</v>
      </c>
      <c r="J104" s="25">
        <v>1858</v>
      </c>
      <c r="K104" s="26">
        <v>1.015</v>
      </c>
      <c r="L104" s="25"/>
    </row>
    <row r="105" spans="1:12" ht="12.75">
      <c r="A105" s="10" t="s">
        <v>120</v>
      </c>
      <c r="B105" s="25">
        <v>69386</v>
      </c>
      <c r="C105" s="25">
        <v>6901</v>
      </c>
      <c r="D105" s="25">
        <v>-20087</v>
      </c>
      <c r="E105" s="25">
        <v>2794</v>
      </c>
      <c r="F105" s="25">
        <v>58994</v>
      </c>
      <c r="G105" s="25">
        <v>75592</v>
      </c>
      <c r="H105" s="25">
        <v>64253</v>
      </c>
      <c r="I105" s="25">
        <v>-5259</v>
      </c>
      <c r="J105" s="25">
        <v>-3681</v>
      </c>
      <c r="K105" s="26">
        <v>0.951</v>
      </c>
      <c r="L105" s="25"/>
    </row>
    <row r="106" spans="1:12" ht="25.5">
      <c r="A106" s="24" t="s">
        <v>121</v>
      </c>
      <c r="B106" s="25">
        <v>56925</v>
      </c>
      <c r="C106" s="25">
        <v>6021</v>
      </c>
      <c r="D106" s="25">
        <v>-26625</v>
      </c>
      <c r="E106" s="25">
        <v>3798</v>
      </c>
      <c r="F106" s="25">
        <v>40118</v>
      </c>
      <c r="G106" s="25">
        <v>46015</v>
      </c>
      <c r="H106" s="25">
        <v>39112</v>
      </c>
      <c r="I106" s="25">
        <v>1005</v>
      </c>
      <c r="J106" s="25">
        <v>704</v>
      </c>
      <c r="K106" s="26">
        <v>1.015</v>
      </c>
      <c r="L106" s="25"/>
    </row>
    <row r="107" spans="1:12" ht="12.75">
      <c r="A107" s="10" t="s">
        <v>122</v>
      </c>
      <c r="B107" s="25">
        <v>36740</v>
      </c>
      <c r="C107" s="25">
        <v>4028</v>
      </c>
      <c r="D107" s="25">
        <v>-11291</v>
      </c>
      <c r="E107" s="25">
        <v>2505</v>
      </c>
      <c r="F107" s="25">
        <v>31982</v>
      </c>
      <c r="G107" s="25">
        <v>45030</v>
      </c>
      <c r="H107" s="25">
        <v>38276</v>
      </c>
      <c r="I107" s="25">
        <v>-6293</v>
      </c>
      <c r="J107" s="25">
        <v>-4405</v>
      </c>
      <c r="K107" s="26">
        <v>0.902</v>
      </c>
      <c r="L107" s="25"/>
    </row>
    <row r="108" spans="1:12" ht="12.75">
      <c r="A108" s="10" t="s">
        <v>123</v>
      </c>
      <c r="B108" s="25">
        <v>26955</v>
      </c>
      <c r="C108" s="25">
        <v>8268</v>
      </c>
      <c r="D108" s="25">
        <v>-3675</v>
      </c>
      <c r="E108" s="25">
        <v>6063</v>
      </c>
      <c r="F108" s="25">
        <v>37612</v>
      </c>
      <c r="G108" s="25">
        <v>50359</v>
      </c>
      <c r="H108" s="25">
        <v>42806</v>
      </c>
      <c r="I108" s="25">
        <v>-5193</v>
      </c>
      <c r="J108" s="25">
        <v>-3635</v>
      </c>
      <c r="K108" s="26">
        <v>0.928</v>
      </c>
      <c r="L108" s="25"/>
    </row>
    <row r="109" spans="1:12" ht="12.75">
      <c r="A109" s="10" t="s">
        <v>124</v>
      </c>
      <c r="B109" s="25">
        <v>37773</v>
      </c>
      <c r="C109" s="25">
        <v>6044</v>
      </c>
      <c r="D109" s="25">
        <v>-17354</v>
      </c>
      <c r="E109" s="25">
        <v>1960</v>
      </c>
      <c r="F109" s="25">
        <v>28423</v>
      </c>
      <c r="G109" s="25">
        <v>31203</v>
      </c>
      <c r="H109" s="25">
        <v>26522</v>
      </c>
      <c r="I109" s="25">
        <v>1901</v>
      </c>
      <c r="J109" s="25">
        <v>1331</v>
      </c>
      <c r="K109" s="26">
        <v>1.043</v>
      </c>
      <c r="L109" s="25"/>
    </row>
    <row r="110" spans="1:12" ht="12.75">
      <c r="A110" s="10" t="s">
        <v>125</v>
      </c>
      <c r="B110" s="25">
        <v>170782</v>
      </c>
      <c r="C110" s="25">
        <v>18182</v>
      </c>
      <c r="D110" s="25">
        <v>-41529</v>
      </c>
      <c r="E110" s="25">
        <v>7555</v>
      </c>
      <c r="F110" s="25">
        <v>154990</v>
      </c>
      <c r="G110" s="25">
        <v>228335</v>
      </c>
      <c r="H110" s="25">
        <v>194085</v>
      </c>
      <c r="I110" s="25">
        <v>-39095</v>
      </c>
      <c r="J110" s="25">
        <v>-27367</v>
      </c>
      <c r="K110" s="26">
        <v>0.88</v>
      </c>
      <c r="L110" s="25"/>
    </row>
    <row r="111" spans="1:12" ht="12.75">
      <c r="A111" s="10" t="s">
        <v>126</v>
      </c>
      <c r="B111" s="25">
        <v>234240</v>
      </c>
      <c r="C111" s="25">
        <v>106570</v>
      </c>
      <c r="D111" s="25">
        <v>-52080</v>
      </c>
      <c r="E111" s="25">
        <v>49436</v>
      </c>
      <c r="F111" s="25">
        <v>338166</v>
      </c>
      <c r="G111" s="25">
        <v>421317</v>
      </c>
      <c r="H111" s="25">
        <v>358119</v>
      </c>
      <c r="I111" s="25">
        <v>-19953</v>
      </c>
      <c r="J111" s="25">
        <v>-13967</v>
      </c>
      <c r="K111" s="26">
        <v>0.967</v>
      </c>
      <c r="L111" s="25"/>
    </row>
    <row r="112" spans="1:12" ht="12.75">
      <c r="A112" s="10" t="s">
        <v>127</v>
      </c>
      <c r="B112" s="25">
        <v>177038</v>
      </c>
      <c r="C112" s="25">
        <v>33092</v>
      </c>
      <c r="D112" s="25">
        <v>-18843</v>
      </c>
      <c r="E112" s="25">
        <v>16091</v>
      </c>
      <c r="F112" s="25">
        <v>207378</v>
      </c>
      <c r="G112" s="25">
        <v>303448</v>
      </c>
      <c r="H112" s="25">
        <v>257931</v>
      </c>
      <c r="I112" s="25">
        <v>-50552</v>
      </c>
      <c r="J112" s="25">
        <v>-35387</v>
      </c>
      <c r="K112" s="26">
        <v>0.883</v>
      </c>
      <c r="L112" s="25"/>
    </row>
    <row r="113" spans="1:12" ht="12.75">
      <c r="A113" s="10" t="s">
        <v>128</v>
      </c>
      <c r="B113" s="25">
        <v>87113</v>
      </c>
      <c r="C113" s="25">
        <v>31056</v>
      </c>
      <c r="D113" s="25">
        <v>-35897</v>
      </c>
      <c r="E113" s="25">
        <v>3963</v>
      </c>
      <c r="F113" s="25">
        <v>86235</v>
      </c>
      <c r="G113" s="25">
        <v>102534</v>
      </c>
      <c r="H113" s="25">
        <v>87154</v>
      </c>
      <c r="I113" s="25">
        <v>-919</v>
      </c>
      <c r="J113" s="25">
        <v>-643</v>
      </c>
      <c r="K113" s="26">
        <v>0.994</v>
      </c>
      <c r="L113" s="25"/>
    </row>
    <row r="114" spans="1:12" ht="12.75">
      <c r="A114" s="10" t="s">
        <v>129</v>
      </c>
      <c r="B114" s="25">
        <v>42824</v>
      </c>
      <c r="C114" s="25">
        <v>5364</v>
      </c>
      <c r="D114" s="25">
        <v>-9887</v>
      </c>
      <c r="E114" s="25">
        <v>4208</v>
      </c>
      <c r="F114" s="25">
        <v>42509</v>
      </c>
      <c r="G114" s="25">
        <v>49317</v>
      </c>
      <c r="H114" s="25">
        <v>41920</v>
      </c>
      <c r="I114" s="25">
        <v>590</v>
      </c>
      <c r="J114" s="25">
        <v>413</v>
      </c>
      <c r="K114" s="26">
        <v>1.008</v>
      </c>
      <c r="L114" s="25"/>
    </row>
    <row r="115" spans="1:12" ht="12.75">
      <c r="A115" s="10" t="s">
        <v>130</v>
      </c>
      <c r="B115" s="25">
        <v>27923</v>
      </c>
      <c r="C115" s="25">
        <v>16189</v>
      </c>
      <c r="D115" s="25">
        <v>-7242</v>
      </c>
      <c r="E115" s="25">
        <v>5547</v>
      </c>
      <c r="F115" s="25">
        <v>42417</v>
      </c>
      <c r="G115" s="25">
        <v>49957</v>
      </c>
      <c r="H115" s="25">
        <v>42463</v>
      </c>
      <c r="I115" s="25">
        <v>-46</v>
      </c>
      <c r="J115" s="25">
        <v>-32</v>
      </c>
      <c r="K115" s="26">
        <v>0.999</v>
      </c>
      <c r="L115" s="25"/>
    </row>
    <row r="116" spans="1:12" ht="12.75">
      <c r="A116" s="10" t="s">
        <v>131</v>
      </c>
      <c r="B116" s="25">
        <v>53243</v>
      </c>
      <c r="C116" s="25">
        <v>10204</v>
      </c>
      <c r="D116" s="25">
        <v>-12101</v>
      </c>
      <c r="E116" s="25">
        <v>6293</v>
      </c>
      <c r="F116" s="25">
        <v>57639</v>
      </c>
      <c r="G116" s="25">
        <v>76129</v>
      </c>
      <c r="H116" s="25">
        <v>64710</v>
      </c>
      <c r="I116" s="25">
        <v>-7071</v>
      </c>
      <c r="J116" s="25">
        <v>-4950</v>
      </c>
      <c r="K116" s="26">
        <v>0.935</v>
      </c>
      <c r="L116" s="25"/>
    </row>
    <row r="117" spans="1:12" ht="12.75">
      <c r="A117" s="10" t="s">
        <v>132</v>
      </c>
      <c r="B117" s="25">
        <v>313695</v>
      </c>
      <c r="C117" s="25">
        <v>49169</v>
      </c>
      <c r="D117" s="25">
        <v>-46948</v>
      </c>
      <c r="E117" s="25">
        <v>29554</v>
      </c>
      <c r="F117" s="25">
        <v>345470</v>
      </c>
      <c r="G117" s="25">
        <v>409592</v>
      </c>
      <c r="H117" s="25">
        <v>348153</v>
      </c>
      <c r="I117" s="25">
        <v>-2683</v>
      </c>
      <c r="J117" s="25">
        <v>-1878</v>
      </c>
      <c r="K117" s="26">
        <v>0.995</v>
      </c>
      <c r="L117" s="25"/>
    </row>
    <row r="118" spans="1:12" ht="12.75">
      <c r="A118" s="10" t="s">
        <v>133</v>
      </c>
      <c r="B118" s="25">
        <v>62362</v>
      </c>
      <c r="C118" s="25">
        <v>73267</v>
      </c>
      <c r="D118" s="25">
        <v>-67738</v>
      </c>
      <c r="E118" s="25">
        <v>7818</v>
      </c>
      <c r="F118" s="25">
        <v>75710</v>
      </c>
      <c r="G118" s="25">
        <v>94405</v>
      </c>
      <c r="H118" s="25">
        <v>80244</v>
      </c>
      <c r="I118" s="25">
        <v>-4534</v>
      </c>
      <c r="J118" s="25">
        <v>-3174</v>
      </c>
      <c r="K118" s="26">
        <v>0.966</v>
      </c>
      <c r="L118" s="25"/>
    </row>
    <row r="119" spans="1:12" ht="12.75">
      <c r="A119" s="10" t="s">
        <v>134</v>
      </c>
      <c r="B119" s="25">
        <v>143695</v>
      </c>
      <c r="C119" s="25">
        <v>53583</v>
      </c>
      <c r="D119" s="25">
        <v>-41324</v>
      </c>
      <c r="E119" s="25">
        <v>10177</v>
      </c>
      <c r="F119" s="25">
        <v>166131</v>
      </c>
      <c r="G119" s="25">
        <v>167394</v>
      </c>
      <c r="H119" s="25">
        <v>142285</v>
      </c>
      <c r="I119" s="25">
        <v>23846</v>
      </c>
      <c r="J119" s="25">
        <v>16692</v>
      </c>
      <c r="K119" s="26">
        <v>1.1</v>
      </c>
      <c r="L119" s="25"/>
    </row>
    <row r="120" spans="1:12" ht="12.75">
      <c r="A120" s="10" t="s">
        <v>135</v>
      </c>
      <c r="B120" s="25">
        <v>14257</v>
      </c>
      <c r="C120" s="25">
        <v>16938</v>
      </c>
      <c r="D120" s="25">
        <v>-422</v>
      </c>
      <c r="E120" s="25">
        <v>7466</v>
      </c>
      <c r="F120" s="25">
        <v>38239</v>
      </c>
      <c r="G120" s="25">
        <v>57854</v>
      </c>
      <c r="H120" s="25">
        <v>49176</v>
      </c>
      <c r="I120" s="25">
        <v>-10937</v>
      </c>
      <c r="J120" s="25">
        <v>-7656</v>
      </c>
      <c r="K120" s="26">
        <v>0.868</v>
      </c>
      <c r="L120" s="25"/>
    </row>
    <row r="121" spans="1:12" ht="12.75">
      <c r="A121" s="10" t="s">
        <v>136</v>
      </c>
      <c r="B121" s="25">
        <v>317338</v>
      </c>
      <c r="C121" s="25">
        <v>83500</v>
      </c>
      <c r="D121" s="25">
        <v>-3951</v>
      </c>
      <c r="E121" s="25">
        <v>45762</v>
      </c>
      <c r="F121" s="25">
        <v>442649</v>
      </c>
      <c r="G121" s="25">
        <v>496291</v>
      </c>
      <c r="H121" s="25">
        <v>421848</v>
      </c>
      <c r="I121" s="25">
        <v>20802</v>
      </c>
      <c r="J121" s="25">
        <v>14561</v>
      </c>
      <c r="K121" s="26">
        <v>1.029</v>
      </c>
      <c r="L121" s="25"/>
    </row>
    <row r="122" spans="1:12" ht="12.75">
      <c r="A122" s="10" t="s">
        <v>137</v>
      </c>
      <c r="B122" s="25">
        <v>914913</v>
      </c>
      <c r="C122" s="25">
        <v>175746</v>
      </c>
      <c r="D122" s="25">
        <v>-93901</v>
      </c>
      <c r="E122" s="25">
        <v>103704</v>
      </c>
      <c r="F122" s="25">
        <v>1100462</v>
      </c>
      <c r="G122" s="25">
        <v>1253707</v>
      </c>
      <c r="H122" s="25">
        <v>1065651</v>
      </c>
      <c r="I122" s="25">
        <v>34811</v>
      </c>
      <c r="J122" s="25">
        <v>24368</v>
      </c>
      <c r="K122" s="26">
        <v>1.019</v>
      </c>
      <c r="L122" s="25"/>
    </row>
    <row r="123" spans="1:12" ht="12.75">
      <c r="A123" s="10" t="s">
        <v>138</v>
      </c>
      <c r="B123" s="25">
        <v>24876</v>
      </c>
      <c r="C123" s="25">
        <v>6276</v>
      </c>
      <c r="D123" s="25">
        <v>-1933</v>
      </c>
      <c r="E123" s="25">
        <v>3890</v>
      </c>
      <c r="F123" s="25">
        <v>33109</v>
      </c>
      <c r="G123" s="25">
        <v>53329</v>
      </c>
      <c r="H123" s="25">
        <v>45330</v>
      </c>
      <c r="I123" s="25">
        <v>-12221</v>
      </c>
      <c r="J123" s="25">
        <v>-8555</v>
      </c>
      <c r="K123" s="26">
        <v>0.84</v>
      </c>
      <c r="L123" s="25"/>
    </row>
    <row r="124" spans="1:12" ht="12.75">
      <c r="A124" s="10" t="s">
        <v>139</v>
      </c>
      <c r="B124" s="25">
        <v>14428</v>
      </c>
      <c r="C124" s="25">
        <v>2033</v>
      </c>
      <c r="D124" s="25">
        <v>-2089</v>
      </c>
      <c r="E124" s="25">
        <v>1363</v>
      </c>
      <c r="F124" s="25">
        <v>15734</v>
      </c>
      <c r="G124" s="25">
        <v>20465</v>
      </c>
      <c r="H124" s="25">
        <v>17395</v>
      </c>
      <c r="I124" s="25">
        <v>-1661</v>
      </c>
      <c r="J124" s="25">
        <v>-1163</v>
      </c>
      <c r="K124" s="26">
        <v>0.943</v>
      </c>
      <c r="L124" s="25"/>
    </row>
    <row r="125" spans="1:12" ht="12.75">
      <c r="A125" s="10" t="s">
        <v>140</v>
      </c>
      <c r="B125" s="25">
        <v>75721</v>
      </c>
      <c r="C125" s="25">
        <v>41470</v>
      </c>
      <c r="D125" s="25">
        <v>-53950</v>
      </c>
      <c r="E125" s="25">
        <v>6617</v>
      </c>
      <c r="F125" s="25">
        <v>69857</v>
      </c>
      <c r="G125" s="25">
        <v>75231</v>
      </c>
      <c r="H125" s="25">
        <v>63946</v>
      </c>
      <c r="I125" s="25">
        <v>5911</v>
      </c>
      <c r="J125" s="25">
        <v>4138</v>
      </c>
      <c r="K125" s="26">
        <v>1.055</v>
      </c>
      <c r="L125" s="25"/>
    </row>
    <row r="126" spans="1:12" ht="12.75">
      <c r="A126" s="10" t="s">
        <v>141</v>
      </c>
      <c r="B126" s="25">
        <v>38610</v>
      </c>
      <c r="C126" s="25">
        <v>20707</v>
      </c>
      <c r="D126" s="25">
        <v>-4237</v>
      </c>
      <c r="E126" s="25">
        <v>4970</v>
      </c>
      <c r="F126" s="25">
        <v>60049</v>
      </c>
      <c r="G126" s="25">
        <v>64387</v>
      </c>
      <c r="H126" s="25">
        <v>54729</v>
      </c>
      <c r="I126" s="25">
        <v>5320</v>
      </c>
      <c r="J126" s="25">
        <v>3724</v>
      </c>
      <c r="K126" s="26">
        <v>1.058</v>
      </c>
      <c r="L126" s="25"/>
    </row>
    <row r="127" spans="1:12" ht="12.75">
      <c r="A127" s="10" t="s">
        <v>142</v>
      </c>
      <c r="B127" s="25">
        <v>26807</v>
      </c>
      <c r="C127" s="25">
        <v>5032</v>
      </c>
      <c r="D127" s="25">
        <v>-4343</v>
      </c>
      <c r="E127" s="25">
        <v>5059</v>
      </c>
      <c r="F127" s="25">
        <v>32556</v>
      </c>
      <c r="G127" s="25">
        <v>38740</v>
      </c>
      <c r="H127" s="25">
        <v>32929</v>
      </c>
      <c r="I127" s="25">
        <v>-373</v>
      </c>
      <c r="J127" s="25">
        <v>-261</v>
      </c>
      <c r="K127" s="26">
        <v>0.993</v>
      </c>
      <c r="L127" s="25"/>
    </row>
    <row r="128" spans="1:12" ht="12.75">
      <c r="A128" s="10" t="s">
        <v>143</v>
      </c>
      <c r="B128" s="25">
        <v>11075</v>
      </c>
      <c r="C128" s="25">
        <v>26883</v>
      </c>
      <c r="D128" s="25">
        <v>-100</v>
      </c>
      <c r="E128" s="25">
        <v>8470</v>
      </c>
      <c r="F128" s="25">
        <v>46328</v>
      </c>
      <c r="G128" s="25">
        <v>63372</v>
      </c>
      <c r="H128" s="25">
        <v>53866</v>
      </c>
      <c r="I128" s="25">
        <v>-7538</v>
      </c>
      <c r="J128" s="25">
        <v>-5277</v>
      </c>
      <c r="K128" s="26">
        <v>0.917</v>
      </c>
      <c r="L128" s="25"/>
    </row>
    <row r="129" spans="1:12" ht="12.75">
      <c r="A129" s="10" t="s">
        <v>144</v>
      </c>
      <c r="B129" s="25">
        <v>57018</v>
      </c>
      <c r="C129" s="25">
        <v>10816</v>
      </c>
      <c r="D129" s="25">
        <v>-13147</v>
      </c>
      <c r="E129" s="25">
        <v>881</v>
      </c>
      <c r="F129" s="25">
        <v>55568</v>
      </c>
      <c r="G129" s="25">
        <v>57313</v>
      </c>
      <c r="H129" s="25">
        <v>48716</v>
      </c>
      <c r="I129" s="25">
        <v>6852</v>
      </c>
      <c r="J129" s="25">
        <v>4796</v>
      </c>
      <c r="K129" s="26">
        <v>1.084</v>
      </c>
      <c r="L129" s="25"/>
    </row>
    <row r="130" spans="1:12" ht="12.75">
      <c r="A130" s="10" t="s">
        <v>145</v>
      </c>
      <c r="B130" s="25">
        <v>35190</v>
      </c>
      <c r="C130" s="25">
        <v>10526</v>
      </c>
      <c r="D130" s="25">
        <v>-1001</v>
      </c>
      <c r="E130" s="25">
        <v>7108</v>
      </c>
      <c r="F130" s="25">
        <v>51823</v>
      </c>
      <c r="G130" s="25">
        <v>60307</v>
      </c>
      <c r="H130" s="25">
        <v>51261</v>
      </c>
      <c r="I130" s="25">
        <v>562</v>
      </c>
      <c r="J130" s="25">
        <v>393</v>
      </c>
      <c r="K130" s="26">
        <v>1.007</v>
      </c>
      <c r="L130" s="25"/>
    </row>
    <row r="131" spans="1:12" ht="12.75">
      <c r="A131" s="10" t="s">
        <v>146</v>
      </c>
      <c r="B131" s="25">
        <v>25385</v>
      </c>
      <c r="C131" s="25">
        <v>10795</v>
      </c>
      <c r="D131" s="25">
        <v>-3921</v>
      </c>
      <c r="E131" s="25">
        <v>6824</v>
      </c>
      <c r="F131" s="25">
        <v>39084</v>
      </c>
      <c r="G131" s="25">
        <v>43715</v>
      </c>
      <c r="H131" s="25">
        <v>37158</v>
      </c>
      <c r="I131" s="25">
        <v>1926</v>
      </c>
      <c r="J131" s="25">
        <v>1348</v>
      </c>
      <c r="K131" s="26">
        <v>1.031</v>
      </c>
      <c r="L131" s="25"/>
    </row>
    <row r="132" spans="1:12" ht="12.75">
      <c r="A132" s="10" t="s">
        <v>147</v>
      </c>
      <c r="B132" s="25">
        <v>119488</v>
      </c>
      <c r="C132" s="25">
        <v>21633</v>
      </c>
      <c r="D132" s="25">
        <v>-28340</v>
      </c>
      <c r="E132" s="25">
        <v>14195</v>
      </c>
      <c r="F132" s="25">
        <v>126977</v>
      </c>
      <c r="G132" s="25">
        <v>187041</v>
      </c>
      <c r="H132" s="25">
        <v>158985</v>
      </c>
      <c r="I132" s="25">
        <v>-32008</v>
      </c>
      <c r="J132" s="25">
        <v>-22405</v>
      </c>
      <c r="K132" s="26">
        <v>0.88</v>
      </c>
      <c r="L132" s="25"/>
    </row>
    <row r="133" spans="1:12" ht="12.75">
      <c r="A133" s="10" t="s">
        <v>148</v>
      </c>
      <c r="B133" s="25">
        <v>14756</v>
      </c>
      <c r="C133" s="25">
        <v>44645</v>
      </c>
      <c r="D133" s="25">
        <v>-15921</v>
      </c>
      <c r="E133" s="25">
        <v>12827</v>
      </c>
      <c r="F133" s="25">
        <v>56306</v>
      </c>
      <c r="G133" s="25">
        <v>73325</v>
      </c>
      <c r="H133" s="25">
        <v>62326</v>
      </c>
      <c r="I133" s="25">
        <v>-6020</v>
      </c>
      <c r="J133" s="25">
        <v>-4214</v>
      </c>
      <c r="K133" s="26">
        <v>0.943</v>
      </c>
      <c r="L133" s="25"/>
    </row>
    <row r="134" spans="1:12" ht="12.75">
      <c r="A134" s="10" t="s">
        <v>149</v>
      </c>
      <c r="B134" s="25">
        <v>78990</v>
      </c>
      <c r="C134" s="25">
        <v>25826</v>
      </c>
      <c r="D134" s="25">
        <v>-18624</v>
      </c>
      <c r="E134" s="25">
        <v>9777</v>
      </c>
      <c r="F134" s="25">
        <v>95968</v>
      </c>
      <c r="G134" s="25">
        <v>118556</v>
      </c>
      <c r="H134" s="25">
        <v>100773</v>
      </c>
      <c r="I134" s="25">
        <v>-4805</v>
      </c>
      <c r="J134" s="25">
        <v>-3363</v>
      </c>
      <c r="K134" s="26">
        <v>0.972</v>
      </c>
      <c r="L134" s="25"/>
    </row>
    <row r="135" spans="1:12" ht="12.75">
      <c r="A135" s="10" t="s">
        <v>150</v>
      </c>
      <c r="B135" s="25">
        <v>36049</v>
      </c>
      <c r="C135" s="25">
        <v>5921</v>
      </c>
      <c r="D135" s="25">
        <v>-7143</v>
      </c>
      <c r="E135" s="25">
        <v>3300</v>
      </c>
      <c r="F135" s="25">
        <v>38128</v>
      </c>
      <c r="G135" s="25">
        <v>51106</v>
      </c>
      <c r="H135" s="25">
        <v>43440</v>
      </c>
      <c r="I135" s="25">
        <v>-5312</v>
      </c>
      <c r="J135" s="25">
        <v>-3718</v>
      </c>
      <c r="K135" s="26">
        <v>0.927</v>
      </c>
      <c r="L135" s="25"/>
    </row>
    <row r="136" spans="1:12" ht="12.75">
      <c r="A136" s="10" t="s">
        <v>151</v>
      </c>
      <c r="B136" s="25">
        <v>154953</v>
      </c>
      <c r="C136" s="25">
        <v>18529</v>
      </c>
      <c r="D136" s="25">
        <v>-51859</v>
      </c>
      <c r="E136" s="25">
        <v>11353</v>
      </c>
      <c r="F136" s="25">
        <v>132977</v>
      </c>
      <c r="G136" s="25">
        <v>156673</v>
      </c>
      <c r="H136" s="25">
        <v>133172</v>
      </c>
      <c r="I136" s="25">
        <v>-195</v>
      </c>
      <c r="J136" s="25">
        <v>-137</v>
      </c>
      <c r="K136" s="26">
        <v>0.999</v>
      </c>
      <c r="L136" s="25"/>
    </row>
    <row r="137" spans="1:12" ht="12.75">
      <c r="A137" s="10" t="s">
        <v>152</v>
      </c>
      <c r="B137" s="25">
        <v>39039</v>
      </c>
      <c r="C137" s="25">
        <v>1268</v>
      </c>
      <c r="D137" s="25">
        <v>-16403</v>
      </c>
      <c r="E137" s="25">
        <v>1782</v>
      </c>
      <c r="F137" s="25">
        <v>25685</v>
      </c>
      <c r="G137" s="25">
        <v>36073</v>
      </c>
      <c r="H137" s="25">
        <v>30662</v>
      </c>
      <c r="I137" s="25">
        <v>-4977</v>
      </c>
      <c r="J137" s="25">
        <v>-3484</v>
      </c>
      <c r="K137" s="26">
        <v>0.903</v>
      </c>
      <c r="L137" s="25"/>
    </row>
    <row r="138" spans="1:12" ht="12.75">
      <c r="A138" s="10" t="s">
        <v>153</v>
      </c>
      <c r="B138" s="25">
        <v>43053</v>
      </c>
      <c r="C138" s="25">
        <v>15065</v>
      </c>
      <c r="D138" s="25">
        <v>-8386</v>
      </c>
      <c r="E138" s="25">
        <v>5888</v>
      </c>
      <c r="F138" s="25">
        <v>55620</v>
      </c>
      <c r="G138" s="25">
        <v>65072</v>
      </c>
      <c r="H138" s="25">
        <v>55311</v>
      </c>
      <c r="I138" s="25">
        <v>309</v>
      </c>
      <c r="J138" s="25">
        <v>216</v>
      </c>
      <c r="K138" s="26">
        <v>1.003</v>
      </c>
      <c r="L138" s="25"/>
    </row>
    <row r="139" spans="1:12" ht="25.5">
      <c r="A139" s="24" t="s">
        <v>889</v>
      </c>
      <c r="B139" s="25">
        <v>11793</v>
      </c>
      <c r="C139" s="25">
        <v>137840</v>
      </c>
      <c r="D139" s="25">
        <v>-252</v>
      </c>
      <c r="E139" s="25">
        <v>17756</v>
      </c>
      <c r="F139" s="25">
        <v>167137</v>
      </c>
      <c r="G139" s="25">
        <v>198553</v>
      </c>
      <c r="H139" s="25">
        <v>168770</v>
      </c>
      <c r="I139" s="25">
        <v>-1634</v>
      </c>
      <c r="J139" s="25">
        <v>-1144</v>
      </c>
      <c r="K139" s="26">
        <v>0.994</v>
      </c>
      <c r="L139" s="25"/>
    </row>
    <row r="140" spans="1:12" ht="12.75">
      <c r="A140" s="10" t="s">
        <v>154</v>
      </c>
      <c r="B140" s="25">
        <v>313669</v>
      </c>
      <c r="C140" s="25">
        <v>113237</v>
      </c>
      <c r="D140" s="25">
        <v>-62433</v>
      </c>
      <c r="E140" s="25">
        <v>23880</v>
      </c>
      <c r="F140" s="25">
        <v>388354</v>
      </c>
      <c r="G140" s="25">
        <v>399871</v>
      </c>
      <c r="H140" s="25">
        <v>339890</v>
      </c>
      <c r="I140" s="25">
        <v>48463</v>
      </c>
      <c r="J140" s="25">
        <v>33924</v>
      </c>
      <c r="K140" s="26">
        <v>1.085</v>
      </c>
      <c r="L140" s="25"/>
    </row>
    <row r="141" spans="1:12" ht="12.75">
      <c r="A141" s="10" t="s">
        <v>155</v>
      </c>
      <c r="B141" s="25">
        <v>28131</v>
      </c>
      <c r="C141" s="25">
        <v>3021</v>
      </c>
      <c r="D141" s="25">
        <v>-7613</v>
      </c>
      <c r="E141" s="25">
        <v>1682</v>
      </c>
      <c r="F141" s="25">
        <v>25221</v>
      </c>
      <c r="G141" s="25">
        <v>29310</v>
      </c>
      <c r="H141" s="25">
        <v>24914</v>
      </c>
      <c r="I141" s="25">
        <v>307</v>
      </c>
      <c r="J141" s="25">
        <v>215</v>
      </c>
      <c r="K141" s="26">
        <v>1.007</v>
      </c>
      <c r="L141" s="25"/>
    </row>
    <row r="142" spans="1:12" ht="12.75">
      <c r="A142" s="10" t="s">
        <v>156</v>
      </c>
      <c r="B142" s="25">
        <v>282400</v>
      </c>
      <c r="C142" s="25">
        <v>58328</v>
      </c>
      <c r="D142" s="25">
        <v>-56627</v>
      </c>
      <c r="E142" s="25">
        <v>14513</v>
      </c>
      <c r="F142" s="25">
        <v>298614</v>
      </c>
      <c r="G142" s="25">
        <v>266280</v>
      </c>
      <c r="H142" s="25">
        <v>226338</v>
      </c>
      <c r="I142" s="25">
        <v>72276</v>
      </c>
      <c r="J142" s="25">
        <v>50593</v>
      </c>
      <c r="K142" s="26">
        <v>1.19</v>
      </c>
      <c r="L142" s="25"/>
    </row>
    <row r="143" spans="1:12" ht="12.75">
      <c r="A143" s="10" t="s">
        <v>157</v>
      </c>
      <c r="B143" s="25">
        <v>82957</v>
      </c>
      <c r="C143" s="25">
        <v>24664</v>
      </c>
      <c r="D143" s="25">
        <v>-29828</v>
      </c>
      <c r="E143" s="25">
        <v>6784</v>
      </c>
      <c r="F143" s="25">
        <v>84578</v>
      </c>
      <c r="G143" s="25">
        <v>95624</v>
      </c>
      <c r="H143" s="25">
        <v>81281</v>
      </c>
      <c r="I143" s="25">
        <v>3297</v>
      </c>
      <c r="J143" s="25">
        <v>2308</v>
      </c>
      <c r="K143" s="26">
        <v>1.024</v>
      </c>
      <c r="L143" s="25"/>
    </row>
    <row r="144" spans="1:12" ht="12.75">
      <c r="A144" s="10" t="s">
        <v>158</v>
      </c>
      <c r="B144" s="25">
        <v>160727</v>
      </c>
      <c r="C144" s="25">
        <v>19272</v>
      </c>
      <c r="D144" s="25">
        <v>-32700</v>
      </c>
      <c r="E144" s="25">
        <v>13550</v>
      </c>
      <c r="F144" s="25">
        <v>160849</v>
      </c>
      <c r="G144" s="25">
        <v>201017</v>
      </c>
      <c r="H144" s="25">
        <v>170865</v>
      </c>
      <c r="I144" s="25">
        <v>-10016</v>
      </c>
      <c r="J144" s="25">
        <v>-7011</v>
      </c>
      <c r="K144" s="26">
        <v>0.965</v>
      </c>
      <c r="L144" s="25"/>
    </row>
    <row r="145" spans="1:12" ht="25.5" customHeight="1">
      <c r="A145" s="24" t="s">
        <v>905</v>
      </c>
      <c r="B145" s="25">
        <v>103077</v>
      </c>
      <c r="C145" s="25">
        <v>35476</v>
      </c>
      <c r="D145" s="25">
        <v>-23735</v>
      </c>
      <c r="E145" s="25">
        <v>3176</v>
      </c>
      <c r="F145" s="25">
        <v>117994</v>
      </c>
      <c r="G145" s="25">
        <v>117622</v>
      </c>
      <c r="H145" s="25">
        <v>99979</v>
      </c>
      <c r="I145" s="25">
        <v>18015</v>
      </c>
      <c r="J145" s="25">
        <v>12610</v>
      </c>
      <c r="K145" s="26">
        <v>1.107</v>
      </c>
      <c r="L145" s="25"/>
    </row>
    <row r="146" spans="1:12" ht="12.75">
      <c r="A146" s="10" t="s">
        <v>160</v>
      </c>
      <c r="B146" s="25">
        <v>243368</v>
      </c>
      <c r="C146" s="25">
        <v>25643</v>
      </c>
      <c r="D146" s="25">
        <v>-102421</v>
      </c>
      <c r="E146" s="25">
        <v>9500</v>
      </c>
      <c r="F146" s="25">
        <v>176090</v>
      </c>
      <c r="G146" s="25">
        <v>209941</v>
      </c>
      <c r="H146" s="25">
        <v>178450</v>
      </c>
      <c r="I146" s="25">
        <v>-2360</v>
      </c>
      <c r="J146" s="25">
        <v>-1652</v>
      </c>
      <c r="K146" s="26">
        <v>0.992</v>
      </c>
      <c r="L146" s="25"/>
    </row>
    <row r="147" spans="1:12" ht="12.75">
      <c r="A147" s="10" t="s">
        <v>161</v>
      </c>
      <c r="B147" s="25">
        <v>28157</v>
      </c>
      <c r="C147" s="25">
        <v>6775</v>
      </c>
      <c r="D147" s="25">
        <v>-9599</v>
      </c>
      <c r="E147" s="25">
        <v>2892</v>
      </c>
      <c r="F147" s="25">
        <v>28225</v>
      </c>
      <c r="G147" s="25">
        <v>42002</v>
      </c>
      <c r="H147" s="25">
        <v>35702</v>
      </c>
      <c r="I147" s="25">
        <v>-7476</v>
      </c>
      <c r="J147" s="25">
        <v>-5234</v>
      </c>
      <c r="K147" s="26">
        <v>0.875</v>
      </c>
      <c r="L147" s="25"/>
    </row>
    <row r="148" spans="1:12" ht="12.75">
      <c r="A148" s="10" t="s">
        <v>162</v>
      </c>
      <c r="B148" s="25">
        <v>26191</v>
      </c>
      <c r="C148" s="25">
        <v>8332</v>
      </c>
      <c r="D148" s="25">
        <v>-7134</v>
      </c>
      <c r="E148" s="25">
        <v>1947</v>
      </c>
      <c r="F148" s="25">
        <v>29336</v>
      </c>
      <c r="G148" s="25">
        <v>29405</v>
      </c>
      <c r="H148" s="25">
        <v>24994</v>
      </c>
      <c r="I148" s="25">
        <v>4341</v>
      </c>
      <c r="J148" s="25">
        <v>3039</v>
      </c>
      <c r="K148" s="26">
        <v>1.103</v>
      </c>
      <c r="L148" s="25"/>
    </row>
    <row r="149" spans="1:12" ht="12.75">
      <c r="A149" s="10" t="s">
        <v>163</v>
      </c>
      <c r="B149" s="25">
        <v>337531</v>
      </c>
      <c r="C149" s="25">
        <v>328726</v>
      </c>
      <c r="D149" s="25">
        <v>-291540</v>
      </c>
      <c r="E149" s="25">
        <v>32251</v>
      </c>
      <c r="F149" s="25">
        <v>406968</v>
      </c>
      <c r="G149" s="25">
        <v>521444</v>
      </c>
      <c r="H149" s="25">
        <v>443228</v>
      </c>
      <c r="I149" s="25">
        <v>-36260</v>
      </c>
      <c r="J149" s="25">
        <v>-25382</v>
      </c>
      <c r="K149" s="26">
        <v>0.951</v>
      </c>
      <c r="L149" s="25"/>
    </row>
    <row r="150" spans="1:12" ht="12.75">
      <c r="A150" s="10" t="s">
        <v>164</v>
      </c>
      <c r="B150" s="25">
        <v>24336</v>
      </c>
      <c r="C150" s="25">
        <v>3482</v>
      </c>
      <c r="D150" s="25">
        <v>-7543</v>
      </c>
      <c r="E150" s="25">
        <v>209</v>
      </c>
      <c r="F150" s="25">
        <v>20483</v>
      </c>
      <c r="G150" s="25">
        <v>29480</v>
      </c>
      <c r="H150" s="25">
        <v>25058</v>
      </c>
      <c r="I150" s="25">
        <v>-4575</v>
      </c>
      <c r="J150" s="25">
        <v>-3203</v>
      </c>
      <c r="K150" s="26">
        <v>0.891</v>
      </c>
      <c r="L150" s="25"/>
    </row>
    <row r="151" spans="1:12" ht="12.75">
      <c r="A151" s="10" t="s">
        <v>165</v>
      </c>
      <c r="B151" s="25">
        <v>27354</v>
      </c>
      <c r="C151" s="25">
        <v>1815</v>
      </c>
      <c r="D151" s="25">
        <v>-11800</v>
      </c>
      <c r="E151" s="25">
        <v>1583</v>
      </c>
      <c r="F151" s="25">
        <v>18953</v>
      </c>
      <c r="G151" s="25">
        <v>28435</v>
      </c>
      <c r="H151" s="25">
        <v>24170</v>
      </c>
      <c r="I151" s="25">
        <v>-5217</v>
      </c>
      <c r="J151" s="25">
        <v>-3652</v>
      </c>
      <c r="K151" s="26">
        <v>0.872</v>
      </c>
      <c r="L151" s="25"/>
    </row>
    <row r="152" spans="1:12" ht="12.75">
      <c r="A152" s="10" t="s">
        <v>166</v>
      </c>
      <c r="B152" s="25">
        <v>147049</v>
      </c>
      <c r="C152" s="25">
        <v>16122</v>
      </c>
      <c r="D152" s="25">
        <v>-50574</v>
      </c>
      <c r="E152" s="25">
        <v>12721</v>
      </c>
      <c r="F152" s="25">
        <v>125317</v>
      </c>
      <c r="G152" s="25">
        <v>162693</v>
      </c>
      <c r="H152" s="25">
        <v>138289</v>
      </c>
      <c r="I152" s="25">
        <v>-12972</v>
      </c>
      <c r="J152" s="25">
        <v>-9080</v>
      </c>
      <c r="K152" s="26">
        <v>0.944</v>
      </c>
      <c r="L152" s="25"/>
    </row>
    <row r="153" spans="1:12" ht="12.75">
      <c r="A153" s="10" t="s">
        <v>167</v>
      </c>
      <c r="B153" s="25">
        <v>13623</v>
      </c>
      <c r="C153" s="25">
        <v>5796</v>
      </c>
      <c r="D153" s="25">
        <v>-2229</v>
      </c>
      <c r="E153" s="25">
        <v>323</v>
      </c>
      <c r="F153" s="25">
        <v>17513</v>
      </c>
      <c r="G153" s="25">
        <v>25617</v>
      </c>
      <c r="H153" s="25">
        <v>21774</v>
      </c>
      <c r="I153" s="25">
        <v>-4261</v>
      </c>
      <c r="J153" s="25">
        <v>-2983</v>
      </c>
      <c r="K153" s="26">
        <v>0.884</v>
      </c>
      <c r="L153" s="25"/>
    </row>
    <row r="154" spans="1:12" ht="12.75">
      <c r="A154" s="10" t="s">
        <v>168</v>
      </c>
      <c r="B154" s="25">
        <v>37570</v>
      </c>
      <c r="C154" s="25">
        <v>6318</v>
      </c>
      <c r="D154" s="25">
        <v>-20216</v>
      </c>
      <c r="E154" s="25">
        <v>346</v>
      </c>
      <c r="F154" s="25">
        <v>24018</v>
      </c>
      <c r="G154" s="25">
        <v>36056</v>
      </c>
      <c r="H154" s="25">
        <v>30648</v>
      </c>
      <c r="I154" s="25">
        <v>-6629</v>
      </c>
      <c r="J154" s="25">
        <v>-4641</v>
      </c>
      <c r="K154" s="26">
        <v>0.871</v>
      </c>
      <c r="L154" s="25"/>
    </row>
    <row r="155" spans="1:12" ht="12.75">
      <c r="A155" s="10" t="s">
        <v>169</v>
      </c>
      <c r="B155" s="25">
        <v>26375</v>
      </c>
      <c r="C155" s="25">
        <v>3393</v>
      </c>
      <c r="D155" s="25">
        <v>-8407</v>
      </c>
      <c r="E155" s="25">
        <v>873</v>
      </c>
      <c r="F155" s="25">
        <v>22234</v>
      </c>
      <c r="G155" s="25">
        <v>26974</v>
      </c>
      <c r="H155" s="25">
        <v>22928</v>
      </c>
      <c r="I155" s="25">
        <v>-694</v>
      </c>
      <c r="J155" s="25">
        <v>-486</v>
      </c>
      <c r="K155" s="26">
        <v>0.982</v>
      </c>
      <c r="L155" s="25"/>
    </row>
    <row r="156" spans="1:12" ht="12.75">
      <c r="A156" s="10" t="s">
        <v>170</v>
      </c>
      <c r="B156" s="25">
        <v>1808005</v>
      </c>
      <c r="C156" s="25">
        <v>781208</v>
      </c>
      <c r="D156" s="25">
        <v>-451602</v>
      </c>
      <c r="E156" s="25">
        <v>154794</v>
      </c>
      <c r="F156" s="25">
        <v>2292405</v>
      </c>
      <c r="G156" s="25">
        <v>2172397</v>
      </c>
      <c r="H156" s="25">
        <v>1846538</v>
      </c>
      <c r="I156" s="25">
        <v>445867</v>
      </c>
      <c r="J156" s="25">
        <v>312107</v>
      </c>
      <c r="K156" s="26">
        <v>1.144</v>
      </c>
      <c r="L156" s="25"/>
    </row>
    <row r="157" spans="1:12" ht="12.75">
      <c r="A157" s="10" t="s">
        <v>171</v>
      </c>
      <c r="B157" s="25">
        <v>60195</v>
      </c>
      <c r="C157" s="25">
        <v>10836</v>
      </c>
      <c r="D157" s="25">
        <v>-19571</v>
      </c>
      <c r="E157" s="25">
        <v>923</v>
      </c>
      <c r="F157" s="25">
        <v>52383</v>
      </c>
      <c r="G157" s="25">
        <v>50223</v>
      </c>
      <c r="H157" s="25">
        <v>42689</v>
      </c>
      <c r="I157" s="25">
        <v>9693</v>
      </c>
      <c r="J157" s="25">
        <v>6785</v>
      </c>
      <c r="K157" s="26">
        <v>1.135</v>
      </c>
      <c r="L157" s="25"/>
    </row>
    <row r="158" spans="1:12" ht="12.75">
      <c r="A158" s="10" t="s">
        <v>172</v>
      </c>
      <c r="B158" s="25">
        <v>21355</v>
      </c>
      <c r="C158" s="25">
        <v>14262</v>
      </c>
      <c r="D158" s="25">
        <v>-6912</v>
      </c>
      <c r="E158" s="25">
        <v>2696</v>
      </c>
      <c r="F158" s="25">
        <v>31401</v>
      </c>
      <c r="G158" s="25">
        <v>35136</v>
      </c>
      <c r="H158" s="25">
        <v>29865</v>
      </c>
      <c r="I158" s="25">
        <v>1536</v>
      </c>
      <c r="J158" s="25">
        <v>1075</v>
      </c>
      <c r="K158" s="26">
        <v>1.031</v>
      </c>
      <c r="L158" s="25"/>
    </row>
    <row r="159" spans="1:12" ht="12.75">
      <c r="A159" s="10" t="s">
        <v>173</v>
      </c>
      <c r="B159" s="25">
        <v>45041</v>
      </c>
      <c r="C159" s="25">
        <v>4318</v>
      </c>
      <c r="D159" s="25">
        <v>-21154</v>
      </c>
      <c r="E159" s="25">
        <v>3049</v>
      </c>
      <c r="F159" s="25">
        <v>31254</v>
      </c>
      <c r="G159" s="25">
        <v>39898</v>
      </c>
      <c r="H159" s="25">
        <v>33913</v>
      </c>
      <c r="I159" s="25">
        <v>-2659</v>
      </c>
      <c r="J159" s="25">
        <v>-1861</v>
      </c>
      <c r="K159" s="26">
        <v>0.953</v>
      </c>
      <c r="L159" s="25"/>
    </row>
    <row r="160" spans="1:12" ht="12.75">
      <c r="A160" s="10" t="s">
        <v>174</v>
      </c>
      <c r="B160" s="25">
        <v>124730</v>
      </c>
      <c r="C160" s="25">
        <v>31596</v>
      </c>
      <c r="D160" s="25">
        <v>-18457</v>
      </c>
      <c r="E160" s="25">
        <v>7590</v>
      </c>
      <c r="F160" s="25">
        <v>145460</v>
      </c>
      <c r="G160" s="25">
        <v>146278</v>
      </c>
      <c r="H160" s="25">
        <v>124336</v>
      </c>
      <c r="I160" s="25">
        <v>21123</v>
      </c>
      <c r="J160" s="25">
        <v>14786</v>
      </c>
      <c r="K160" s="26">
        <v>1.101</v>
      </c>
      <c r="L160" s="25"/>
    </row>
    <row r="161" spans="1:12" ht="12.75">
      <c r="A161" s="10" t="s">
        <v>175</v>
      </c>
      <c r="B161" s="25">
        <v>20284</v>
      </c>
      <c r="C161" s="25">
        <v>4558</v>
      </c>
      <c r="D161" s="25">
        <v>-9017</v>
      </c>
      <c r="E161" s="25">
        <v>1459</v>
      </c>
      <c r="F161" s="25">
        <v>17284</v>
      </c>
      <c r="G161" s="25">
        <v>19097</v>
      </c>
      <c r="H161" s="25">
        <v>16232</v>
      </c>
      <c r="I161" s="25">
        <v>1052</v>
      </c>
      <c r="J161" s="25">
        <v>736</v>
      </c>
      <c r="K161" s="26">
        <v>1.039</v>
      </c>
      <c r="L161" s="25"/>
    </row>
    <row r="162" spans="1:12" ht="12.75">
      <c r="A162" s="10" t="s">
        <v>176</v>
      </c>
      <c r="B162" s="25">
        <v>146629</v>
      </c>
      <c r="C162" s="25">
        <v>52142</v>
      </c>
      <c r="D162" s="25">
        <v>-32336</v>
      </c>
      <c r="E162" s="25">
        <v>7137</v>
      </c>
      <c r="F162" s="25">
        <v>173572</v>
      </c>
      <c r="G162" s="25">
        <v>178776</v>
      </c>
      <c r="H162" s="25">
        <v>151959</v>
      </c>
      <c r="I162" s="25">
        <v>21613</v>
      </c>
      <c r="J162" s="25">
        <v>15129</v>
      </c>
      <c r="K162" s="26">
        <v>1.085</v>
      </c>
      <c r="L162" s="25"/>
    </row>
    <row r="163" spans="1:12" ht="12.75">
      <c r="A163" s="10" t="s">
        <v>177</v>
      </c>
      <c r="B163" s="25">
        <v>62422</v>
      </c>
      <c r="C163" s="25">
        <v>74182</v>
      </c>
      <c r="D163" s="25">
        <v>-8097</v>
      </c>
      <c r="E163" s="25">
        <v>10877</v>
      </c>
      <c r="F163" s="25">
        <v>139384</v>
      </c>
      <c r="G163" s="25">
        <v>156798</v>
      </c>
      <c r="H163" s="25">
        <v>133278</v>
      </c>
      <c r="I163" s="25">
        <v>6106</v>
      </c>
      <c r="J163" s="25">
        <v>4274</v>
      </c>
      <c r="K163" s="26">
        <v>1.027</v>
      </c>
      <c r="L163" s="25"/>
    </row>
    <row r="164" spans="1:12" ht="12.75">
      <c r="A164" s="10" t="s">
        <v>178</v>
      </c>
      <c r="B164" s="25">
        <v>170689</v>
      </c>
      <c r="C164" s="25">
        <v>22453</v>
      </c>
      <c r="D164" s="25">
        <v>-36930</v>
      </c>
      <c r="E164" s="25">
        <v>7382</v>
      </c>
      <c r="F164" s="25">
        <v>163594</v>
      </c>
      <c r="G164" s="25">
        <v>179687</v>
      </c>
      <c r="H164" s="25">
        <v>152734</v>
      </c>
      <c r="I164" s="25">
        <v>10860</v>
      </c>
      <c r="J164" s="25">
        <v>7602</v>
      </c>
      <c r="K164" s="26">
        <v>1.042</v>
      </c>
      <c r="L164" s="25"/>
    </row>
    <row r="165" spans="1:12" ht="12.75">
      <c r="A165" s="10" t="s">
        <v>179</v>
      </c>
      <c r="B165" s="25">
        <v>47089</v>
      </c>
      <c r="C165" s="25">
        <v>18914</v>
      </c>
      <c r="D165" s="25">
        <v>-17338</v>
      </c>
      <c r="E165" s="25">
        <v>2014</v>
      </c>
      <c r="F165" s="25">
        <v>50678</v>
      </c>
      <c r="G165" s="25">
        <v>52785</v>
      </c>
      <c r="H165" s="25">
        <v>44867</v>
      </c>
      <c r="I165" s="25">
        <v>5812</v>
      </c>
      <c r="J165" s="25">
        <v>4068</v>
      </c>
      <c r="K165" s="26">
        <v>1.077</v>
      </c>
      <c r="L165" s="25"/>
    </row>
    <row r="166" spans="1:12" ht="12.75">
      <c r="A166" s="10" t="s">
        <v>180</v>
      </c>
      <c r="B166" s="25">
        <v>67094</v>
      </c>
      <c r="C166" s="25">
        <v>10048</v>
      </c>
      <c r="D166" s="25">
        <v>-13857</v>
      </c>
      <c r="E166" s="25">
        <v>3795</v>
      </c>
      <c r="F166" s="25">
        <v>67080</v>
      </c>
      <c r="G166" s="25">
        <v>80317</v>
      </c>
      <c r="H166" s="25">
        <v>68269</v>
      </c>
      <c r="I166" s="25">
        <v>-1189</v>
      </c>
      <c r="J166" s="25">
        <v>-833</v>
      </c>
      <c r="K166" s="26">
        <v>0.99</v>
      </c>
      <c r="L166" s="25"/>
    </row>
    <row r="167" spans="1:12" ht="12.75">
      <c r="A167" s="10" t="s">
        <v>181</v>
      </c>
      <c r="B167" s="25">
        <v>98009</v>
      </c>
      <c r="C167" s="25">
        <v>17005</v>
      </c>
      <c r="D167" s="25">
        <v>-20837</v>
      </c>
      <c r="E167" s="25">
        <v>4692</v>
      </c>
      <c r="F167" s="25">
        <v>98869</v>
      </c>
      <c r="G167" s="25">
        <v>131446</v>
      </c>
      <c r="H167" s="25">
        <v>111729</v>
      </c>
      <c r="I167" s="25">
        <v>-12860</v>
      </c>
      <c r="J167" s="25">
        <v>-9002</v>
      </c>
      <c r="K167" s="26">
        <v>0.932</v>
      </c>
      <c r="L167" s="25"/>
    </row>
    <row r="168" spans="1:12" ht="12.75">
      <c r="A168" s="10" t="s">
        <v>182</v>
      </c>
      <c r="B168" s="25">
        <v>112124</v>
      </c>
      <c r="C168" s="25">
        <v>31179</v>
      </c>
      <c r="D168" s="25">
        <v>-14493</v>
      </c>
      <c r="E168" s="25">
        <v>18753</v>
      </c>
      <c r="F168" s="25">
        <v>147563</v>
      </c>
      <c r="G168" s="25">
        <v>177839</v>
      </c>
      <c r="H168" s="25">
        <v>151163</v>
      </c>
      <c r="I168" s="25">
        <v>-3600</v>
      </c>
      <c r="J168" s="25">
        <v>-2520</v>
      </c>
      <c r="K168" s="26">
        <v>0.986</v>
      </c>
      <c r="L168" s="25"/>
    </row>
    <row r="169" spans="1:12" ht="12.75">
      <c r="A169" s="10" t="s">
        <v>183</v>
      </c>
      <c r="B169" s="25">
        <v>59273</v>
      </c>
      <c r="C169" s="25">
        <v>5948</v>
      </c>
      <c r="D169" s="25">
        <v>-15523</v>
      </c>
      <c r="E169" s="25">
        <v>453</v>
      </c>
      <c r="F169" s="25">
        <v>50151</v>
      </c>
      <c r="G169" s="25">
        <v>69626</v>
      </c>
      <c r="H169" s="25">
        <v>59182</v>
      </c>
      <c r="I169" s="25">
        <v>-9031</v>
      </c>
      <c r="J169" s="25">
        <v>-6322</v>
      </c>
      <c r="K169" s="26">
        <v>0.909</v>
      </c>
      <c r="L169" s="25"/>
    </row>
    <row r="170" spans="1:12" ht="12.75">
      <c r="A170" s="10" t="s">
        <v>184</v>
      </c>
      <c r="B170" s="25">
        <v>40245</v>
      </c>
      <c r="C170" s="25">
        <v>8236</v>
      </c>
      <c r="D170" s="25">
        <v>-10623</v>
      </c>
      <c r="E170" s="25">
        <v>3271</v>
      </c>
      <c r="F170" s="25">
        <v>41129</v>
      </c>
      <c r="G170" s="25">
        <v>41736</v>
      </c>
      <c r="H170" s="25">
        <v>35476</v>
      </c>
      <c r="I170" s="25">
        <v>5653</v>
      </c>
      <c r="J170" s="25">
        <v>3957</v>
      </c>
      <c r="K170" s="26">
        <v>1.095</v>
      </c>
      <c r="L170" s="25"/>
    </row>
    <row r="171" spans="1:12" ht="12.75">
      <c r="A171" s="10" t="s">
        <v>185</v>
      </c>
      <c r="B171" s="25">
        <v>225407</v>
      </c>
      <c r="C171" s="25">
        <v>80169</v>
      </c>
      <c r="D171" s="25">
        <v>-48861</v>
      </c>
      <c r="E171" s="25">
        <v>12821</v>
      </c>
      <c r="F171" s="25">
        <v>269535</v>
      </c>
      <c r="G171" s="25">
        <v>284217</v>
      </c>
      <c r="H171" s="25">
        <v>241584</v>
      </c>
      <c r="I171" s="25">
        <v>27951</v>
      </c>
      <c r="J171" s="25">
        <v>19566</v>
      </c>
      <c r="K171" s="26">
        <v>1.069</v>
      </c>
      <c r="L171" s="25"/>
    </row>
    <row r="172" spans="1:12" ht="12.75">
      <c r="A172" s="10" t="s">
        <v>186</v>
      </c>
      <c r="B172" s="25">
        <v>59102</v>
      </c>
      <c r="C172" s="25">
        <v>9536</v>
      </c>
      <c r="D172" s="25">
        <v>-13562</v>
      </c>
      <c r="E172" s="25">
        <v>1020</v>
      </c>
      <c r="F172" s="25">
        <v>56096</v>
      </c>
      <c r="G172" s="25">
        <v>54943</v>
      </c>
      <c r="H172" s="25">
        <v>46702</v>
      </c>
      <c r="I172" s="25">
        <v>9395</v>
      </c>
      <c r="J172" s="25">
        <v>6576</v>
      </c>
      <c r="K172" s="26">
        <v>1.12</v>
      </c>
      <c r="L172" s="25"/>
    </row>
    <row r="173" spans="1:12" ht="12.75">
      <c r="A173" s="10" t="s">
        <v>187</v>
      </c>
      <c r="B173" s="25">
        <v>157536</v>
      </c>
      <c r="C173" s="25">
        <v>30852</v>
      </c>
      <c r="D173" s="25">
        <v>-36659</v>
      </c>
      <c r="E173" s="25">
        <v>7806</v>
      </c>
      <c r="F173" s="25">
        <v>159534</v>
      </c>
      <c r="G173" s="25">
        <v>150913</v>
      </c>
      <c r="H173" s="25">
        <v>128276</v>
      </c>
      <c r="I173" s="25">
        <v>31259</v>
      </c>
      <c r="J173" s="25">
        <v>21881</v>
      </c>
      <c r="K173" s="26">
        <v>1.145</v>
      </c>
      <c r="L173" s="25"/>
    </row>
    <row r="174" spans="1:12" ht="12.75">
      <c r="A174" s="10" t="s">
        <v>188</v>
      </c>
      <c r="B174" s="25">
        <v>75498</v>
      </c>
      <c r="C174" s="25">
        <v>7210</v>
      </c>
      <c r="D174" s="25">
        <v>-25051</v>
      </c>
      <c r="E174" s="25">
        <v>4425</v>
      </c>
      <c r="F174" s="25">
        <v>62081</v>
      </c>
      <c r="G174" s="25">
        <v>74730</v>
      </c>
      <c r="H174" s="25">
        <v>63521</v>
      </c>
      <c r="I174" s="25">
        <v>-1440</v>
      </c>
      <c r="J174" s="25">
        <v>-1008</v>
      </c>
      <c r="K174" s="26">
        <v>0.987</v>
      </c>
      <c r="L174" s="25"/>
    </row>
    <row r="175" spans="1:12" ht="12.75">
      <c r="A175" s="10" t="s">
        <v>189</v>
      </c>
      <c r="B175" s="25">
        <v>253540</v>
      </c>
      <c r="C175" s="25">
        <v>59911</v>
      </c>
      <c r="D175" s="25">
        <v>-109681</v>
      </c>
      <c r="E175" s="25">
        <v>14428</v>
      </c>
      <c r="F175" s="25">
        <v>218198</v>
      </c>
      <c r="G175" s="25">
        <v>295910</v>
      </c>
      <c r="H175" s="25">
        <v>251523</v>
      </c>
      <c r="I175" s="25">
        <v>-33325</v>
      </c>
      <c r="J175" s="25">
        <v>-23327</v>
      </c>
      <c r="K175" s="26">
        <v>0.921</v>
      </c>
      <c r="L175" s="25"/>
    </row>
    <row r="176" spans="1:12" ht="12.75">
      <c r="A176" s="10" t="s">
        <v>190</v>
      </c>
      <c r="B176" s="25">
        <v>28820</v>
      </c>
      <c r="C176" s="25">
        <v>9325</v>
      </c>
      <c r="D176" s="25">
        <v>-9897</v>
      </c>
      <c r="E176" s="25">
        <v>2349</v>
      </c>
      <c r="F176" s="25">
        <v>30597</v>
      </c>
      <c r="G176" s="25">
        <v>35110</v>
      </c>
      <c r="H176" s="25">
        <v>29843</v>
      </c>
      <c r="I176" s="25">
        <v>754</v>
      </c>
      <c r="J176" s="25">
        <v>528</v>
      </c>
      <c r="K176" s="26">
        <v>1.015</v>
      </c>
      <c r="L176" s="25"/>
    </row>
    <row r="177" spans="1:12" ht="12.75">
      <c r="A177" s="10" t="s">
        <v>191</v>
      </c>
      <c r="B177" s="25">
        <v>93530</v>
      </c>
      <c r="C177" s="25">
        <v>14583</v>
      </c>
      <c r="D177" s="25">
        <v>-13627</v>
      </c>
      <c r="E177" s="25">
        <v>4686</v>
      </c>
      <c r="F177" s="25">
        <v>99172</v>
      </c>
      <c r="G177" s="25">
        <v>107286</v>
      </c>
      <c r="H177" s="25">
        <v>91193</v>
      </c>
      <c r="I177" s="25">
        <v>7979</v>
      </c>
      <c r="J177" s="25">
        <v>5586</v>
      </c>
      <c r="K177" s="26">
        <v>1.052</v>
      </c>
      <c r="L177" s="25"/>
    </row>
    <row r="178" spans="1:12" ht="12.75">
      <c r="A178" s="10" t="s">
        <v>192</v>
      </c>
      <c r="B178" s="25">
        <v>34841</v>
      </c>
      <c r="C178" s="25">
        <v>6497</v>
      </c>
      <c r="D178" s="25">
        <v>-6466</v>
      </c>
      <c r="E178" s="25">
        <v>2871</v>
      </c>
      <c r="F178" s="25">
        <v>37743</v>
      </c>
      <c r="G178" s="25">
        <v>51456</v>
      </c>
      <c r="H178" s="25">
        <v>43738</v>
      </c>
      <c r="I178" s="25">
        <v>-5995</v>
      </c>
      <c r="J178" s="25">
        <v>-4197</v>
      </c>
      <c r="K178" s="26">
        <v>0.918</v>
      </c>
      <c r="L178" s="25"/>
    </row>
    <row r="179" spans="1:12" ht="12.75">
      <c r="A179" s="10" t="s">
        <v>193</v>
      </c>
      <c r="B179" s="25">
        <v>33246</v>
      </c>
      <c r="C179" s="25">
        <v>8195</v>
      </c>
      <c r="D179" s="25">
        <v>-8206</v>
      </c>
      <c r="E179" s="25">
        <v>6306</v>
      </c>
      <c r="F179" s="25">
        <v>39541</v>
      </c>
      <c r="G179" s="25">
        <v>47559</v>
      </c>
      <c r="H179" s="25">
        <v>40425</v>
      </c>
      <c r="I179" s="25">
        <v>-884</v>
      </c>
      <c r="J179" s="25">
        <v>-619</v>
      </c>
      <c r="K179" s="26">
        <v>0.987</v>
      </c>
      <c r="L179" s="25"/>
    </row>
    <row r="180" spans="1:12" ht="12.75">
      <c r="A180" s="10" t="s">
        <v>194</v>
      </c>
      <c r="B180" s="25">
        <v>44997</v>
      </c>
      <c r="C180" s="25">
        <v>12774</v>
      </c>
      <c r="D180" s="25">
        <v>-15560</v>
      </c>
      <c r="E180" s="25">
        <v>969</v>
      </c>
      <c r="F180" s="25">
        <v>43180</v>
      </c>
      <c r="G180" s="25">
        <v>41249</v>
      </c>
      <c r="H180" s="25">
        <v>35061</v>
      </c>
      <c r="I180" s="25">
        <v>8118</v>
      </c>
      <c r="J180" s="25">
        <v>5683</v>
      </c>
      <c r="K180" s="26">
        <v>1.138</v>
      </c>
      <c r="L180" s="25"/>
    </row>
    <row r="181" spans="1:12" ht="12.75">
      <c r="A181" s="10" t="s">
        <v>195</v>
      </c>
      <c r="B181" s="25">
        <v>42482</v>
      </c>
      <c r="C181" s="25">
        <v>4633</v>
      </c>
      <c r="D181" s="25">
        <v>-17825</v>
      </c>
      <c r="E181" s="25">
        <v>5925</v>
      </c>
      <c r="F181" s="25">
        <v>35216</v>
      </c>
      <c r="G181" s="25">
        <v>63984</v>
      </c>
      <c r="H181" s="25">
        <v>54387</v>
      </c>
      <c r="I181" s="25">
        <v>-19170</v>
      </c>
      <c r="J181" s="25">
        <v>-13419</v>
      </c>
      <c r="K181" s="26">
        <v>0.79</v>
      </c>
      <c r="L181" s="25"/>
    </row>
    <row r="182" spans="1:12" ht="12.75">
      <c r="A182" s="10" t="s">
        <v>196</v>
      </c>
      <c r="B182" s="25">
        <v>49980</v>
      </c>
      <c r="C182" s="25">
        <v>8741</v>
      </c>
      <c r="D182" s="25">
        <v>-18068</v>
      </c>
      <c r="E182" s="25">
        <v>2970</v>
      </c>
      <c r="F182" s="25">
        <v>43623</v>
      </c>
      <c r="G182" s="25">
        <v>59063</v>
      </c>
      <c r="H182" s="25">
        <v>50203</v>
      </c>
      <c r="I182" s="25">
        <v>-6580</v>
      </c>
      <c r="J182" s="25">
        <v>-4606</v>
      </c>
      <c r="K182" s="26">
        <v>0.922</v>
      </c>
      <c r="L182" s="25"/>
    </row>
    <row r="183" spans="1:12" ht="12.75">
      <c r="A183" s="10" t="s">
        <v>197</v>
      </c>
      <c r="B183" s="25">
        <v>58798</v>
      </c>
      <c r="C183" s="25">
        <v>11377</v>
      </c>
      <c r="D183" s="25">
        <v>-17928</v>
      </c>
      <c r="E183" s="25">
        <v>4676</v>
      </c>
      <c r="F183" s="25">
        <v>56923</v>
      </c>
      <c r="G183" s="25">
        <v>69074</v>
      </c>
      <c r="H183" s="25">
        <v>58713</v>
      </c>
      <c r="I183" s="25">
        <v>-1790</v>
      </c>
      <c r="J183" s="25">
        <v>-1253</v>
      </c>
      <c r="K183" s="26">
        <v>0.982</v>
      </c>
      <c r="L183" s="25"/>
    </row>
    <row r="184" spans="1:12" ht="12.75">
      <c r="A184" s="10" t="s">
        <v>198</v>
      </c>
      <c r="B184" s="25">
        <v>50388</v>
      </c>
      <c r="C184" s="25">
        <v>5068</v>
      </c>
      <c r="D184" s="25">
        <v>-7092</v>
      </c>
      <c r="E184" s="25">
        <v>2337</v>
      </c>
      <c r="F184" s="25">
        <v>50701</v>
      </c>
      <c r="G184" s="25">
        <v>56241</v>
      </c>
      <c r="H184" s="25">
        <v>47805</v>
      </c>
      <c r="I184" s="25">
        <v>2896</v>
      </c>
      <c r="J184" s="25">
        <v>2028</v>
      </c>
      <c r="K184" s="26">
        <v>1.036</v>
      </c>
      <c r="L184" s="25"/>
    </row>
    <row r="185" spans="1:12" ht="12.75">
      <c r="A185" s="10" t="s">
        <v>199</v>
      </c>
      <c r="B185" s="25">
        <v>224680</v>
      </c>
      <c r="C185" s="25">
        <v>44747</v>
      </c>
      <c r="D185" s="25">
        <v>-60007</v>
      </c>
      <c r="E185" s="25">
        <v>13530</v>
      </c>
      <c r="F185" s="25">
        <v>222951</v>
      </c>
      <c r="G185" s="25">
        <v>245360</v>
      </c>
      <c r="H185" s="25">
        <v>208556</v>
      </c>
      <c r="I185" s="25">
        <v>14395</v>
      </c>
      <c r="J185" s="25">
        <v>10077</v>
      </c>
      <c r="K185" s="26">
        <v>1.041</v>
      </c>
      <c r="L185" s="25"/>
    </row>
    <row r="186" spans="1:12" ht="12.75">
      <c r="A186" s="10" t="s">
        <v>200</v>
      </c>
      <c r="B186" s="25">
        <v>65281</v>
      </c>
      <c r="C186" s="25">
        <v>11516</v>
      </c>
      <c r="D186" s="25">
        <v>-28408</v>
      </c>
      <c r="E186" s="25">
        <v>3631</v>
      </c>
      <c r="F186" s="25">
        <v>52020</v>
      </c>
      <c r="G186" s="25">
        <v>65712</v>
      </c>
      <c r="H186" s="25">
        <v>55855</v>
      </c>
      <c r="I186" s="25">
        <v>-3835</v>
      </c>
      <c r="J186" s="25">
        <v>-2684</v>
      </c>
      <c r="K186" s="26">
        <v>0.959</v>
      </c>
      <c r="L186" s="25"/>
    </row>
    <row r="187" spans="1:12" ht="12.75">
      <c r="A187" s="10" t="s">
        <v>201</v>
      </c>
      <c r="B187" s="25">
        <v>247998</v>
      </c>
      <c r="C187" s="25">
        <v>59336</v>
      </c>
      <c r="D187" s="25">
        <v>-69947</v>
      </c>
      <c r="E187" s="25">
        <v>11471</v>
      </c>
      <c r="F187" s="25">
        <v>248858</v>
      </c>
      <c r="G187" s="25">
        <v>283430</v>
      </c>
      <c r="H187" s="25">
        <v>240915</v>
      </c>
      <c r="I187" s="25">
        <v>7943</v>
      </c>
      <c r="J187" s="25">
        <v>5560</v>
      </c>
      <c r="K187" s="26">
        <v>1.02</v>
      </c>
      <c r="L187" s="25"/>
    </row>
    <row r="188" spans="1:12" ht="12.75">
      <c r="A188" s="10" t="s">
        <v>202</v>
      </c>
      <c r="B188" s="25">
        <v>81264</v>
      </c>
      <c r="C188" s="25">
        <v>28892</v>
      </c>
      <c r="D188" s="25">
        <v>-17515</v>
      </c>
      <c r="E188" s="25">
        <v>9548</v>
      </c>
      <c r="F188" s="25">
        <v>102188</v>
      </c>
      <c r="G188" s="25">
        <v>120578</v>
      </c>
      <c r="H188" s="25">
        <v>102491</v>
      </c>
      <c r="I188" s="25">
        <v>-303</v>
      </c>
      <c r="J188" s="25">
        <v>-212</v>
      </c>
      <c r="K188" s="26">
        <v>0.998</v>
      </c>
      <c r="L188" s="25"/>
    </row>
    <row r="189" spans="1:12" ht="12.75">
      <c r="A189" s="10" t="s">
        <v>203</v>
      </c>
      <c r="B189" s="25">
        <v>70779</v>
      </c>
      <c r="C189" s="25">
        <v>5643</v>
      </c>
      <c r="D189" s="25">
        <v>-22152</v>
      </c>
      <c r="E189" s="25">
        <v>584</v>
      </c>
      <c r="F189" s="25">
        <v>54855</v>
      </c>
      <c r="G189" s="25">
        <v>73233</v>
      </c>
      <c r="H189" s="25">
        <v>62248</v>
      </c>
      <c r="I189" s="25">
        <v>-7393</v>
      </c>
      <c r="J189" s="25">
        <v>-5175</v>
      </c>
      <c r="K189" s="26">
        <v>0.929</v>
      </c>
      <c r="L189" s="25"/>
    </row>
    <row r="190" spans="1:12" ht="12.75">
      <c r="A190" s="10" t="s">
        <v>204</v>
      </c>
      <c r="B190" s="25">
        <v>43089</v>
      </c>
      <c r="C190" s="25">
        <v>12891</v>
      </c>
      <c r="D190" s="25">
        <v>-18799</v>
      </c>
      <c r="E190" s="25">
        <v>3739</v>
      </c>
      <c r="F190" s="25">
        <v>40920</v>
      </c>
      <c r="G190" s="25">
        <v>43624</v>
      </c>
      <c r="H190" s="25">
        <v>37081</v>
      </c>
      <c r="I190" s="25">
        <v>3839</v>
      </c>
      <c r="J190" s="25">
        <v>2687</v>
      </c>
      <c r="K190" s="26">
        <v>1.062</v>
      </c>
      <c r="L190" s="25"/>
    </row>
    <row r="191" spans="1:12" ht="12.75">
      <c r="A191" s="10" t="s">
        <v>205</v>
      </c>
      <c r="B191" s="25">
        <v>162717</v>
      </c>
      <c r="C191" s="25">
        <v>35155</v>
      </c>
      <c r="D191" s="25">
        <v>-24941</v>
      </c>
      <c r="E191" s="25">
        <v>9564</v>
      </c>
      <c r="F191" s="25">
        <v>182495</v>
      </c>
      <c r="G191" s="25">
        <v>200241</v>
      </c>
      <c r="H191" s="25">
        <v>170205</v>
      </c>
      <c r="I191" s="25">
        <v>12290</v>
      </c>
      <c r="J191" s="25">
        <v>8603</v>
      </c>
      <c r="K191" s="26">
        <v>1.043</v>
      </c>
      <c r="L191" s="25"/>
    </row>
    <row r="192" spans="1:12" ht="12.75">
      <c r="A192" s="10" t="s">
        <v>206</v>
      </c>
      <c r="B192" s="25">
        <v>76838</v>
      </c>
      <c r="C192" s="25">
        <v>11276</v>
      </c>
      <c r="D192" s="25">
        <v>-22289</v>
      </c>
      <c r="E192" s="25">
        <v>1334</v>
      </c>
      <c r="F192" s="25">
        <v>67160</v>
      </c>
      <c r="G192" s="25">
        <v>86636</v>
      </c>
      <c r="H192" s="25">
        <v>73640</v>
      </c>
      <c r="I192" s="25">
        <v>-6480</v>
      </c>
      <c r="J192" s="25">
        <v>-4536</v>
      </c>
      <c r="K192" s="26">
        <v>0.948</v>
      </c>
      <c r="L192" s="25"/>
    </row>
    <row r="193" spans="1:12" ht="12.75">
      <c r="A193" s="10" t="s">
        <v>207</v>
      </c>
      <c r="B193" s="25">
        <v>39017</v>
      </c>
      <c r="C193" s="25">
        <v>17419</v>
      </c>
      <c r="D193" s="25">
        <v>-2213</v>
      </c>
      <c r="E193" s="25">
        <v>3441</v>
      </c>
      <c r="F193" s="25">
        <v>57664</v>
      </c>
      <c r="G193" s="25">
        <v>51810</v>
      </c>
      <c r="H193" s="25">
        <v>44038</v>
      </c>
      <c r="I193" s="25">
        <v>13626</v>
      </c>
      <c r="J193" s="25">
        <v>9538</v>
      </c>
      <c r="K193" s="26">
        <v>1.184</v>
      </c>
      <c r="L193" s="25"/>
    </row>
    <row r="194" spans="1:12" ht="25.5">
      <c r="A194" s="24" t="s">
        <v>890</v>
      </c>
      <c r="B194" s="25">
        <v>97749</v>
      </c>
      <c r="C194" s="25">
        <v>20325</v>
      </c>
      <c r="D194" s="25">
        <v>-30962</v>
      </c>
      <c r="E194" s="25">
        <v>3861</v>
      </c>
      <c r="F194" s="25">
        <v>90972</v>
      </c>
      <c r="G194" s="25">
        <v>103135</v>
      </c>
      <c r="H194" s="25">
        <v>87665</v>
      </c>
      <c r="I194" s="25">
        <v>3308</v>
      </c>
      <c r="J194" s="25">
        <v>2315</v>
      </c>
      <c r="K194" s="26">
        <v>1.022</v>
      </c>
      <c r="L194" s="25"/>
    </row>
    <row r="195" spans="1:12" ht="12.75">
      <c r="A195" s="10" t="s">
        <v>208</v>
      </c>
      <c r="B195" s="25">
        <v>18713</v>
      </c>
      <c r="C195" s="25">
        <v>6446</v>
      </c>
      <c r="D195" s="25">
        <v>-2513</v>
      </c>
      <c r="E195" s="25">
        <v>2293</v>
      </c>
      <c r="F195" s="25">
        <v>24940</v>
      </c>
      <c r="G195" s="25">
        <v>33521</v>
      </c>
      <c r="H195" s="25">
        <v>28493</v>
      </c>
      <c r="I195" s="25">
        <v>-3553</v>
      </c>
      <c r="J195" s="25">
        <v>-2487</v>
      </c>
      <c r="K195" s="26">
        <v>0.926</v>
      </c>
      <c r="L195" s="25"/>
    </row>
    <row r="196" spans="1:12" ht="12.75">
      <c r="A196" s="10" t="s">
        <v>209</v>
      </c>
      <c r="B196" s="25">
        <v>58720</v>
      </c>
      <c r="C196" s="25">
        <v>5254</v>
      </c>
      <c r="D196" s="25">
        <v>-21574</v>
      </c>
      <c r="E196" s="25">
        <v>275</v>
      </c>
      <c r="F196" s="25">
        <v>42675</v>
      </c>
      <c r="G196" s="25">
        <v>44979</v>
      </c>
      <c r="H196" s="25">
        <v>38232</v>
      </c>
      <c r="I196" s="25">
        <v>4442</v>
      </c>
      <c r="J196" s="25">
        <v>3110</v>
      </c>
      <c r="K196" s="26">
        <v>1.069</v>
      </c>
      <c r="L196" s="25"/>
    </row>
    <row r="197" spans="1:12" ht="12.75">
      <c r="A197" s="10" t="s">
        <v>210</v>
      </c>
      <c r="B197" s="25">
        <v>63211</v>
      </c>
      <c r="C197" s="25">
        <v>6922</v>
      </c>
      <c r="D197" s="25">
        <v>-25151</v>
      </c>
      <c r="E197" s="25">
        <v>2307</v>
      </c>
      <c r="F197" s="25">
        <v>47290</v>
      </c>
      <c r="G197" s="25">
        <v>56951</v>
      </c>
      <c r="H197" s="25">
        <v>48408</v>
      </c>
      <c r="I197" s="25">
        <v>-1118</v>
      </c>
      <c r="J197" s="25">
        <v>-783</v>
      </c>
      <c r="K197" s="26">
        <v>0.986</v>
      </c>
      <c r="L197" s="25"/>
    </row>
    <row r="198" spans="1:12" ht="12.75">
      <c r="A198" s="10" t="s">
        <v>211</v>
      </c>
      <c r="B198" s="25">
        <v>41754</v>
      </c>
      <c r="C198" s="25">
        <v>6841</v>
      </c>
      <c r="D198" s="25">
        <v>-17413</v>
      </c>
      <c r="E198" s="25">
        <v>2256</v>
      </c>
      <c r="F198" s="25">
        <v>33437</v>
      </c>
      <c r="G198" s="25">
        <v>39756</v>
      </c>
      <c r="H198" s="25">
        <v>33792</v>
      </c>
      <c r="I198" s="25">
        <v>-355</v>
      </c>
      <c r="J198" s="25">
        <v>-249</v>
      </c>
      <c r="K198" s="26">
        <v>0.994</v>
      </c>
      <c r="L198" s="25"/>
    </row>
    <row r="199" spans="1:12" ht="12.75">
      <c r="A199" s="10" t="s">
        <v>212</v>
      </c>
      <c r="B199" s="25">
        <v>73025</v>
      </c>
      <c r="C199" s="25">
        <v>8237</v>
      </c>
      <c r="D199" s="25">
        <v>-30932</v>
      </c>
      <c r="E199" s="25">
        <v>1321</v>
      </c>
      <c r="F199" s="25">
        <v>51650</v>
      </c>
      <c r="G199" s="25">
        <v>54154</v>
      </c>
      <c r="H199" s="25">
        <v>46031</v>
      </c>
      <c r="I199" s="25">
        <v>5619</v>
      </c>
      <c r="J199" s="25">
        <v>3933</v>
      </c>
      <c r="K199" s="26">
        <v>1.073</v>
      </c>
      <c r="L199" s="25"/>
    </row>
    <row r="200" spans="1:12" ht="12.75">
      <c r="A200" s="10" t="s">
        <v>213</v>
      </c>
      <c r="B200" s="25">
        <v>75689</v>
      </c>
      <c r="C200" s="25">
        <v>9615</v>
      </c>
      <c r="D200" s="25">
        <v>-27371</v>
      </c>
      <c r="E200" s="25">
        <v>31</v>
      </c>
      <c r="F200" s="25">
        <v>57965</v>
      </c>
      <c r="G200" s="25">
        <v>63100</v>
      </c>
      <c r="H200" s="25">
        <v>53635</v>
      </c>
      <c r="I200" s="25">
        <v>4330</v>
      </c>
      <c r="J200" s="25">
        <v>3031</v>
      </c>
      <c r="K200" s="26">
        <v>1.048</v>
      </c>
      <c r="L200" s="25"/>
    </row>
    <row r="201" spans="1:12" ht="12.75">
      <c r="A201" s="10" t="s">
        <v>214</v>
      </c>
      <c r="B201" s="25">
        <v>201998</v>
      </c>
      <c r="C201" s="25">
        <v>61522</v>
      </c>
      <c r="D201" s="25">
        <v>-20050</v>
      </c>
      <c r="E201" s="25">
        <v>33081</v>
      </c>
      <c r="F201" s="25">
        <v>276551</v>
      </c>
      <c r="G201" s="25">
        <v>361178</v>
      </c>
      <c r="H201" s="25">
        <v>307001</v>
      </c>
      <c r="I201" s="25">
        <v>-30450</v>
      </c>
      <c r="J201" s="25">
        <v>-21315</v>
      </c>
      <c r="K201" s="26">
        <v>0.941</v>
      </c>
      <c r="L201" s="25"/>
    </row>
    <row r="202" spans="1:12" ht="12.75">
      <c r="A202" s="10" t="s">
        <v>215</v>
      </c>
      <c r="B202" s="25">
        <v>52444</v>
      </c>
      <c r="C202" s="25">
        <v>4332</v>
      </c>
      <c r="D202" s="25">
        <v>-21512</v>
      </c>
      <c r="E202" s="25">
        <v>1050</v>
      </c>
      <c r="F202" s="25">
        <v>36315</v>
      </c>
      <c r="G202" s="25">
        <v>53086</v>
      </c>
      <c r="H202" s="25">
        <v>45123</v>
      </c>
      <c r="I202" s="25">
        <v>-8808</v>
      </c>
      <c r="J202" s="25">
        <v>-6166</v>
      </c>
      <c r="K202" s="26">
        <v>0.884</v>
      </c>
      <c r="L202" s="25"/>
    </row>
    <row r="203" spans="1:12" ht="12.75">
      <c r="A203" s="10" t="s">
        <v>216</v>
      </c>
      <c r="B203" s="25">
        <v>75188</v>
      </c>
      <c r="C203" s="25">
        <v>13705</v>
      </c>
      <c r="D203" s="25">
        <v>-17649</v>
      </c>
      <c r="E203" s="25">
        <v>4938</v>
      </c>
      <c r="F203" s="25">
        <v>76182</v>
      </c>
      <c r="G203" s="25">
        <v>91744</v>
      </c>
      <c r="H203" s="25">
        <v>77982</v>
      </c>
      <c r="I203" s="25">
        <v>-1800</v>
      </c>
      <c r="J203" s="25">
        <v>-1260</v>
      </c>
      <c r="K203" s="26">
        <v>0.986</v>
      </c>
      <c r="L203" s="25"/>
    </row>
    <row r="204" spans="1:12" ht="12.75">
      <c r="A204" s="10" t="s">
        <v>217</v>
      </c>
      <c r="B204" s="25">
        <v>19551</v>
      </c>
      <c r="C204" s="25">
        <v>1980</v>
      </c>
      <c r="D204" s="25">
        <v>-6972</v>
      </c>
      <c r="E204" s="25">
        <v>380</v>
      </c>
      <c r="F204" s="25">
        <v>14939</v>
      </c>
      <c r="G204" s="25">
        <v>15741</v>
      </c>
      <c r="H204" s="25">
        <v>13380</v>
      </c>
      <c r="I204" s="25">
        <v>1559</v>
      </c>
      <c r="J204" s="25">
        <v>1091</v>
      </c>
      <c r="K204" s="26">
        <v>1.069</v>
      </c>
      <c r="L204" s="25"/>
    </row>
    <row r="205" spans="1:12" ht="12.75">
      <c r="A205" s="10" t="s">
        <v>218</v>
      </c>
      <c r="B205" s="25">
        <v>18250</v>
      </c>
      <c r="C205" s="25">
        <v>2221</v>
      </c>
      <c r="D205" s="25">
        <v>-5322</v>
      </c>
      <c r="E205" s="25">
        <v>654</v>
      </c>
      <c r="F205" s="25">
        <v>15804</v>
      </c>
      <c r="G205" s="25">
        <v>10250</v>
      </c>
      <c r="H205" s="25">
        <v>8712</v>
      </c>
      <c r="I205" s="25">
        <v>7092</v>
      </c>
      <c r="J205" s="25">
        <v>4964</v>
      </c>
      <c r="K205" s="26">
        <v>1.484</v>
      </c>
      <c r="L205" s="25"/>
    </row>
    <row r="206" spans="1:12" ht="12.75">
      <c r="A206" s="10" t="s">
        <v>219</v>
      </c>
      <c r="B206" s="25">
        <v>61185</v>
      </c>
      <c r="C206" s="25">
        <v>7285</v>
      </c>
      <c r="D206" s="25">
        <v>-20113</v>
      </c>
      <c r="E206" s="25">
        <v>2330</v>
      </c>
      <c r="F206" s="25">
        <v>50687</v>
      </c>
      <c r="G206" s="25">
        <v>70235</v>
      </c>
      <c r="H206" s="25">
        <v>59700</v>
      </c>
      <c r="I206" s="25">
        <v>-9013</v>
      </c>
      <c r="J206" s="25">
        <v>-6309</v>
      </c>
      <c r="K206" s="26">
        <v>0.91</v>
      </c>
      <c r="L206" s="25"/>
    </row>
    <row r="207" spans="1:12" ht="12.75">
      <c r="A207" s="10" t="s">
        <v>220</v>
      </c>
      <c r="B207" s="25">
        <v>60881</v>
      </c>
      <c r="C207" s="25">
        <v>6967</v>
      </c>
      <c r="D207" s="25">
        <v>-12192</v>
      </c>
      <c r="E207" s="25">
        <v>3831</v>
      </c>
      <c r="F207" s="25">
        <v>59487</v>
      </c>
      <c r="G207" s="25">
        <v>72590</v>
      </c>
      <c r="H207" s="25">
        <v>61701</v>
      </c>
      <c r="I207" s="25">
        <v>-2214</v>
      </c>
      <c r="J207" s="25">
        <v>-1550</v>
      </c>
      <c r="K207" s="26">
        <v>0.979</v>
      </c>
      <c r="L207" s="25"/>
    </row>
    <row r="208" spans="1:12" ht="12.75">
      <c r="A208" s="10" t="s">
        <v>221</v>
      </c>
      <c r="B208" s="25">
        <v>60931</v>
      </c>
      <c r="C208" s="25">
        <v>6454</v>
      </c>
      <c r="D208" s="25">
        <v>-12574</v>
      </c>
      <c r="E208" s="25">
        <v>3322</v>
      </c>
      <c r="F208" s="25">
        <v>58133</v>
      </c>
      <c r="G208" s="25">
        <v>60273</v>
      </c>
      <c r="H208" s="25">
        <v>51232</v>
      </c>
      <c r="I208" s="25">
        <v>6901</v>
      </c>
      <c r="J208" s="25">
        <v>4831</v>
      </c>
      <c r="K208" s="26">
        <v>1.08</v>
      </c>
      <c r="L208" s="25"/>
    </row>
    <row r="209" spans="1:12" ht="12.75">
      <c r="A209" s="10" t="s">
        <v>222</v>
      </c>
      <c r="B209" s="25">
        <v>37657</v>
      </c>
      <c r="C209" s="25">
        <v>13902</v>
      </c>
      <c r="D209" s="25">
        <v>-16266</v>
      </c>
      <c r="E209" s="25">
        <v>-2755</v>
      </c>
      <c r="F209" s="25">
        <v>32539</v>
      </c>
      <c r="G209" s="25">
        <v>41107</v>
      </c>
      <c r="H209" s="25">
        <v>34941</v>
      </c>
      <c r="I209" s="25">
        <v>-2403</v>
      </c>
      <c r="J209" s="25">
        <v>-1682</v>
      </c>
      <c r="K209" s="26">
        <v>0.959</v>
      </c>
      <c r="L209" s="25"/>
    </row>
    <row r="210" spans="1:12" ht="25.5">
      <c r="A210" s="24" t="s">
        <v>891</v>
      </c>
      <c r="B210" s="25">
        <v>38114</v>
      </c>
      <c r="C210" s="25">
        <v>12983</v>
      </c>
      <c r="D210" s="25">
        <v>-5767</v>
      </c>
      <c r="E210" s="25">
        <v>3952</v>
      </c>
      <c r="F210" s="25">
        <v>49281</v>
      </c>
      <c r="G210" s="25">
        <v>62868</v>
      </c>
      <c r="H210" s="25">
        <v>53438</v>
      </c>
      <c r="I210" s="25">
        <v>-4157</v>
      </c>
      <c r="J210" s="25">
        <v>-2910</v>
      </c>
      <c r="K210" s="26">
        <v>0.954</v>
      </c>
      <c r="L210" s="25"/>
    </row>
    <row r="211" spans="1:12" ht="12.75">
      <c r="A211" s="10" t="s">
        <v>223</v>
      </c>
      <c r="B211" s="25">
        <v>27479</v>
      </c>
      <c r="C211" s="25">
        <v>4100</v>
      </c>
      <c r="D211" s="25">
        <v>-202</v>
      </c>
      <c r="E211" s="25">
        <v>3051</v>
      </c>
      <c r="F211" s="25">
        <v>34428</v>
      </c>
      <c r="G211" s="25">
        <v>41523</v>
      </c>
      <c r="H211" s="25">
        <v>35294</v>
      </c>
      <c r="I211" s="25">
        <v>-867</v>
      </c>
      <c r="J211" s="25">
        <v>-607</v>
      </c>
      <c r="K211" s="26">
        <v>0.985</v>
      </c>
      <c r="L211" s="25"/>
    </row>
    <row r="212" spans="1:12" ht="12.75">
      <c r="A212" s="10" t="s">
        <v>224</v>
      </c>
      <c r="B212" s="25">
        <v>54418</v>
      </c>
      <c r="C212" s="25">
        <v>13303</v>
      </c>
      <c r="D212" s="25">
        <v>-18441</v>
      </c>
      <c r="E212" s="25">
        <v>3274</v>
      </c>
      <c r="F212" s="25">
        <v>52553</v>
      </c>
      <c r="G212" s="25">
        <v>61492</v>
      </c>
      <c r="H212" s="25">
        <v>52268</v>
      </c>
      <c r="I212" s="25">
        <v>285</v>
      </c>
      <c r="J212" s="25">
        <v>200</v>
      </c>
      <c r="K212" s="26">
        <v>1.003</v>
      </c>
      <c r="L212" s="25"/>
    </row>
    <row r="213" spans="1:12" ht="12.75">
      <c r="A213" s="10" t="s">
        <v>225</v>
      </c>
      <c r="B213" s="25">
        <v>41967</v>
      </c>
      <c r="C213" s="25">
        <v>2780</v>
      </c>
      <c r="D213" s="25">
        <v>-18465</v>
      </c>
      <c r="E213" s="25">
        <v>-224</v>
      </c>
      <c r="F213" s="25">
        <v>26059</v>
      </c>
      <c r="G213" s="25">
        <v>31933</v>
      </c>
      <c r="H213" s="25">
        <v>27143</v>
      </c>
      <c r="I213" s="25">
        <v>-1084</v>
      </c>
      <c r="J213" s="25">
        <v>-759</v>
      </c>
      <c r="K213" s="26">
        <v>0.976</v>
      </c>
      <c r="L213" s="25"/>
    </row>
    <row r="214" spans="1:12" ht="12.75">
      <c r="A214" s="10" t="s">
        <v>226</v>
      </c>
      <c r="B214" s="25">
        <v>112767</v>
      </c>
      <c r="C214" s="25">
        <v>10825</v>
      </c>
      <c r="D214" s="25">
        <v>-28852</v>
      </c>
      <c r="E214" s="25">
        <v>7249</v>
      </c>
      <c r="F214" s="25">
        <v>101990</v>
      </c>
      <c r="G214" s="25">
        <v>127304</v>
      </c>
      <c r="H214" s="25">
        <v>108208</v>
      </c>
      <c r="I214" s="25">
        <v>-6218</v>
      </c>
      <c r="J214" s="25">
        <v>-4353</v>
      </c>
      <c r="K214" s="26">
        <v>0.966</v>
      </c>
      <c r="L214" s="25"/>
    </row>
    <row r="215" spans="1:12" ht="12.75">
      <c r="A215" s="10" t="s">
        <v>227</v>
      </c>
      <c r="B215" s="25">
        <v>98800</v>
      </c>
      <c r="C215" s="25">
        <v>12140</v>
      </c>
      <c r="D215" s="25">
        <v>-25236</v>
      </c>
      <c r="E215" s="25">
        <v>2495</v>
      </c>
      <c r="F215" s="25">
        <v>88198</v>
      </c>
      <c r="G215" s="25">
        <v>111409</v>
      </c>
      <c r="H215" s="25">
        <v>94698</v>
      </c>
      <c r="I215" s="25">
        <v>-6499</v>
      </c>
      <c r="J215" s="25">
        <v>-4549</v>
      </c>
      <c r="K215" s="26">
        <v>0.959</v>
      </c>
      <c r="L215" s="25"/>
    </row>
    <row r="216" spans="1:12" ht="12.75">
      <c r="A216" s="10" t="s">
        <v>228</v>
      </c>
      <c r="B216" s="25">
        <v>23605</v>
      </c>
      <c r="C216" s="25">
        <v>7480</v>
      </c>
      <c r="D216" s="25">
        <v>-7252</v>
      </c>
      <c r="E216" s="25">
        <v>843</v>
      </c>
      <c r="F216" s="25">
        <v>24675</v>
      </c>
      <c r="G216" s="25">
        <v>29108</v>
      </c>
      <c r="H216" s="25">
        <v>24741</v>
      </c>
      <c r="I216" s="25">
        <v>-66</v>
      </c>
      <c r="J216" s="25">
        <v>-46</v>
      </c>
      <c r="K216" s="26">
        <v>0.998</v>
      </c>
      <c r="L216" s="25"/>
    </row>
    <row r="217" spans="1:12" ht="12.75">
      <c r="A217" s="10" t="s">
        <v>229</v>
      </c>
      <c r="B217" s="25">
        <v>26108</v>
      </c>
      <c r="C217" s="25">
        <v>7895</v>
      </c>
      <c r="D217" s="25">
        <v>-5219</v>
      </c>
      <c r="E217" s="25">
        <v>830</v>
      </c>
      <c r="F217" s="25">
        <v>29614</v>
      </c>
      <c r="G217" s="25">
        <v>33960</v>
      </c>
      <c r="H217" s="25">
        <v>28866</v>
      </c>
      <c r="I217" s="25">
        <v>748</v>
      </c>
      <c r="J217" s="25">
        <v>524</v>
      </c>
      <c r="K217" s="26">
        <v>1.015</v>
      </c>
      <c r="L217" s="25"/>
    </row>
    <row r="218" spans="1:12" ht="12.75">
      <c r="A218" s="10" t="s">
        <v>230</v>
      </c>
      <c r="B218" s="25">
        <v>110528</v>
      </c>
      <c r="C218" s="25">
        <v>25105</v>
      </c>
      <c r="D218" s="25">
        <v>-34062</v>
      </c>
      <c r="E218" s="25">
        <v>6042</v>
      </c>
      <c r="F218" s="25">
        <v>107613</v>
      </c>
      <c r="G218" s="25">
        <v>143928</v>
      </c>
      <c r="H218" s="25">
        <v>122339</v>
      </c>
      <c r="I218" s="25">
        <v>-14726</v>
      </c>
      <c r="J218" s="25">
        <v>-10308</v>
      </c>
      <c r="K218" s="26">
        <v>0.928</v>
      </c>
      <c r="L218" s="25"/>
    </row>
    <row r="219" spans="1:12" ht="12.75">
      <c r="A219" s="10" t="s">
        <v>231</v>
      </c>
      <c r="B219" s="25">
        <v>11827</v>
      </c>
      <c r="C219" s="25">
        <v>4083</v>
      </c>
      <c r="D219" s="25">
        <v>-126</v>
      </c>
      <c r="E219" s="25">
        <v>2585</v>
      </c>
      <c r="F219" s="25">
        <v>18369</v>
      </c>
      <c r="G219" s="25">
        <v>24140</v>
      </c>
      <c r="H219" s="25">
        <v>20519</v>
      </c>
      <c r="I219" s="25">
        <v>-2150</v>
      </c>
      <c r="J219" s="25">
        <v>-1505</v>
      </c>
      <c r="K219" s="26">
        <v>0.938</v>
      </c>
      <c r="L219" s="25"/>
    </row>
    <row r="220" spans="1:12" ht="12.75">
      <c r="A220" s="10" t="s">
        <v>232</v>
      </c>
      <c r="B220" s="25">
        <v>33247</v>
      </c>
      <c r="C220" s="25">
        <v>12401</v>
      </c>
      <c r="D220" s="25">
        <v>-6639</v>
      </c>
      <c r="E220" s="25">
        <v>4848</v>
      </c>
      <c r="F220" s="25">
        <v>43857</v>
      </c>
      <c r="G220" s="25">
        <v>61453</v>
      </c>
      <c r="H220" s="25">
        <v>52235</v>
      </c>
      <c r="I220" s="25">
        <v>-8379</v>
      </c>
      <c r="J220" s="25">
        <v>-5865</v>
      </c>
      <c r="K220" s="26">
        <v>0.905</v>
      </c>
      <c r="L220" s="25"/>
    </row>
    <row r="221" spans="1:12" ht="12.75">
      <c r="A221" s="10" t="s">
        <v>233</v>
      </c>
      <c r="B221" s="25">
        <v>621334</v>
      </c>
      <c r="C221" s="25">
        <v>161062</v>
      </c>
      <c r="D221" s="25">
        <v>-112034</v>
      </c>
      <c r="E221" s="25">
        <v>42832</v>
      </c>
      <c r="F221" s="25">
        <v>713194</v>
      </c>
      <c r="G221" s="25">
        <v>747732</v>
      </c>
      <c r="H221" s="25">
        <v>635572</v>
      </c>
      <c r="I221" s="25">
        <v>77622</v>
      </c>
      <c r="J221" s="25">
        <v>54335</v>
      </c>
      <c r="K221" s="26">
        <v>1.073</v>
      </c>
      <c r="L221" s="25"/>
    </row>
    <row r="222" spans="1:12" ht="25.5">
      <c r="A222" s="24" t="s">
        <v>892</v>
      </c>
      <c r="B222" s="25">
        <v>36620</v>
      </c>
      <c r="C222" s="25">
        <v>12461</v>
      </c>
      <c r="D222" s="25">
        <v>-11313</v>
      </c>
      <c r="E222" s="25">
        <v>6716</v>
      </c>
      <c r="F222" s="25">
        <v>44484</v>
      </c>
      <c r="G222" s="25">
        <v>57307</v>
      </c>
      <c r="H222" s="25">
        <v>48711</v>
      </c>
      <c r="I222" s="25">
        <v>-4227</v>
      </c>
      <c r="J222" s="25">
        <v>-2959</v>
      </c>
      <c r="K222" s="26">
        <v>0.948</v>
      </c>
      <c r="L222" s="25"/>
    </row>
    <row r="223" spans="1:12" ht="12.75">
      <c r="A223" s="10" t="s">
        <v>234</v>
      </c>
      <c r="B223" s="25">
        <v>54189</v>
      </c>
      <c r="C223" s="25">
        <v>6174</v>
      </c>
      <c r="D223" s="25">
        <v>-14866</v>
      </c>
      <c r="E223" s="25">
        <v>1090</v>
      </c>
      <c r="F223" s="25">
        <v>46587</v>
      </c>
      <c r="G223" s="25">
        <v>67510</v>
      </c>
      <c r="H223" s="25">
        <v>57384</v>
      </c>
      <c r="I223" s="25">
        <v>-10797</v>
      </c>
      <c r="J223" s="25">
        <v>-7558</v>
      </c>
      <c r="K223" s="26">
        <v>0.888</v>
      </c>
      <c r="L223" s="25"/>
    </row>
    <row r="224" spans="1:12" ht="12.75">
      <c r="A224" s="10" t="s">
        <v>235</v>
      </c>
      <c r="B224" s="25">
        <v>69158</v>
      </c>
      <c r="C224" s="25">
        <v>21299</v>
      </c>
      <c r="D224" s="25">
        <v>-11582</v>
      </c>
      <c r="E224" s="25">
        <v>6308</v>
      </c>
      <c r="F224" s="25">
        <v>85184</v>
      </c>
      <c r="G224" s="25">
        <v>114359</v>
      </c>
      <c r="H224" s="25">
        <v>97205</v>
      </c>
      <c r="I224" s="25">
        <v>-12021</v>
      </c>
      <c r="J224" s="25">
        <v>-8415</v>
      </c>
      <c r="K224" s="26">
        <v>0.926</v>
      </c>
      <c r="L224" s="25"/>
    </row>
    <row r="225" spans="1:12" ht="12.75">
      <c r="A225" s="10" t="s">
        <v>236</v>
      </c>
      <c r="B225" s="25">
        <v>64538</v>
      </c>
      <c r="C225" s="25">
        <v>3347</v>
      </c>
      <c r="D225" s="25">
        <v>-17558</v>
      </c>
      <c r="E225" s="25">
        <v>787</v>
      </c>
      <c r="F225" s="25">
        <v>51114</v>
      </c>
      <c r="G225" s="25">
        <v>63055</v>
      </c>
      <c r="H225" s="25">
        <v>53597</v>
      </c>
      <c r="I225" s="25">
        <v>-2483</v>
      </c>
      <c r="J225" s="25">
        <v>-1738</v>
      </c>
      <c r="K225" s="26">
        <v>0.972</v>
      </c>
      <c r="L225" s="25"/>
    </row>
    <row r="226" spans="1:12" ht="12.75">
      <c r="A226" s="10" t="s">
        <v>237</v>
      </c>
      <c r="B226" s="25">
        <v>128658</v>
      </c>
      <c r="C226" s="25">
        <v>11550</v>
      </c>
      <c r="D226" s="25">
        <v>-34600</v>
      </c>
      <c r="E226" s="25">
        <v>3180</v>
      </c>
      <c r="F226" s="25">
        <v>108788</v>
      </c>
      <c r="G226" s="25">
        <v>126869</v>
      </c>
      <c r="H226" s="25">
        <v>107838</v>
      </c>
      <c r="I226" s="25">
        <v>950</v>
      </c>
      <c r="J226" s="25">
        <v>665</v>
      </c>
      <c r="K226" s="26">
        <v>1.005</v>
      </c>
      <c r="L226" s="25"/>
    </row>
    <row r="227" spans="1:12" ht="12.75">
      <c r="A227" s="10" t="s">
        <v>238</v>
      </c>
      <c r="B227" s="25">
        <v>24567</v>
      </c>
      <c r="C227" s="25">
        <v>1297</v>
      </c>
      <c r="D227" s="25">
        <v>-7698</v>
      </c>
      <c r="E227" s="25">
        <v>1758</v>
      </c>
      <c r="F227" s="25">
        <v>19924</v>
      </c>
      <c r="G227" s="25">
        <v>22257</v>
      </c>
      <c r="H227" s="25">
        <v>18919</v>
      </c>
      <c r="I227" s="25">
        <v>1006</v>
      </c>
      <c r="J227" s="25">
        <v>704</v>
      </c>
      <c r="K227" s="26">
        <v>1.032</v>
      </c>
      <c r="L227" s="25"/>
    </row>
    <row r="228" spans="1:12" ht="12.75">
      <c r="A228" s="10" t="s">
        <v>239</v>
      </c>
      <c r="B228" s="25">
        <v>70746</v>
      </c>
      <c r="C228" s="25">
        <v>18239</v>
      </c>
      <c r="D228" s="25">
        <v>-18365</v>
      </c>
      <c r="E228" s="25">
        <v>5473</v>
      </c>
      <c r="F228" s="25">
        <v>76094</v>
      </c>
      <c r="G228" s="25">
        <v>113156</v>
      </c>
      <c r="H228" s="25">
        <v>96182</v>
      </c>
      <c r="I228" s="25">
        <v>-20089</v>
      </c>
      <c r="J228" s="25">
        <v>-14062</v>
      </c>
      <c r="K228" s="26">
        <v>0.876</v>
      </c>
      <c r="L228" s="25"/>
    </row>
    <row r="229" spans="1:12" ht="12.75">
      <c r="A229" s="10" t="s">
        <v>240</v>
      </c>
      <c r="B229" s="25">
        <v>9457</v>
      </c>
      <c r="C229" s="25">
        <v>1424</v>
      </c>
      <c r="D229" s="25">
        <v>-4015</v>
      </c>
      <c r="E229" s="25">
        <v>502</v>
      </c>
      <c r="F229" s="25">
        <v>7367</v>
      </c>
      <c r="G229" s="25">
        <v>8728</v>
      </c>
      <c r="H229" s="25">
        <v>7419</v>
      </c>
      <c r="I229" s="25">
        <v>-52</v>
      </c>
      <c r="J229" s="25">
        <v>-36</v>
      </c>
      <c r="K229" s="26">
        <v>0.996</v>
      </c>
      <c r="L229" s="25"/>
    </row>
    <row r="230" spans="1:12" ht="12.75">
      <c r="A230" s="10" t="s">
        <v>241</v>
      </c>
      <c r="B230" s="25">
        <v>43517</v>
      </c>
      <c r="C230" s="25">
        <v>6102</v>
      </c>
      <c r="D230" s="25">
        <v>-17331</v>
      </c>
      <c r="E230" s="25">
        <v>2248</v>
      </c>
      <c r="F230" s="25">
        <v>34537</v>
      </c>
      <c r="G230" s="25">
        <v>36366</v>
      </c>
      <c r="H230" s="25">
        <v>30911</v>
      </c>
      <c r="I230" s="25">
        <v>3625</v>
      </c>
      <c r="J230" s="25">
        <v>2538</v>
      </c>
      <c r="K230" s="26">
        <v>1.07</v>
      </c>
      <c r="L230" s="25"/>
    </row>
    <row r="231" spans="1:12" ht="12.75">
      <c r="A231" s="10" t="s">
        <v>242</v>
      </c>
      <c r="B231" s="25">
        <v>254809</v>
      </c>
      <c r="C231" s="25">
        <v>143165</v>
      </c>
      <c r="D231" s="25">
        <v>-704</v>
      </c>
      <c r="E231" s="25">
        <v>53160</v>
      </c>
      <c r="F231" s="25">
        <v>450430</v>
      </c>
      <c r="G231" s="25">
        <v>560862</v>
      </c>
      <c r="H231" s="25">
        <v>476733</v>
      </c>
      <c r="I231" s="25">
        <v>-26303</v>
      </c>
      <c r="J231" s="25">
        <v>-18412</v>
      </c>
      <c r="K231" s="26">
        <v>0.967</v>
      </c>
      <c r="L231" s="25"/>
    </row>
    <row r="232" spans="1:12" ht="25.5">
      <c r="A232" s="24" t="s">
        <v>893</v>
      </c>
      <c r="B232" s="25">
        <v>80753</v>
      </c>
      <c r="C232" s="25">
        <v>16592</v>
      </c>
      <c r="D232" s="25">
        <v>-25902</v>
      </c>
      <c r="E232" s="25">
        <v>2457</v>
      </c>
      <c r="F232" s="25">
        <v>73900</v>
      </c>
      <c r="G232" s="25">
        <v>74049</v>
      </c>
      <c r="H232" s="25">
        <v>62941</v>
      </c>
      <c r="I232" s="25">
        <v>10959</v>
      </c>
      <c r="J232" s="25">
        <v>7671</v>
      </c>
      <c r="K232" s="26">
        <v>1.104</v>
      </c>
      <c r="L232" s="25"/>
    </row>
    <row r="233" spans="1:12" ht="12.75">
      <c r="A233" s="10" t="s">
        <v>243</v>
      </c>
      <c r="B233" s="25">
        <v>282555</v>
      </c>
      <c r="C233" s="25">
        <v>36427</v>
      </c>
      <c r="D233" s="25">
        <v>-76691</v>
      </c>
      <c r="E233" s="25">
        <v>20769</v>
      </c>
      <c r="F233" s="25">
        <v>263059</v>
      </c>
      <c r="G233" s="25">
        <v>252523</v>
      </c>
      <c r="H233" s="25">
        <v>214644</v>
      </c>
      <c r="I233" s="25">
        <v>48415</v>
      </c>
      <c r="J233" s="25">
        <v>33891</v>
      </c>
      <c r="K233" s="26">
        <v>1.134</v>
      </c>
      <c r="L233" s="25"/>
    </row>
    <row r="234" spans="1:12" ht="12.75">
      <c r="A234" s="10" t="s">
        <v>244</v>
      </c>
      <c r="B234" s="25">
        <v>149731</v>
      </c>
      <c r="C234" s="25">
        <v>47953</v>
      </c>
      <c r="D234" s="25">
        <v>-13904</v>
      </c>
      <c r="E234" s="25">
        <v>27394</v>
      </c>
      <c r="F234" s="25">
        <v>211173</v>
      </c>
      <c r="G234" s="25">
        <v>258537</v>
      </c>
      <c r="H234" s="25">
        <v>219757</v>
      </c>
      <c r="I234" s="25">
        <v>-8583</v>
      </c>
      <c r="J234" s="25">
        <v>-6008</v>
      </c>
      <c r="K234" s="26">
        <v>0.977</v>
      </c>
      <c r="L234" s="25"/>
    </row>
    <row r="235" spans="1:12" ht="12.75">
      <c r="A235" s="10" t="s">
        <v>245</v>
      </c>
      <c r="B235" s="25">
        <v>27116</v>
      </c>
      <c r="C235" s="25">
        <v>6437</v>
      </c>
      <c r="D235" s="25">
        <v>-5177</v>
      </c>
      <c r="E235" s="25">
        <v>5029</v>
      </c>
      <c r="F235" s="25">
        <v>33405</v>
      </c>
      <c r="G235" s="25">
        <v>42873</v>
      </c>
      <c r="H235" s="25">
        <v>36442</v>
      </c>
      <c r="I235" s="25">
        <v>-3036</v>
      </c>
      <c r="J235" s="25">
        <v>-2125</v>
      </c>
      <c r="K235" s="26">
        <v>0.95</v>
      </c>
      <c r="L235" s="25"/>
    </row>
    <row r="236" spans="1:12" ht="12.75">
      <c r="A236" s="10" t="s">
        <v>246</v>
      </c>
      <c r="B236" s="25">
        <v>97926</v>
      </c>
      <c r="C236" s="25">
        <v>10787</v>
      </c>
      <c r="D236" s="25">
        <v>-17843</v>
      </c>
      <c r="E236" s="25">
        <v>9430</v>
      </c>
      <c r="F236" s="25">
        <v>100299</v>
      </c>
      <c r="G236" s="25">
        <v>97192</v>
      </c>
      <c r="H236" s="25">
        <v>82613</v>
      </c>
      <c r="I236" s="25">
        <v>17686</v>
      </c>
      <c r="J236" s="25">
        <v>12381</v>
      </c>
      <c r="K236" s="26">
        <v>1.127</v>
      </c>
      <c r="L236" s="25"/>
    </row>
    <row r="237" spans="1:12" ht="12.75">
      <c r="A237" s="10" t="s">
        <v>247</v>
      </c>
      <c r="B237" s="25">
        <v>53465</v>
      </c>
      <c r="C237" s="25">
        <v>4715</v>
      </c>
      <c r="D237" s="25">
        <v>-13315</v>
      </c>
      <c r="E237" s="25">
        <v>3640</v>
      </c>
      <c r="F237" s="25">
        <v>48504</v>
      </c>
      <c r="G237" s="25">
        <v>45577</v>
      </c>
      <c r="H237" s="25">
        <v>38740</v>
      </c>
      <c r="I237" s="25">
        <v>9764</v>
      </c>
      <c r="J237" s="25">
        <v>6835</v>
      </c>
      <c r="K237" s="26">
        <v>1.15</v>
      </c>
      <c r="L237" s="25"/>
    </row>
    <row r="238" spans="1:12" ht="12.75">
      <c r="A238" s="10" t="s">
        <v>248</v>
      </c>
      <c r="B238" s="25">
        <v>110693</v>
      </c>
      <c r="C238" s="25">
        <v>33247</v>
      </c>
      <c r="D238" s="25">
        <v>-32037</v>
      </c>
      <c r="E238" s="25">
        <v>6829</v>
      </c>
      <c r="F238" s="25">
        <v>118732</v>
      </c>
      <c r="G238" s="25">
        <v>108820</v>
      </c>
      <c r="H238" s="25">
        <v>92497</v>
      </c>
      <c r="I238" s="25">
        <v>26235</v>
      </c>
      <c r="J238" s="25">
        <v>18364</v>
      </c>
      <c r="K238" s="26">
        <v>1.169</v>
      </c>
      <c r="L238" s="25"/>
    </row>
    <row r="239" spans="1:12" ht="12.75">
      <c r="A239" s="10" t="s">
        <v>249</v>
      </c>
      <c r="B239" s="25">
        <v>44148</v>
      </c>
      <c r="C239" s="25">
        <v>6616</v>
      </c>
      <c r="D239" s="25">
        <v>-13976</v>
      </c>
      <c r="E239" s="25">
        <v>1546</v>
      </c>
      <c r="F239" s="25">
        <v>38335</v>
      </c>
      <c r="G239" s="25">
        <v>38544</v>
      </c>
      <c r="H239" s="25">
        <v>32762</v>
      </c>
      <c r="I239" s="25">
        <v>5572</v>
      </c>
      <c r="J239" s="25">
        <v>3901</v>
      </c>
      <c r="K239" s="26">
        <v>1.101</v>
      </c>
      <c r="L239" s="25"/>
    </row>
    <row r="240" spans="1:12" ht="12.75">
      <c r="A240" s="10" t="s">
        <v>250</v>
      </c>
      <c r="B240" s="25">
        <v>68282</v>
      </c>
      <c r="C240" s="25">
        <v>9158</v>
      </c>
      <c r="D240" s="25">
        <v>-2338</v>
      </c>
      <c r="E240" s="25">
        <v>10513</v>
      </c>
      <c r="F240" s="25">
        <v>85615</v>
      </c>
      <c r="G240" s="25">
        <v>110716</v>
      </c>
      <c r="H240" s="25">
        <v>94109</v>
      </c>
      <c r="I240" s="25">
        <v>-8493</v>
      </c>
      <c r="J240" s="25">
        <v>-5945</v>
      </c>
      <c r="K240" s="26">
        <v>0.946</v>
      </c>
      <c r="L240" s="25"/>
    </row>
    <row r="241" spans="1:12" ht="12.75">
      <c r="A241" s="10" t="s">
        <v>251</v>
      </c>
      <c r="B241" s="25">
        <v>15033</v>
      </c>
      <c r="C241" s="25">
        <v>3812</v>
      </c>
      <c r="D241" s="25">
        <v>-5386</v>
      </c>
      <c r="E241" s="25">
        <v>3111</v>
      </c>
      <c r="F241" s="25">
        <v>16570</v>
      </c>
      <c r="G241" s="25">
        <v>24277</v>
      </c>
      <c r="H241" s="25">
        <v>20635</v>
      </c>
      <c r="I241" s="25">
        <v>-4065</v>
      </c>
      <c r="J241" s="25">
        <v>-2846</v>
      </c>
      <c r="K241" s="26">
        <v>0.883</v>
      </c>
      <c r="L241" s="25"/>
    </row>
    <row r="242" spans="1:12" ht="12.75">
      <c r="A242" s="10" t="s">
        <v>252</v>
      </c>
      <c r="B242" s="25">
        <v>39672</v>
      </c>
      <c r="C242" s="25">
        <v>6192</v>
      </c>
      <c r="D242" s="25">
        <v>-5183</v>
      </c>
      <c r="E242" s="25">
        <v>2397</v>
      </c>
      <c r="F242" s="25">
        <v>43078</v>
      </c>
      <c r="G242" s="25">
        <v>58399</v>
      </c>
      <c r="H242" s="25">
        <v>49639</v>
      </c>
      <c r="I242" s="25">
        <v>-6561</v>
      </c>
      <c r="J242" s="25">
        <v>-4593</v>
      </c>
      <c r="K242" s="26">
        <v>0.921</v>
      </c>
      <c r="L242" s="25"/>
    </row>
    <row r="243" spans="1:12" ht="12.75">
      <c r="A243" s="10" t="s">
        <v>253</v>
      </c>
      <c r="B243" s="25">
        <v>28563</v>
      </c>
      <c r="C243" s="25">
        <v>6162</v>
      </c>
      <c r="D243" s="25">
        <v>-4555</v>
      </c>
      <c r="E243" s="25">
        <v>2322</v>
      </c>
      <c r="F243" s="25">
        <v>32491</v>
      </c>
      <c r="G243" s="25">
        <v>31497</v>
      </c>
      <c r="H243" s="25">
        <v>26773</v>
      </c>
      <c r="I243" s="25">
        <v>5719</v>
      </c>
      <c r="J243" s="25">
        <v>4003</v>
      </c>
      <c r="K243" s="26">
        <v>1.127</v>
      </c>
      <c r="L243" s="25"/>
    </row>
    <row r="244" spans="1:12" ht="12.75">
      <c r="A244" s="10" t="s">
        <v>254</v>
      </c>
      <c r="B244" s="25">
        <v>42639</v>
      </c>
      <c r="C244" s="25">
        <v>6964</v>
      </c>
      <c r="D244" s="25">
        <v>-13345</v>
      </c>
      <c r="E244" s="25">
        <v>2372</v>
      </c>
      <c r="F244" s="25">
        <v>38629</v>
      </c>
      <c r="G244" s="25">
        <v>47208</v>
      </c>
      <c r="H244" s="25">
        <v>40127</v>
      </c>
      <c r="I244" s="25">
        <v>-1497</v>
      </c>
      <c r="J244" s="25">
        <v>-1048</v>
      </c>
      <c r="K244" s="26">
        <v>0.978</v>
      </c>
      <c r="L244" s="25"/>
    </row>
    <row r="245" spans="1:12" ht="12.75">
      <c r="A245" s="10" t="s">
        <v>255</v>
      </c>
      <c r="B245" s="25">
        <v>22155</v>
      </c>
      <c r="C245" s="25">
        <v>2203</v>
      </c>
      <c r="D245" s="25">
        <v>-8645</v>
      </c>
      <c r="E245" s="25">
        <v>1684</v>
      </c>
      <c r="F245" s="25">
        <v>17397</v>
      </c>
      <c r="G245" s="25">
        <v>15754</v>
      </c>
      <c r="H245" s="25">
        <v>13391</v>
      </c>
      <c r="I245" s="25">
        <v>4006</v>
      </c>
      <c r="J245" s="25">
        <v>2804</v>
      </c>
      <c r="K245" s="26">
        <v>1.178</v>
      </c>
      <c r="L245" s="25"/>
    </row>
    <row r="246" spans="1:12" ht="12.75">
      <c r="A246" s="10" t="s">
        <v>256</v>
      </c>
      <c r="B246" s="25">
        <v>11503</v>
      </c>
      <c r="C246" s="25">
        <v>2031</v>
      </c>
      <c r="D246" s="25">
        <v>-935</v>
      </c>
      <c r="E246" s="25">
        <v>2586</v>
      </c>
      <c r="F246" s="25">
        <v>15185</v>
      </c>
      <c r="G246" s="25">
        <v>23128</v>
      </c>
      <c r="H246" s="25">
        <v>19659</v>
      </c>
      <c r="I246" s="25">
        <v>-4474</v>
      </c>
      <c r="J246" s="25">
        <v>-3132</v>
      </c>
      <c r="K246" s="26">
        <v>0.865</v>
      </c>
      <c r="L246" s="25"/>
    </row>
    <row r="247" spans="1:12" ht="25.5">
      <c r="A247" s="24" t="s">
        <v>894</v>
      </c>
      <c r="B247" s="25">
        <v>103943</v>
      </c>
      <c r="C247" s="25">
        <v>10465</v>
      </c>
      <c r="D247" s="25">
        <v>-22852</v>
      </c>
      <c r="E247" s="25">
        <v>10716</v>
      </c>
      <c r="F247" s="25">
        <v>102272</v>
      </c>
      <c r="G247" s="25">
        <v>156002</v>
      </c>
      <c r="H247" s="25">
        <v>132601</v>
      </c>
      <c r="I247" s="25">
        <v>-30329</v>
      </c>
      <c r="J247" s="25">
        <v>-21230</v>
      </c>
      <c r="K247" s="26">
        <v>0.864</v>
      </c>
      <c r="L247" s="25"/>
    </row>
    <row r="248" spans="1:12" ht="12.75">
      <c r="A248" s="10" t="s">
        <v>257</v>
      </c>
      <c r="B248" s="25">
        <v>348900</v>
      </c>
      <c r="C248" s="25">
        <v>288695</v>
      </c>
      <c r="D248" s="25">
        <v>-311780</v>
      </c>
      <c r="E248" s="25">
        <v>24566</v>
      </c>
      <c r="F248" s="25">
        <v>350381</v>
      </c>
      <c r="G248" s="25">
        <v>415127</v>
      </c>
      <c r="H248" s="25">
        <v>352858</v>
      </c>
      <c r="I248" s="25">
        <v>-2477</v>
      </c>
      <c r="J248" s="25">
        <v>-1734</v>
      </c>
      <c r="K248" s="26">
        <v>0.996</v>
      </c>
      <c r="L248" s="25"/>
    </row>
    <row r="249" spans="1:12" ht="12.75">
      <c r="A249" s="10" t="s">
        <v>258</v>
      </c>
      <c r="B249" s="25">
        <v>61671</v>
      </c>
      <c r="C249" s="25">
        <v>7552</v>
      </c>
      <c r="D249" s="25">
        <v>-27884</v>
      </c>
      <c r="E249" s="25">
        <v>1665</v>
      </c>
      <c r="F249" s="25">
        <v>43005</v>
      </c>
      <c r="G249" s="25">
        <v>48323</v>
      </c>
      <c r="H249" s="25">
        <v>41075</v>
      </c>
      <c r="I249" s="25">
        <v>1930</v>
      </c>
      <c r="J249" s="25">
        <v>1351</v>
      </c>
      <c r="K249" s="26">
        <v>1.028</v>
      </c>
      <c r="L249" s="25"/>
    </row>
    <row r="250" spans="1:12" ht="12.75">
      <c r="A250" s="10" t="s">
        <v>259</v>
      </c>
      <c r="B250" s="25">
        <v>179580</v>
      </c>
      <c r="C250" s="25">
        <v>44742</v>
      </c>
      <c r="D250" s="25">
        <v>-47748</v>
      </c>
      <c r="E250" s="25">
        <v>12416</v>
      </c>
      <c r="F250" s="25">
        <v>188991</v>
      </c>
      <c r="G250" s="25">
        <v>202337</v>
      </c>
      <c r="H250" s="25">
        <v>171987</v>
      </c>
      <c r="I250" s="25">
        <v>17004</v>
      </c>
      <c r="J250" s="25">
        <v>11903</v>
      </c>
      <c r="K250" s="26">
        <v>1.059</v>
      </c>
      <c r="L250" s="25"/>
    </row>
    <row r="251" spans="1:12" ht="12.75">
      <c r="A251" s="10" t="s">
        <v>260</v>
      </c>
      <c r="B251" s="25">
        <v>94881</v>
      </c>
      <c r="C251" s="25">
        <v>9865</v>
      </c>
      <c r="D251" s="25">
        <v>-38349</v>
      </c>
      <c r="E251" s="25">
        <v>3792</v>
      </c>
      <c r="F251" s="25">
        <v>70189</v>
      </c>
      <c r="G251" s="25">
        <v>105960</v>
      </c>
      <c r="H251" s="25">
        <v>90066</v>
      </c>
      <c r="I251" s="25">
        <v>-19877</v>
      </c>
      <c r="J251" s="25">
        <v>-13914</v>
      </c>
      <c r="K251" s="26">
        <v>0.869</v>
      </c>
      <c r="L251" s="25"/>
    </row>
    <row r="252" spans="1:12" ht="12.75">
      <c r="A252" s="10" t="s">
        <v>261</v>
      </c>
      <c r="B252" s="25">
        <v>17766</v>
      </c>
      <c r="C252" s="25">
        <v>10756</v>
      </c>
      <c r="D252" s="25">
        <v>-914</v>
      </c>
      <c r="E252" s="25">
        <v>5424</v>
      </c>
      <c r="F252" s="25">
        <v>33032</v>
      </c>
      <c r="G252" s="25">
        <v>33603</v>
      </c>
      <c r="H252" s="25">
        <v>28563</v>
      </c>
      <c r="I252" s="25">
        <v>4470</v>
      </c>
      <c r="J252" s="25">
        <v>3129</v>
      </c>
      <c r="K252" s="26">
        <v>1.093</v>
      </c>
      <c r="L252" s="25"/>
    </row>
    <row r="253" spans="1:12" ht="12.75">
      <c r="A253" s="10" t="s">
        <v>262</v>
      </c>
      <c r="B253" s="25">
        <v>14375</v>
      </c>
      <c r="C253" s="25">
        <v>5848</v>
      </c>
      <c r="D253" s="25">
        <v>-2780</v>
      </c>
      <c r="E253" s="25">
        <v>5165</v>
      </c>
      <c r="F253" s="25">
        <v>22608</v>
      </c>
      <c r="G253" s="25">
        <v>23884</v>
      </c>
      <c r="H253" s="25">
        <v>20301</v>
      </c>
      <c r="I253" s="25">
        <v>2307</v>
      </c>
      <c r="J253" s="25">
        <v>1615</v>
      </c>
      <c r="K253" s="26">
        <v>1.068</v>
      </c>
      <c r="L253" s="25"/>
    </row>
    <row r="254" spans="1:12" ht="12.75">
      <c r="A254" s="10" t="s">
        <v>263</v>
      </c>
      <c r="B254" s="25">
        <v>36088</v>
      </c>
      <c r="C254" s="25">
        <v>2448</v>
      </c>
      <c r="D254" s="25">
        <v>-4678</v>
      </c>
      <c r="E254" s="25">
        <v>2297</v>
      </c>
      <c r="F254" s="25">
        <v>36155</v>
      </c>
      <c r="G254" s="25">
        <v>48844</v>
      </c>
      <c r="H254" s="25">
        <v>41517</v>
      </c>
      <c r="I254" s="25">
        <v>-5362</v>
      </c>
      <c r="J254" s="25">
        <v>-3754</v>
      </c>
      <c r="K254" s="26">
        <v>0.923</v>
      </c>
      <c r="L254" s="25"/>
    </row>
    <row r="255" spans="1:12" ht="12.75">
      <c r="A255" s="10" t="s">
        <v>264</v>
      </c>
      <c r="B255" s="25">
        <v>140394</v>
      </c>
      <c r="C255" s="25">
        <v>27325</v>
      </c>
      <c r="D255" s="25">
        <v>-39973</v>
      </c>
      <c r="E255" s="25">
        <v>7732</v>
      </c>
      <c r="F255" s="25">
        <v>135478</v>
      </c>
      <c r="G255" s="25">
        <v>157331</v>
      </c>
      <c r="H255" s="25">
        <v>133732</v>
      </c>
      <c r="I255" s="25">
        <v>1746</v>
      </c>
      <c r="J255" s="25">
        <v>1222</v>
      </c>
      <c r="K255" s="26">
        <v>1.008</v>
      </c>
      <c r="L255" s="25"/>
    </row>
    <row r="256" spans="1:12" ht="12.75">
      <c r="A256" s="10" t="s">
        <v>265</v>
      </c>
      <c r="B256" s="25">
        <v>134154</v>
      </c>
      <c r="C256" s="25">
        <v>11239</v>
      </c>
      <c r="D256" s="25">
        <v>-25311</v>
      </c>
      <c r="E256" s="25">
        <v>6564</v>
      </c>
      <c r="F256" s="25">
        <v>126645</v>
      </c>
      <c r="G256" s="25">
        <v>166322</v>
      </c>
      <c r="H256" s="25">
        <v>141374</v>
      </c>
      <c r="I256" s="25">
        <v>-14729</v>
      </c>
      <c r="J256" s="25">
        <v>-10310</v>
      </c>
      <c r="K256" s="26">
        <v>0.938</v>
      </c>
      <c r="L256" s="25"/>
    </row>
    <row r="257" spans="1:12" ht="25.5" customHeight="1">
      <c r="A257" s="24" t="s">
        <v>895</v>
      </c>
      <c r="B257" s="25">
        <v>94730</v>
      </c>
      <c r="C257" s="25">
        <v>23863</v>
      </c>
      <c r="D257" s="25">
        <v>-8012</v>
      </c>
      <c r="E257" s="25">
        <v>9720</v>
      </c>
      <c r="F257" s="25">
        <v>120301</v>
      </c>
      <c r="G257" s="25">
        <v>178400</v>
      </c>
      <c r="H257" s="25">
        <v>151640</v>
      </c>
      <c r="I257" s="25">
        <v>-31339</v>
      </c>
      <c r="J257" s="25">
        <v>-21938</v>
      </c>
      <c r="K257" s="26">
        <v>0.877</v>
      </c>
      <c r="L257" s="25"/>
    </row>
    <row r="258" spans="1:12" ht="12.75">
      <c r="A258" s="10" t="s">
        <v>266</v>
      </c>
      <c r="B258" s="25">
        <v>104915</v>
      </c>
      <c r="C258" s="25">
        <v>7311</v>
      </c>
      <c r="D258" s="25">
        <v>-27078</v>
      </c>
      <c r="E258" s="25">
        <v>4819</v>
      </c>
      <c r="F258" s="25">
        <v>89968</v>
      </c>
      <c r="G258" s="25">
        <v>123281</v>
      </c>
      <c r="H258" s="25">
        <v>104789</v>
      </c>
      <c r="I258" s="25">
        <v>-14821</v>
      </c>
      <c r="J258" s="25">
        <v>-10375</v>
      </c>
      <c r="K258" s="26">
        <v>0.916</v>
      </c>
      <c r="L258" s="25"/>
    </row>
    <row r="259" spans="1:12" ht="12.75">
      <c r="A259" s="10" t="s">
        <v>267</v>
      </c>
      <c r="B259" s="25">
        <v>103772</v>
      </c>
      <c r="C259" s="25">
        <v>7005</v>
      </c>
      <c r="D259" s="25">
        <v>-24065</v>
      </c>
      <c r="E259" s="25">
        <v>6699</v>
      </c>
      <c r="F259" s="25">
        <v>93410</v>
      </c>
      <c r="G259" s="25">
        <v>122243</v>
      </c>
      <c r="H259" s="25">
        <v>103907</v>
      </c>
      <c r="I259" s="25">
        <v>-10497</v>
      </c>
      <c r="J259" s="25">
        <v>-7348</v>
      </c>
      <c r="K259" s="26">
        <v>0.94</v>
      </c>
      <c r="L259" s="25"/>
    </row>
    <row r="260" spans="1:12" ht="12.75">
      <c r="A260" s="10" t="s">
        <v>268</v>
      </c>
      <c r="B260" s="25">
        <v>333923</v>
      </c>
      <c r="C260" s="25">
        <v>49122</v>
      </c>
      <c r="D260" s="25">
        <v>-67689</v>
      </c>
      <c r="E260" s="25">
        <v>28332</v>
      </c>
      <c r="F260" s="25">
        <v>343688</v>
      </c>
      <c r="G260" s="25">
        <v>409419</v>
      </c>
      <c r="H260" s="25">
        <v>348006</v>
      </c>
      <c r="I260" s="25">
        <v>-4318</v>
      </c>
      <c r="J260" s="25">
        <v>-3023</v>
      </c>
      <c r="K260" s="26">
        <v>0.993</v>
      </c>
      <c r="L260" s="25"/>
    </row>
    <row r="261" spans="1:12" ht="12.75">
      <c r="A261" s="10" t="s">
        <v>269</v>
      </c>
      <c r="B261" s="25">
        <v>56730</v>
      </c>
      <c r="C261" s="25">
        <v>7840</v>
      </c>
      <c r="D261" s="25">
        <v>-14599</v>
      </c>
      <c r="E261" s="25">
        <v>6756</v>
      </c>
      <c r="F261" s="25">
        <v>56728</v>
      </c>
      <c r="G261" s="25">
        <v>70257</v>
      </c>
      <c r="H261" s="25">
        <v>59719</v>
      </c>
      <c r="I261" s="25">
        <v>-2991</v>
      </c>
      <c r="J261" s="25">
        <v>-2093</v>
      </c>
      <c r="K261" s="26">
        <v>0.97</v>
      </c>
      <c r="L261" s="25"/>
    </row>
    <row r="262" spans="1:12" ht="12.75">
      <c r="A262" s="10" t="s">
        <v>270</v>
      </c>
      <c r="B262" s="25">
        <v>32117</v>
      </c>
      <c r="C262" s="25">
        <v>8582</v>
      </c>
      <c r="D262" s="25">
        <v>-11018</v>
      </c>
      <c r="E262" s="25">
        <v>2231</v>
      </c>
      <c r="F262" s="25">
        <v>31912</v>
      </c>
      <c r="G262" s="25">
        <v>53304</v>
      </c>
      <c r="H262" s="25">
        <v>45308</v>
      </c>
      <c r="I262" s="25">
        <v>-13397</v>
      </c>
      <c r="J262" s="25">
        <v>-9378</v>
      </c>
      <c r="K262" s="26">
        <v>0.824</v>
      </c>
      <c r="L262" s="25"/>
    </row>
    <row r="263" spans="1:12" ht="12.75">
      <c r="A263" s="10" t="s">
        <v>271</v>
      </c>
      <c r="B263" s="25">
        <v>248509</v>
      </c>
      <c r="C263" s="25">
        <v>26143</v>
      </c>
      <c r="D263" s="25">
        <v>-72511</v>
      </c>
      <c r="E263" s="25">
        <v>11475</v>
      </c>
      <c r="F263" s="25">
        <v>213617</v>
      </c>
      <c r="G263" s="25">
        <v>283892</v>
      </c>
      <c r="H263" s="25">
        <v>241309</v>
      </c>
      <c r="I263" s="25">
        <v>-27691</v>
      </c>
      <c r="J263" s="25">
        <v>-19384</v>
      </c>
      <c r="K263" s="26">
        <v>0.932</v>
      </c>
      <c r="L263" s="25"/>
    </row>
    <row r="264" spans="1:12" ht="25.5">
      <c r="A264" s="24" t="s">
        <v>896</v>
      </c>
      <c r="B264" s="25">
        <v>40343</v>
      </c>
      <c r="C264" s="25">
        <v>8983</v>
      </c>
      <c r="D264" s="25">
        <v>-8908</v>
      </c>
      <c r="E264" s="25">
        <v>2505</v>
      </c>
      <c r="F264" s="25">
        <v>42923</v>
      </c>
      <c r="G264" s="25">
        <v>38610</v>
      </c>
      <c r="H264" s="25">
        <v>32819</v>
      </c>
      <c r="I264" s="25">
        <v>10104</v>
      </c>
      <c r="J264" s="25">
        <v>7073</v>
      </c>
      <c r="K264" s="26">
        <v>1.183</v>
      </c>
      <c r="L264" s="25"/>
    </row>
    <row r="265" spans="1:12" ht="12.75">
      <c r="A265" s="10" t="s">
        <v>273</v>
      </c>
      <c r="B265" s="25">
        <v>37111</v>
      </c>
      <c r="C265" s="25">
        <v>6917</v>
      </c>
      <c r="D265" s="25">
        <v>-9570</v>
      </c>
      <c r="E265" s="25">
        <v>1370</v>
      </c>
      <c r="F265" s="25">
        <v>35828</v>
      </c>
      <c r="G265" s="25">
        <v>43749</v>
      </c>
      <c r="H265" s="25">
        <v>37187</v>
      </c>
      <c r="I265" s="25">
        <v>-1359</v>
      </c>
      <c r="J265" s="25">
        <v>-951</v>
      </c>
      <c r="K265" s="26">
        <v>0.978</v>
      </c>
      <c r="L265" s="25"/>
    </row>
    <row r="266" spans="1:12" ht="12.75">
      <c r="A266" s="10" t="s">
        <v>274</v>
      </c>
      <c r="B266" s="25">
        <v>42291</v>
      </c>
      <c r="C266" s="25">
        <v>7355</v>
      </c>
      <c r="D266" s="25">
        <v>-6922</v>
      </c>
      <c r="E266" s="25">
        <v>1530</v>
      </c>
      <c r="F266" s="25">
        <v>44254</v>
      </c>
      <c r="G266" s="25">
        <v>47979</v>
      </c>
      <c r="H266" s="25">
        <v>40782</v>
      </c>
      <c r="I266" s="25">
        <v>3472</v>
      </c>
      <c r="J266" s="25">
        <v>2430</v>
      </c>
      <c r="K266" s="26">
        <v>1.051</v>
      </c>
      <c r="L266" s="25"/>
    </row>
    <row r="267" spans="1:12" ht="12.75">
      <c r="A267" s="10" t="s">
        <v>275</v>
      </c>
      <c r="B267" s="25">
        <v>68388</v>
      </c>
      <c r="C267" s="25">
        <v>14420</v>
      </c>
      <c r="D267" s="25">
        <v>-13600</v>
      </c>
      <c r="E267" s="25">
        <v>4411</v>
      </c>
      <c r="F267" s="25">
        <v>73619</v>
      </c>
      <c r="G267" s="25">
        <v>74407</v>
      </c>
      <c r="H267" s="25">
        <v>63246</v>
      </c>
      <c r="I267" s="25">
        <v>10373</v>
      </c>
      <c r="J267" s="25">
        <v>7261</v>
      </c>
      <c r="K267" s="26">
        <v>1.098</v>
      </c>
      <c r="L267" s="25"/>
    </row>
    <row r="268" spans="1:12" ht="12.75">
      <c r="A268" s="10" t="s">
        <v>276</v>
      </c>
      <c r="B268" s="25">
        <v>7438</v>
      </c>
      <c r="C268" s="25">
        <v>513</v>
      </c>
      <c r="D268" s="25">
        <v>-3218</v>
      </c>
      <c r="E268" s="25">
        <v>1755</v>
      </c>
      <c r="F268" s="25">
        <v>6488</v>
      </c>
      <c r="G268" s="25">
        <v>12943</v>
      </c>
      <c r="H268" s="25">
        <v>11002</v>
      </c>
      <c r="I268" s="25">
        <v>-4513</v>
      </c>
      <c r="J268" s="25">
        <v>-3159</v>
      </c>
      <c r="K268" s="26">
        <v>0.756</v>
      </c>
      <c r="L268" s="25"/>
    </row>
    <row r="269" spans="1:12" ht="12.75">
      <c r="A269" s="10" t="s">
        <v>277</v>
      </c>
      <c r="B269" s="25">
        <v>53026</v>
      </c>
      <c r="C269" s="25">
        <v>8854</v>
      </c>
      <c r="D269" s="25">
        <v>-14215</v>
      </c>
      <c r="E269" s="25">
        <v>1396</v>
      </c>
      <c r="F269" s="25">
        <v>49061</v>
      </c>
      <c r="G269" s="25">
        <v>67614</v>
      </c>
      <c r="H269" s="25">
        <v>57472</v>
      </c>
      <c r="I269" s="25">
        <v>-8411</v>
      </c>
      <c r="J269" s="25">
        <v>-5888</v>
      </c>
      <c r="K269" s="26">
        <v>0.913</v>
      </c>
      <c r="L269" s="25"/>
    </row>
    <row r="270" spans="1:12" ht="12.75">
      <c r="A270" s="10" t="s">
        <v>278</v>
      </c>
      <c r="B270" s="25">
        <v>22503</v>
      </c>
      <c r="C270" s="25">
        <v>11397</v>
      </c>
      <c r="D270" s="25">
        <v>-8820</v>
      </c>
      <c r="E270" s="25">
        <v>1247</v>
      </c>
      <c r="F270" s="25">
        <v>26326</v>
      </c>
      <c r="G270" s="25">
        <v>35387</v>
      </c>
      <c r="H270" s="25">
        <v>30079</v>
      </c>
      <c r="I270" s="25">
        <v>-3753</v>
      </c>
      <c r="J270" s="25">
        <v>-2627</v>
      </c>
      <c r="K270" s="26">
        <v>0.926</v>
      </c>
      <c r="L270" s="25"/>
    </row>
    <row r="271" spans="1:12" ht="12.75">
      <c r="A271" s="10" t="s">
        <v>279</v>
      </c>
      <c r="B271" s="25">
        <v>377020</v>
      </c>
      <c r="C271" s="25">
        <v>51959</v>
      </c>
      <c r="D271" s="25">
        <v>-26044</v>
      </c>
      <c r="E271" s="25">
        <v>19707</v>
      </c>
      <c r="F271" s="25">
        <v>422642</v>
      </c>
      <c r="G271" s="25">
        <v>525791</v>
      </c>
      <c r="H271" s="25">
        <v>446922</v>
      </c>
      <c r="I271" s="25">
        <v>-24280</v>
      </c>
      <c r="J271" s="25">
        <v>-16996</v>
      </c>
      <c r="K271" s="26">
        <v>0.968</v>
      </c>
      <c r="L271" s="25"/>
    </row>
    <row r="272" spans="1:12" ht="25.5">
      <c r="A272" s="24" t="s">
        <v>897</v>
      </c>
      <c r="B272" s="25">
        <v>1790</v>
      </c>
      <c r="C272" s="25">
        <v>1554</v>
      </c>
      <c r="D272" s="25">
        <v>0</v>
      </c>
      <c r="E272" s="25">
        <v>0</v>
      </c>
      <c r="F272" s="25">
        <v>3344</v>
      </c>
      <c r="G272" s="25">
        <v>3405</v>
      </c>
      <c r="H272" s="25">
        <v>2894</v>
      </c>
      <c r="I272" s="25">
        <v>450</v>
      </c>
      <c r="J272" s="25">
        <v>315</v>
      </c>
      <c r="K272" s="26">
        <v>1.092</v>
      </c>
      <c r="L272" s="25"/>
    </row>
    <row r="273" spans="1:12" ht="12.75">
      <c r="A273" s="10" t="s">
        <v>280</v>
      </c>
      <c r="B273" s="25">
        <v>8879</v>
      </c>
      <c r="C273" s="25">
        <v>1320</v>
      </c>
      <c r="D273" s="25">
        <v>-5</v>
      </c>
      <c r="E273" s="25">
        <v>647</v>
      </c>
      <c r="F273" s="25">
        <v>10841</v>
      </c>
      <c r="G273" s="25">
        <v>13684</v>
      </c>
      <c r="H273" s="25">
        <v>11631</v>
      </c>
      <c r="I273" s="25">
        <v>-790</v>
      </c>
      <c r="J273" s="25">
        <v>-553</v>
      </c>
      <c r="K273" s="26">
        <v>0.96</v>
      </c>
      <c r="L273" s="25"/>
    </row>
    <row r="274" spans="1:12" ht="12.75">
      <c r="A274" s="10" t="s">
        <v>281</v>
      </c>
      <c r="B274" s="25">
        <v>91630</v>
      </c>
      <c r="C274" s="25">
        <v>9797</v>
      </c>
      <c r="D274" s="25">
        <v>-19395</v>
      </c>
      <c r="E274" s="25">
        <v>3269</v>
      </c>
      <c r="F274" s="25">
        <v>85301</v>
      </c>
      <c r="G274" s="25">
        <v>100680</v>
      </c>
      <c r="H274" s="25">
        <v>85578</v>
      </c>
      <c r="I274" s="25">
        <v>-278</v>
      </c>
      <c r="J274" s="25">
        <v>-194</v>
      </c>
      <c r="K274" s="26">
        <v>0.998</v>
      </c>
      <c r="L274" s="25"/>
    </row>
    <row r="275" spans="1:12" ht="12.75">
      <c r="A275" s="10" t="s">
        <v>282</v>
      </c>
      <c r="B275" s="25">
        <v>4868</v>
      </c>
      <c r="C275" s="25">
        <v>4456</v>
      </c>
      <c r="D275" s="25">
        <v>-2646</v>
      </c>
      <c r="E275" s="25">
        <v>-105</v>
      </c>
      <c r="F275" s="25">
        <v>6573</v>
      </c>
      <c r="G275" s="25">
        <v>8263</v>
      </c>
      <c r="H275" s="25">
        <v>7023</v>
      </c>
      <c r="I275" s="25">
        <v>-451</v>
      </c>
      <c r="J275" s="25">
        <v>-315</v>
      </c>
      <c r="K275" s="26">
        <v>0.962</v>
      </c>
      <c r="L275" s="25"/>
    </row>
    <row r="276" spans="1:12" ht="12.75">
      <c r="A276" s="10" t="s">
        <v>283</v>
      </c>
      <c r="B276" s="25">
        <v>27981</v>
      </c>
      <c r="C276" s="25">
        <v>2875</v>
      </c>
      <c r="D276" s="25">
        <v>-901</v>
      </c>
      <c r="E276" s="25">
        <v>2456</v>
      </c>
      <c r="F276" s="25">
        <v>32411</v>
      </c>
      <c r="G276" s="25">
        <v>34154</v>
      </c>
      <c r="H276" s="25">
        <v>29031</v>
      </c>
      <c r="I276" s="25">
        <v>3381</v>
      </c>
      <c r="J276" s="25">
        <v>2366</v>
      </c>
      <c r="K276" s="26">
        <v>1.069</v>
      </c>
      <c r="L276" s="25"/>
    </row>
    <row r="277" spans="1:12" ht="12.75">
      <c r="A277" s="10" t="s">
        <v>284</v>
      </c>
      <c r="B277" s="25">
        <v>17453</v>
      </c>
      <c r="C277" s="25">
        <v>1361</v>
      </c>
      <c r="D277" s="25">
        <v>-4480</v>
      </c>
      <c r="E277" s="25">
        <v>2673</v>
      </c>
      <c r="F277" s="25">
        <v>17006</v>
      </c>
      <c r="G277" s="25">
        <v>22319</v>
      </c>
      <c r="H277" s="25">
        <v>18971</v>
      </c>
      <c r="I277" s="25">
        <v>-1965</v>
      </c>
      <c r="J277" s="25">
        <v>-1375</v>
      </c>
      <c r="K277" s="26">
        <v>0.938</v>
      </c>
      <c r="L277" s="25"/>
    </row>
    <row r="278" spans="1:12" ht="12.75">
      <c r="A278" s="10" t="s">
        <v>285</v>
      </c>
      <c r="B278" s="25">
        <v>33311</v>
      </c>
      <c r="C278" s="25">
        <v>3641</v>
      </c>
      <c r="D278" s="25">
        <v>-13527</v>
      </c>
      <c r="E278" s="25">
        <v>-844</v>
      </c>
      <c r="F278" s="25">
        <v>22580</v>
      </c>
      <c r="G278" s="25">
        <v>23573</v>
      </c>
      <c r="H278" s="25">
        <v>20037</v>
      </c>
      <c r="I278" s="25">
        <v>2543</v>
      </c>
      <c r="J278" s="25">
        <v>1780</v>
      </c>
      <c r="K278" s="26">
        <v>1.076</v>
      </c>
      <c r="L278" s="25"/>
    </row>
    <row r="279" spans="1:12" ht="12.75">
      <c r="A279" s="10" t="s">
        <v>286</v>
      </c>
      <c r="B279" s="25">
        <v>461084</v>
      </c>
      <c r="C279" s="25">
        <v>48623</v>
      </c>
      <c r="D279" s="25">
        <v>-105346</v>
      </c>
      <c r="E279" s="25">
        <v>18653</v>
      </c>
      <c r="F279" s="25">
        <v>423015</v>
      </c>
      <c r="G279" s="25">
        <v>535024</v>
      </c>
      <c r="H279" s="25">
        <v>454770</v>
      </c>
      <c r="I279" s="25">
        <v>-31755</v>
      </c>
      <c r="J279" s="25">
        <v>-22229</v>
      </c>
      <c r="K279" s="26">
        <v>0.958</v>
      </c>
      <c r="L279" s="25"/>
    </row>
    <row r="280" spans="1:12" ht="12.75">
      <c r="A280" s="10" t="s">
        <v>287</v>
      </c>
      <c r="B280" s="25">
        <v>1943</v>
      </c>
      <c r="C280" s="25">
        <v>4661</v>
      </c>
      <c r="D280" s="25">
        <v>0</v>
      </c>
      <c r="E280" s="25">
        <v>0</v>
      </c>
      <c r="F280" s="25">
        <v>6604</v>
      </c>
      <c r="G280" s="25">
        <v>6865</v>
      </c>
      <c r="H280" s="25">
        <v>5836</v>
      </c>
      <c r="I280" s="25">
        <v>768</v>
      </c>
      <c r="J280" s="25">
        <v>538</v>
      </c>
      <c r="K280" s="26">
        <v>1.078</v>
      </c>
      <c r="L280" s="25"/>
    </row>
    <row r="281" spans="1:12" ht="12.75">
      <c r="A281" s="10" t="s">
        <v>288</v>
      </c>
      <c r="B281" s="25">
        <v>20667</v>
      </c>
      <c r="C281" s="25">
        <v>5021</v>
      </c>
      <c r="D281" s="25">
        <v>-1709</v>
      </c>
      <c r="E281" s="25">
        <v>1960</v>
      </c>
      <c r="F281" s="25">
        <v>25939</v>
      </c>
      <c r="G281" s="25">
        <v>31376</v>
      </c>
      <c r="H281" s="25">
        <v>26670</v>
      </c>
      <c r="I281" s="25">
        <v>-731</v>
      </c>
      <c r="J281" s="25">
        <v>-512</v>
      </c>
      <c r="K281" s="26">
        <v>0.984</v>
      </c>
      <c r="L281" s="25"/>
    </row>
    <row r="282" spans="1:12" ht="12.75">
      <c r="A282" s="10" t="s">
        <v>289</v>
      </c>
      <c r="B282" s="25">
        <v>522356</v>
      </c>
      <c r="C282" s="25">
        <v>144430</v>
      </c>
      <c r="D282" s="25">
        <v>-145294</v>
      </c>
      <c r="E282" s="25">
        <v>26272</v>
      </c>
      <c r="F282" s="25">
        <v>547764</v>
      </c>
      <c r="G282" s="25">
        <v>643501</v>
      </c>
      <c r="H282" s="25">
        <v>546976</v>
      </c>
      <c r="I282" s="25">
        <v>788</v>
      </c>
      <c r="J282" s="25">
        <v>551</v>
      </c>
      <c r="K282" s="26">
        <v>1.001</v>
      </c>
      <c r="L282" s="25"/>
    </row>
    <row r="283" spans="1:12" ht="12.75">
      <c r="A283" s="10" t="s">
        <v>290</v>
      </c>
      <c r="B283" s="25">
        <v>46388</v>
      </c>
      <c r="C283" s="25">
        <v>4445</v>
      </c>
      <c r="D283" s="25">
        <v>-11784</v>
      </c>
      <c r="E283" s="25">
        <v>1456</v>
      </c>
      <c r="F283" s="25">
        <v>40504</v>
      </c>
      <c r="G283" s="25">
        <v>43217</v>
      </c>
      <c r="H283" s="25">
        <v>36735</v>
      </c>
      <c r="I283" s="25">
        <v>3770</v>
      </c>
      <c r="J283" s="25">
        <v>2639</v>
      </c>
      <c r="K283" s="26">
        <v>1.061</v>
      </c>
      <c r="L283" s="25"/>
    </row>
    <row r="284" spans="1:12" ht="12.75">
      <c r="A284" s="10" t="s">
        <v>291</v>
      </c>
      <c r="B284" s="25">
        <v>11089</v>
      </c>
      <c r="C284" s="25">
        <v>6595</v>
      </c>
      <c r="D284" s="25">
        <v>-459</v>
      </c>
      <c r="E284" s="25">
        <v>2419</v>
      </c>
      <c r="F284" s="25">
        <v>19645</v>
      </c>
      <c r="G284" s="25">
        <v>22052</v>
      </c>
      <c r="H284" s="25">
        <v>18744</v>
      </c>
      <c r="I284" s="25">
        <v>901</v>
      </c>
      <c r="J284" s="25">
        <v>630</v>
      </c>
      <c r="K284" s="26">
        <v>1.029</v>
      </c>
      <c r="L284" s="25"/>
    </row>
    <row r="285" spans="1:12" ht="12.75">
      <c r="A285" s="10" t="s">
        <v>292</v>
      </c>
      <c r="B285" s="25">
        <v>82410</v>
      </c>
      <c r="C285" s="25">
        <v>7324</v>
      </c>
      <c r="D285" s="25">
        <v>-22639</v>
      </c>
      <c r="E285" s="25">
        <v>1474</v>
      </c>
      <c r="F285" s="25">
        <v>68569</v>
      </c>
      <c r="G285" s="25">
        <v>61991</v>
      </c>
      <c r="H285" s="25">
        <v>52692</v>
      </c>
      <c r="I285" s="25">
        <v>15876</v>
      </c>
      <c r="J285" s="25">
        <v>11113</v>
      </c>
      <c r="K285" s="26">
        <v>1.179</v>
      </c>
      <c r="L285" s="25"/>
    </row>
    <row r="286" spans="1:12" ht="12.75">
      <c r="A286" s="10" t="s">
        <v>293</v>
      </c>
      <c r="B286" s="25">
        <v>14203</v>
      </c>
      <c r="C286" s="25">
        <v>5074</v>
      </c>
      <c r="D286" s="25">
        <v>-4953</v>
      </c>
      <c r="E286" s="25">
        <v>1078</v>
      </c>
      <c r="F286" s="25">
        <v>15402</v>
      </c>
      <c r="G286" s="25">
        <v>14714</v>
      </c>
      <c r="H286" s="25">
        <v>12507</v>
      </c>
      <c r="I286" s="25">
        <v>2895</v>
      </c>
      <c r="J286" s="25">
        <v>2027</v>
      </c>
      <c r="K286" s="26">
        <v>1.138</v>
      </c>
      <c r="L286" s="25"/>
    </row>
    <row r="287" spans="1:12" ht="25.5">
      <c r="A287" s="24" t="s">
        <v>898</v>
      </c>
      <c r="B287" s="25">
        <v>12729</v>
      </c>
      <c r="C287" s="25">
        <v>762</v>
      </c>
      <c r="D287" s="25">
        <v>-9470</v>
      </c>
      <c r="E287" s="25">
        <v>222</v>
      </c>
      <c r="F287" s="25">
        <v>4242</v>
      </c>
      <c r="G287" s="25">
        <v>4497</v>
      </c>
      <c r="H287" s="25">
        <v>3822</v>
      </c>
      <c r="I287" s="25">
        <v>420</v>
      </c>
      <c r="J287" s="25">
        <v>294</v>
      </c>
      <c r="K287" s="26">
        <v>1.065</v>
      </c>
      <c r="L287" s="25"/>
    </row>
    <row r="288" spans="1:12" ht="12.75">
      <c r="A288" s="10" t="s">
        <v>294</v>
      </c>
      <c r="B288" s="25">
        <v>37124</v>
      </c>
      <c r="C288" s="25">
        <v>1319</v>
      </c>
      <c r="D288" s="25">
        <v>-14679</v>
      </c>
      <c r="E288" s="25">
        <v>2785</v>
      </c>
      <c r="F288" s="25">
        <v>26549</v>
      </c>
      <c r="G288" s="25">
        <v>36855</v>
      </c>
      <c r="H288" s="25">
        <v>31327</v>
      </c>
      <c r="I288" s="25">
        <v>-4777</v>
      </c>
      <c r="J288" s="25">
        <v>-3344</v>
      </c>
      <c r="K288" s="26">
        <v>0.909</v>
      </c>
      <c r="L288" s="25"/>
    </row>
    <row r="289" spans="1:12" ht="12.75">
      <c r="A289" s="10" t="s">
        <v>295</v>
      </c>
      <c r="B289" s="25">
        <v>169785</v>
      </c>
      <c r="C289" s="25">
        <v>17971</v>
      </c>
      <c r="D289" s="25">
        <v>-37138</v>
      </c>
      <c r="E289" s="25">
        <v>15048</v>
      </c>
      <c r="F289" s="25">
        <v>165665</v>
      </c>
      <c r="G289" s="25">
        <v>188593</v>
      </c>
      <c r="H289" s="25">
        <v>160304</v>
      </c>
      <c r="I289" s="25">
        <v>5361</v>
      </c>
      <c r="J289" s="25">
        <v>3753</v>
      </c>
      <c r="K289" s="26">
        <v>1.02</v>
      </c>
      <c r="L289" s="25"/>
    </row>
    <row r="290" spans="1:12" ht="12.75">
      <c r="A290" s="10" t="s">
        <v>296</v>
      </c>
      <c r="B290" s="25">
        <v>82548</v>
      </c>
      <c r="C290" s="25">
        <v>10396</v>
      </c>
      <c r="D290" s="25">
        <v>-15828</v>
      </c>
      <c r="E290" s="25">
        <v>7402</v>
      </c>
      <c r="F290" s="25">
        <v>84518</v>
      </c>
      <c r="G290" s="25">
        <v>73866</v>
      </c>
      <c r="H290" s="25">
        <v>62786</v>
      </c>
      <c r="I290" s="25">
        <v>21732</v>
      </c>
      <c r="J290" s="25">
        <v>15212</v>
      </c>
      <c r="K290" s="26">
        <v>1.206</v>
      </c>
      <c r="L290" s="25"/>
    </row>
    <row r="291" spans="1:12" ht="12.75">
      <c r="A291" s="10" t="s">
        <v>297</v>
      </c>
      <c r="B291" s="25">
        <v>69569</v>
      </c>
      <c r="C291" s="25">
        <v>5564</v>
      </c>
      <c r="D291" s="25">
        <v>-33357</v>
      </c>
      <c r="E291" s="25">
        <v>3727</v>
      </c>
      <c r="F291" s="25">
        <v>45503</v>
      </c>
      <c r="G291" s="25">
        <v>71554</v>
      </c>
      <c r="H291" s="25">
        <v>60821</v>
      </c>
      <c r="I291" s="25">
        <v>-15318</v>
      </c>
      <c r="J291" s="25">
        <v>-10723</v>
      </c>
      <c r="K291" s="26">
        <v>0.85</v>
      </c>
      <c r="L291" s="25"/>
    </row>
    <row r="292" spans="1:12" ht="12.75">
      <c r="A292" s="10" t="s">
        <v>298</v>
      </c>
      <c r="B292" s="25">
        <v>13973</v>
      </c>
      <c r="C292" s="25">
        <v>1048</v>
      </c>
      <c r="D292" s="25">
        <v>-4469</v>
      </c>
      <c r="E292" s="25">
        <v>1638</v>
      </c>
      <c r="F292" s="25">
        <v>12190</v>
      </c>
      <c r="G292" s="25">
        <v>16610</v>
      </c>
      <c r="H292" s="25">
        <v>14118</v>
      </c>
      <c r="I292" s="25">
        <v>-1928</v>
      </c>
      <c r="J292" s="25">
        <v>-1349</v>
      </c>
      <c r="K292" s="26">
        <v>0.919</v>
      </c>
      <c r="L292" s="25"/>
    </row>
    <row r="293" spans="1:12" ht="12.75">
      <c r="A293" s="10" t="s">
        <v>299</v>
      </c>
      <c r="B293" s="25">
        <v>88405</v>
      </c>
      <c r="C293" s="25">
        <v>9798</v>
      </c>
      <c r="D293" s="25">
        <v>-30708</v>
      </c>
      <c r="E293" s="25">
        <v>3449</v>
      </c>
      <c r="F293" s="25">
        <v>70944</v>
      </c>
      <c r="G293" s="25">
        <v>96447</v>
      </c>
      <c r="H293" s="25">
        <v>81980</v>
      </c>
      <c r="I293" s="25">
        <v>-11036</v>
      </c>
      <c r="J293" s="25">
        <v>-7725</v>
      </c>
      <c r="K293" s="26">
        <v>0.92</v>
      </c>
      <c r="L293" s="25"/>
    </row>
    <row r="294" spans="1:12" ht="12.75">
      <c r="A294" s="10" t="s">
        <v>300</v>
      </c>
      <c r="B294" s="25">
        <v>103965</v>
      </c>
      <c r="C294" s="25">
        <v>10734</v>
      </c>
      <c r="D294" s="25">
        <v>-40601</v>
      </c>
      <c r="E294" s="25">
        <v>9860</v>
      </c>
      <c r="F294" s="25">
        <v>83958</v>
      </c>
      <c r="G294" s="25">
        <v>99254</v>
      </c>
      <c r="H294" s="25">
        <v>84366</v>
      </c>
      <c r="I294" s="25">
        <v>-408</v>
      </c>
      <c r="J294" s="25">
        <v>-285</v>
      </c>
      <c r="K294" s="26">
        <v>0.997</v>
      </c>
      <c r="L294" s="25"/>
    </row>
    <row r="295" spans="1:12" ht="12.75">
      <c r="A295" s="10" t="s">
        <v>301</v>
      </c>
      <c r="B295" s="25">
        <v>311489</v>
      </c>
      <c r="C295" s="25">
        <v>33531</v>
      </c>
      <c r="D295" s="25">
        <v>-60448</v>
      </c>
      <c r="E295" s="25">
        <v>30096</v>
      </c>
      <c r="F295" s="25">
        <v>314668</v>
      </c>
      <c r="G295" s="25">
        <v>369090</v>
      </c>
      <c r="H295" s="25">
        <v>313727</v>
      </c>
      <c r="I295" s="25">
        <v>941</v>
      </c>
      <c r="J295" s="25">
        <v>659</v>
      </c>
      <c r="K295" s="26">
        <v>1.002</v>
      </c>
      <c r="L295" s="25"/>
    </row>
    <row r="296" spans="1:12" ht="12.75">
      <c r="A296" s="10" t="s">
        <v>302</v>
      </c>
      <c r="B296" s="25">
        <v>54002</v>
      </c>
      <c r="C296" s="25">
        <v>3411</v>
      </c>
      <c r="D296" s="25">
        <v>-24024</v>
      </c>
      <c r="E296" s="25">
        <v>-270</v>
      </c>
      <c r="F296" s="25">
        <v>33119</v>
      </c>
      <c r="G296" s="25">
        <v>32505</v>
      </c>
      <c r="H296" s="25">
        <v>27629</v>
      </c>
      <c r="I296" s="25">
        <v>5489</v>
      </c>
      <c r="J296" s="25">
        <v>3843</v>
      </c>
      <c r="K296" s="26">
        <v>1.118</v>
      </c>
      <c r="L296" s="25"/>
    </row>
    <row r="297" spans="1:12" ht="12.75">
      <c r="A297" s="10" t="s">
        <v>303</v>
      </c>
      <c r="B297" s="25">
        <v>223002</v>
      </c>
      <c r="C297" s="25">
        <v>12581</v>
      </c>
      <c r="D297" s="25">
        <v>-99205</v>
      </c>
      <c r="E297" s="25">
        <v>12312</v>
      </c>
      <c r="F297" s="25">
        <v>148690</v>
      </c>
      <c r="G297" s="25">
        <v>234675</v>
      </c>
      <c r="H297" s="25">
        <v>199474</v>
      </c>
      <c r="I297" s="25">
        <v>-50784</v>
      </c>
      <c r="J297" s="25">
        <v>-35549</v>
      </c>
      <c r="K297" s="26">
        <v>0.849</v>
      </c>
      <c r="L297" s="25"/>
    </row>
    <row r="298" spans="1:12" ht="12.75">
      <c r="A298" s="10" t="s">
        <v>304</v>
      </c>
      <c r="B298" s="25">
        <v>63300</v>
      </c>
      <c r="C298" s="25">
        <v>6306</v>
      </c>
      <c r="D298" s="25">
        <v>-30945</v>
      </c>
      <c r="E298" s="25">
        <v>1959</v>
      </c>
      <c r="F298" s="25">
        <v>40620</v>
      </c>
      <c r="G298" s="25">
        <v>53263</v>
      </c>
      <c r="H298" s="25">
        <v>45274</v>
      </c>
      <c r="I298" s="25">
        <v>-4654</v>
      </c>
      <c r="J298" s="25">
        <v>-3258</v>
      </c>
      <c r="K298" s="26">
        <v>0.939</v>
      </c>
      <c r="L298" s="25"/>
    </row>
    <row r="299" spans="1:12" ht="12.75">
      <c r="A299" s="19" t="s">
        <v>305</v>
      </c>
      <c r="B299" s="70">
        <v>31008</v>
      </c>
      <c r="C299" s="70">
        <v>4441</v>
      </c>
      <c r="D299" s="70">
        <v>-15332</v>
      </c>
      <c r="E299" s="70">
        <v>444</v>
      </c>
      <c r="F299" s="70">
        <v>20561</v>
      </c>
      <c r="G299" s="70">
        <v>18923</v>
      </c>
      <c r="H299" s="70">
        <v>16085</v>
      </c>
      <c r="I299" s="70">
        <v>4476</v>
      </c>
      <c r="J299" s="70">
        <v>3133</v>
      </c>
      <c r="K299" s="71">
        <v>1.166</v>
      </c>
      <c r="L299" s="25"/>
    </row>
    <row r="300" spans="1:12" ht="12.75" customHeight="1" thickBot="1">
      <c r="A300" s="27" t="s">
        <v>306</v>
      </c>
      <c r="B300" s="28">
        <v>28895</v>
      </c>
      <c r="C300" s="28">
        <v>3198</v>
      </c>
      <c r="D300" s="28">
        <v>-13648</v>
      </c>
      <c r="E300" s="28">
        <v>2622</v>
      </c>
      <c r="F300" s="28">
        <v>21066</v>
      </c>
      <c r="G300" s="28">
        <v>39526</v>
      </c>
      <c r="H300" s="28">
        <v>33597</v>
      </c>
      <c r="I300" s="28">
        <v>-12531</v>
      </c>
      <c r="J300" s="28">
        <v>-8772</v>
      </c>
      <c r="K300" s="29">
        <v>0.778</v>
      </c>
      <c r="L300" s="25"/>
    </row>
    <row r="301" ht="12.75"/>
  </sheetData>
  <sheetProtection/>
  <mergeCells count="1"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headerFooter>
    <oddHeader>&amp;LStatistiska centralbyrån
Offentlig ekonomi och mikrosimuleringar&amp;CMars 2016&amp;RReviderat utfall</oddHeader>
  </headerFooter>
  <rowBreaks count="5" manualBreakCount="5">
    <brk id="53" max="255" man="1"/>
    <brk id="87" max="255" man="1"/>
    <brk id="138" max="255" man="1"/>
    <brk id="231" max="255" man="1"/>
    <brk id="271" max="255" man="1"/>
  </rowBreaks>
  <ignoredErrors>
    <ignoredError sqref="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300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0" defaultRowHeight="15" zeroHeight="1"/>
  <cols>
    <col min="1" max="1" width="19.00390625" style="12" customWidth="1"/>
    <col min="2" max="2" width="9.28125" style="12" bestFit="1" customWidth="1"/>
    <col min="3" max="3" width="9.8515625" style="12" bestFit="1" customWidth="1"/>
    <col min="4" max="10" width="9.28125" style="12" bestFit="1" customWidth="1"/>
    <col min="11" max="11" width="5.00390625" style="12" customWidth="1"/>
    <col min="12" max="16384" width="9.140625" style="12" hidden="1" customWidth="1"/>
  </cols>
  <sheetData>
    <row r="1" ht="12.75"/>
    <row r="2" ht="15.75">
      <c r="A2" s="9" t="s">
        <v>396</v>
      </c>
    </row>
    <row r="3" ht="16.5" thickBot="1">
      <c r="A3" s="9" t="s">
        <v>927</v>
      </c>
    </row>
    <row r="4" spans="1:10" ht="12.75">
      <c r="A4" s="13" t="s">
        <v>6</v>
      </c>
      <c r="B4" s="50" t="s">
        <v>397</v>
      </c>
      <c r="C4" s="50" t="s">
        <v>398</v>
      </c>
      <c r="D4" s="50" t="s">
        <v>399</v>
      </c>
      <c r="E4" s="50" t="s">
        <v>400</v>
      </c>
      <c r="F4" s="50" t="s">
        <v>400</v>
      </c>
      <c r="G4" s="50" t="s">
        <v>401</v>
      </c>
      <c r="H4" s="50" t="s">
        <v>402</v>
      </c>
      <c r="I4" s="50" t="s">
        <v>402</v>
      </c>
      <c r="J4" s="14" t="s">
        <v>403</v>
      </c>
    </row>
    <row r="5" spans="2:10" ht="12.75">
      <c r="B5" s="57" t="s">
        <v>404</v>
      </c>
      <c r="C5" s="42" t="s">
        <v>405</v>
      </c>
      <c r="D5" s="42" t="s">
        <v>406</v>
      </c>
      <c r="E5" s="37" t="s">
        <v>407</v>
      </c>
      <c r="F5" s="37" t="s">
        <v>407</v>
      </c>
      <c r="G5" s="55" t="s">
        <v>408</v>
      </c>
      <c r="H5" s="55" t="s">
        <v>409</v>
      </c>
      <c r="I5" s="55" t="s">
        <v>410</v>
      </c>
      <c r="J5" s="37" t="s">
        <v>411</v>
      </c>
    </row>
    <row r="6" spans="1:10" ht="12.75">
      <c r="A6" s="12" t="s">
        <v>19</v>
      </c>
      <c r="B6" s="38"/>
      <c r="C6" s="57" t="s">
        <v>412</v>
      </c>
      <c r="D6" s="57" t="s">
        <v>413</v>
      </c>
      <c r="E6" s="55" t="s">
        <v>414</v>
      </c>
      <c r="F6" s="55" t="s">
        <v>414</v>
      </c>
      <c r="G6" s="57"/>
      <c r="H6" s="55" t="s">
        <v>415</v>
      </c>
      <c r="I6" s="55" t="s">
        <v>415</v>
      </c>
      <c r="J6" s="37" t="s">
        <v>329</v>
      </c>
    </row>
    <row r="7" spans="2:10" ht="12.75">
      <c r="B7" s="72"/>
      <c r="C7" s="55" t="s">
        <v>416</v>
      </c>
      <c r="D7" s="55" t="s">
        <v>417</v>
      </c>
      <c r="E7" s="55" t="s">
        <v>418</v>
      </c>
      <c r="F7" s="55" t="s">
        <v>418</v>
      </c>
      <c r="G7" s="57"/>
      <c r="H7" s="55" t="s">
        <v>419</v>
      </c>
      <c r="I7" s="55" t="s">
        <v>419</v>
      </c>
      <c r="J7" s="37" t="s">
        <v>420</v>
      </c>
    </row>
    <row r="8" spans="1:10" ht="12.75">
      <c r="A8" s="60"/>
      <c r="B8" s="57"/>
      <c r="C8" s="55" t="s">
        <v>421</v>
      </c>
      <c r="D8" s="55" t="s">
        <v>414</v>
      </c>
      <c r="E8" s="55" t="s">
        <v>422</v>
      </c>
      <c r="F8" s="55" t="s">
        <v>423</v>
      </c>
      <c r="G8" s="52"/>
      <c r="H8" s="55" t="s">
        <v>331</v>
      </c>
      <c r="I8" s="55" t="s">
        <v>331</v>
      </c>
      <c r="J8" s="37" t="s">
        <v>424</v>
      </c>
    </row>
    <row r="9" spans="1:10" ht="12.75">
      <c r="A9" s="60"/>
      <c r="B9" s="57"/>
      <c r="C9" s="55"/>
      <c r="D9" s="55" t="s">
        <v>425</v>
      </c>
      <c r="E9" s="55" t="s">
        <v>426</v>
      </c>
      <c r="F9" s="55" t="s">
        <v>426</v>
      </c>
      <c r="G9" s="57"/>
      <c r="H9" s="55"/>
      <c r="I9" s="57"/>
      <c r="J9" s="37" t="s">
        <v>427</v>
      </c>
    </row>
    <row r="10" spans="1:10" ht="12.75">
      <c r="A10" s="46"/>
      <c r="B10" s="47"/>
      <c r="C10" s="65"/>
      <c r="D10" s="65"/>
      <c r="E10" s="73"/>
      <c r="F10" s="47"/>
      <c r="G10" s="47"/>
      <c r="H10" s="73"/>
      <c r="I10" s="73"/>
      <c r="J10" s="73" t="s">
        <v>428</v>
      </c>
    </row>
    <row r="11" spans="1:10" ht="25.5" customHeight="1">
      <c r="A11" s="24" t="s">
        <v>899</v>
      </c>
      <c r="B11" s="25">
        <v>203210</v>
      </c>
      <c r="C11" s="25">
        <v>93769</v>
      </c>
      <c r="D11" s="25">
        <v>19302</v>
      </c>
      <c r="E11" s="25">
        <v>22846</v>
      </c>
      <c r="F11" s="25">
        <v>0</v>
      </c>
      <c r="G11" s="25">
        <v>133</v>
      </c>
      <c r="H11" s="25">
        <v>61633</v>
      </c>
      <c r="I11" s="25">
        <v>57392</v>
      </c>
      <c r="J11" s="25">
        <v>540</v>
      </c>
    </row>
    <row r="12" spans="1:10" ht="12.75">
      <c r="A12" s="10" t="s">
        <v>34</v>
      </c>
      <c r="B12" s="25">
        <v>17110</v>
      </c>
      <c r="C12" s="25">
        <v>94670</v>
      </c>
      <c r="D12" s="25">
        <v>10454</v>
      </c>
      <c r="E12" s="25">
        <v>0</v>
      </c>
      <c r="F12" s="25">
        <v>1422</v>
      </c>
      <c r="G12" s="25">
        <v>8118</v>
      </c>
      <c r="H12" s="25">
        <v>10299</v>
      </c>
      <c r="I12" s="25">
        <v>9201</v>
      </c>
      <c r="J12" s="25">
        <v>1028</v>
      </c>
    </row>
    <row r="13" spans="1:10" ht="12.75">
      <c r="A13" s="10" t="s">
        <v>35</v>
      </c>
      <c r="B13" s="25">
        <v>64994</v>
      </c>
      <c r="C13" s="25">
        <v>83836</v>
      </c>
      <c r="D13" s="25">
        <v>89106</v>
      </c>
      <c r="E13" s="25">
        <v>0</v>
      </c>
      <c r="F13" s="25">
        <v>7087</v>
      </c>
      <c r="G13" s="25">
        <v>87862</v>
      </c>
      <c r="H13" s="25">
        <v>17373</v>
      </c>
      <c r="I13" s="25">
        <v>9282</v>
      </c>
      <c r="J13" s="25">
        <v>123</v>
      </c>
    </row>
    <row r="14" spans="1:10" ht="12.75">
      <c r="A14" s="10" t="s">
        <v>36</v>
      </c>
      <c r="B14" s="25">
        <v>184324</v>
      </c>
      <c r="C14" s="25">
        <v>89256</v>
      </c>
      <c r="D14" s="25">
        <v>177677</v>
      </c>
      <c r="E14" s="25">
        <v>0</v>
      </c>
      <c r="F14" s="25">
        <v>0</v>
      </c>
      <c r="G14" s="25">
        <v>159436</v>
      </c>
      <c r="H14" s="25">
        <v>110846</v>
      </c>
      <c r="I14" s="25">
        <v>45384</v>
      </c>
      <c r="J14" s="25">
        <v>361</v>
      </c>
    </row>
    <row r="15" spans="1:10" ht="12.75">
      <c r="A15" s="10" t="s">
        <v>37</v>
      </c>
      <c r="B15" s="25">
        <v>190866</v>
      </c>
      <c r="C15" s="25">
        <v>77105</v>
      </c>
      <c r="D15" s="25">
        <v>206055</v>
      </c>
      <c r="E15" s="25">
        <v>0</v>
      </c>
      <c r="F15" s="25">
        <v>16674</v>
      </c>
      <c r="G15" s="25">
        <v>207771</v>
      </c>
      <c r="H15" s="25">
        <v>71824</v>
      </c>
      <c r="I15" s="25">
        <v>45880</v>
      </c>
      <c r="J15" s="25">
        <v>4528</v>
      </c>
    </row>
    <row r="16" spans="1:10" ht="12.75">
      <c r="A16" s="10" t="s">
        <v>38</v>
      </c>
      <c r="B16" s="25">
        <v>93103</v>
      </c>
      <c r="C16" s="25">
        <v>137076</v>
      </c>
      <c r="D16" s="25">
        <v>10020</v>
      </c>
      <c r="E16" s="25">
        <v>0</v>
      </c>
      <c r="F16" s="25">
        <v>8491</v>
      </c>
      <c r="G16" s="25">
        <v>4296</v>
      </c>
      <c r="H16" s="25">
        <v>65380</v>
      </c>
      <c r="I16" s="25">
        <v>32168</v>
      </c>
      <c r="J16" s="25">
        <v>10</v>
      </c>
    </row>
    <row r="17" spans="1:10" ht="12.75">
      <c r="A17" s="10" t="s">
        <v>39</v>
      </c>
      <c r="B17" s="25">
        <v>101308</v>
      </c>
      <c r="C17" s="25">
        <v>29786</v>
      </c>
      <c r="D17" s="25">
        <v>16156</v>
      </c>
      <c r="E17" s="25">
        <v>0</v>
      </c>
      <c r="F17" s="25">
        <v>0</v>
      </c>
      <c r="G17" s="25">
        <v>310</v>
      </c>
      <c r="H17" s="25">
        <v>16175</v>
      </c>
      <c r="I17" s="25">
        <v>16363</v>
      </c>
      <c r="J17" s="25">
        <v>1693</v>
      </c>
    </row>
    <row r="18" spans="1:10" ht="12.75">
      <c r="A18" s="10" t="s">
        <v>40</v>
      </c>
      <c r="B18" s="25">
        <v>76774</v>
      </c>
      <c r="C18" s="25">
        <v>196929</v>
      </c>
      <c r="D18" s="25">
        <v>91509</v>
      </c>
      <c r="E18" s="25">
        <v>0</v>
      </c>
      <c r="F18" s="25">
        <v>7797</v>
      </c>
      <c r="G18" s="25">
        <v>77969</v>
      </c>
      <c r="H18" s="25">
        <v>32449</v>
      </c>
      <c r="I18" s="25">
        <v>41556</v>
      </c>
      <c r="J18" s="25">
        <v>8868</v>
      </c>
    </row>
    <row r="19" spans="1:10" ht="12.75">
      <c r="A19" s="10" t="s">
        <v>41</v>
      </c>
      <c r="B19" s="25">
        <v>7731</v>
      </c>
      <c r="C19" s="25">
        <v>217236</v>
      </c>
      <c r="D19" s="25">
        <v>4078</v>
      </c>
      <c r="E19" s="25">
        <v>1840</v>
      </c>
      <c r="F19" s="25">
        <v>0</v>
      </c>
      <c r="G19" s="25">
        <v>4556</v>
      </c>
      <c r="H19" s="25">
        <v>250</v>
      </c>
      <c r="I19" s="25">
        <v>28165</v>
      </c>
      <c r="J19" s="25">
        <v>1407</v>
      </c>
    </row>
    <row r="20" spans="1:10" ht="12.75">
      <c r="A20" s="10" t="s">
        <v>42</v>
      </c>
      <c r="B20" s="25">
        <v>27234</v>
      </c>
      <c r="C20" s="25">
        <v>2847</v>
      </c>
      <c r="D20" s="25">
        <v>37503</v>
      </c>
      <c r="E20" s="25">
        <v>0</v>
      </c>
      <c r="F20" s="25">
        <v>4688</v>
      </c>
      <c r="G20" s="25">
        <v>39312</v>
      </c>
      <c r="H20" s="25">
        <v>3174</v>
      </c>
      <c r="I20" s="25">
        <v>4115</v>
      </c>
      <c r="J20" s="25">
        <v>0</v>
      </c>
    </row>
    <row r="21" spans="1:10" ht="12.75">
      <c r="A21" s="10" t="s">
        <v>43</v>
      </c>
      <c r="B21" s="25">
        <v>64525</v>
      </c>
      <c r="C21" s="25">
        <v>19477</v>
      </c>
      <c r="D21" s="25">
        <v>17695</v>
      </c>
      <c r="E21" s="25">
        <v>0</v>
      </c>
      <c r="F21" s="25">
        <v>6314</v>
      </c>
      <c r="G21" s="25">
        <v>17396</v>
      </c>
      <c r="H21" s="25">
        <v>35179</v>
      </c>
      <c r="I21" s="25">
        <v>14908</v>
      </c>
      <c r="J21" s="25">
        <v>246</v>
      </c>
    </row>
    <row r="22" spans="1:10" ht="12.75">
      <c r="A22" s="10" t="s">
        <v>44</v>
      </c>
      <c r="B22" s="25">
        <v>41189</v>
      </c>
      <c r="C22" s="25">
        <v>18266</v>
      </c>
      <c r="D22" s="25">
        <v>15355</v>
      </c>
      <c r="E22" s="25">
        <v>0</v>
      </c>
      <c r="F22" s="25">
        <v>3186</v>
      </c>
      <c r="G22" s="25">
        <v>14746</v>
      </c>
      <c r="H22" s="25">
        <v>25374</v>
      </c>
      <c r="I22" s="25">
        <v>7724</v>
      </c>
      <c r="J22" s="25">
        <v>1293</v>
      </c>
    </row>
    <row r="23" spans="1:10" ht="12.75">
      <c r="A23" s="10" t="s">
        <v>45</v>
      </c>
      <c r="B23" s="25">
        <v>74952</v>
      </c>
      <c r="C23" s="25">
        <v>69841</v>
      </c>
      <c r="D23" s="25">
        <v>645</v>
      </c>
      <c r="E23" s="25">
        <v>0</v>
      </c>
      <c r="F23" s="25">
        <v>6666</v>
      </c>
      <c r="G23" s="25">
        <v>1051</v>
      </c>
      <c r="H23" s="25">
        <v>35105</v>
      </c>
      <c r="I23" s="25">
        <v>18815</v>
      </c>
      <c r="J23" s="25">
        <v>60</v>
      </c>
    </row>
    <row r="24" spans="1:10" ht="12.75">
      <c r="A24" s="10" t="s">
        <v>46</v>
      </c>
      <c r="B24" s="25">
        <v>66683</v>
      </c>
      <c r="C24" s="25">
        <v>138746</v>
      </c>
      <c r="D24" s="25">
        <v>119179</v>
      </c>
      <c r="E24" s="25">
        <v>6017</v>
      </c>
      <c r="F24" s="25">
        <v>4617</v>
      </c>
      <c r="G24" s="25">
        <v>113904</v>
      </c>
      <c r="H24" s="25">
        <v>52</v>
      </c>
      <c r="I24" s="25">
        <v>30206</v>
      </c>
      <c r="J24" s="25">
        <v>11368</v>
      </c>
    </row>
    <row r="25" spans="1:10" ht="12.75">
      <c r="A25" s="10" t="s">
        <v>47</v>
      </c>
      <c r="B25" s="25">
        <v>42992</v>
      </c>
      <c r="C25" s="25">
        <v>135878</v>
      </c>
      <c r="D25" s="25">
        <v>5608</v>
      </c>
      <c r="E25" s="25">
        <v>0</v>
      </c>
      <c r="F25" s="25">
        <v>2862</v>
      </c>
      <c r="G25" s="25">
        <v>1554</v>
      </c>
      <c r="H25" s="25">
        <v>25117</v>
      </c>
      <c r="I25" s="25">
        <v>23685</v>
      </c>
      <c r="J25" s="25">
        <v>986</v>
      </c>
    </row>
    <row r="26" spans="1:10" ht="12.75">
      <c r="A26" s="10" t="s">
        <v>48</v>
      </c>
      <c r="B26" s="25">
        <v>544377</v>
      </c>
      <c r="C26" s="25">
        <v>1883678</v>
      </c>
      <c r="D26" s="25">
        <v>290005</v>
      </c>
      <c r="E26" s="25">
        <v>0</v>
      </c>
      <c r="F26" s="25">
        <v>78863</v>
      </c>
      <c r="G26" s="25">
        <v>125277</v>
      </c>
      <c r="H26" s="25">
        <v>205388</v>
      </c>
      <c r="I26" s="25">
        <v>381904</v>
      </c>
      <c r="J26" s="25">
        <v>17897</v>
      </c>
    </row>
    <row r="27" spans="1:10" ht="12.75">
      <c r="A27" s="10" t="s">
        <v>49</v>
      </c>
      <c r="B27" s="25">
        <v>52626</v>
      </c>
      <c r="C27" s="25">
        <v>42587</v>
      </c>
      <c r="D27" s="25">
        <v>2620</v>
      </c>
      <c r="E27" s="25">
        <v>0</v>
      </c>
      <c r="F27" s="25">
        <v>5344</v>
      </c>
      <c r="G27" s="25">
        <v>8</v>
      </c>
      <c r="H27" s="25">
        <v>21954</v>
      </c>
      <c r="I27" s="25">
        <v>15140</v>
      </c>
      <c r="J27" s="25">
        <v>170</v>
      </c>
    </row>
    <row r="28" spans="1:10" ht="12.75">
      <c r="A28" s="10" t="s">
        <v>50</v>
      </c>
      <c r="B28" s="25">
        <v>188499</v>
      </c>
      <c r="C28" s="25">
        <v>335273</v>
      </c>
      <c r="D28" s="25">
        <v>193061</v>
      </c>
      <c r="E28" s="25">
        <v>0</v>
      </c>
      <c r="F28" s="25">
        <v>16267</v>
      </c>
      <c r="G28" s="25">
        <v>188686</v>
      </c>
      <c r="H28" s="25">
        <v>59073</v>
      </c>
      <c r="I28" s="25">
        <v>55024</v>
      </c>
      <c r="J28" s="25">
        <v>3621</v>
      </c>
    </row>
    <row r="29" spans="1:10" ht="12.75">
      <c r="A29" s="10" t="s">
        <v>51</v>
      </c>
      <c r="B29" s="25">
        <v>112516</v>
      </c>
      <c r="C29" s="25">
        <v>55554</v>
      </c>
      <c r="D29" s="25">
        <v>8357</v>
      </c>
      <c r="E29" s="25">
        <v>0</v>
      </c>
      <c r="F29" s="25">
        <v>7236</v>
      </c>
      <c r="G29" s="25">
        <v>24650</v>
      </c>
      <c r="H29" s="25">
        <v>57358</v>
      </c>
      <c r="I29" s="25">
        <v>22171</v>
      </c>
      <c r="J29" s="25">
        <v>629</v>
      </c>
    </row>
    <row r="30" spans="1:10" ht="12.75">
      <c r="A30" s="10" t="s">
        <v>52</v>
      </c>
      <c r="B30" s="25">
        <v>114336</v>
      </c>
      <c r="C30" s="25">
        <v>118316</v>
      </c>
      <c r="D30" s="25">
        <v>105279</v>
      </c>
      <c r="E30" s="25">
        <v>0</v>
      </c>
      <c r="F30" s="25">
        <v>5141</v>
      </c>
      <c r="G30" s="25">
        <v>95637</v>
      </c>
      <c r="H30" s="25">
        <v>60753</v>
      </c>
      <c r="I30" s="25">
        <v>32371</v>
      </c>
      <c r="J30" s="25">
        <v>4506</v>
      </c>
    </row>
    <row r="31" spans="1:10" ht="12.75">
      <c r="A31" s="10" t="s">
        <v>53</v>
      </c>
      <c r="B31" s="25">
        <v>88107</v>
      </c>
      <c r="C31" s="25">
        <v>71274</v>
      </c>
      <c r="D31" s="25">
        <v>121319</v>
      </c>
      <c r="E31" s="25">
        <v>0</v>
      </c>
      <c r="F31" s="25">
        <v>8453</v>
      </c>
      <c r="G31" s="25">
        <v>124972</v>
      </c>
      <c r="H31" s="25">
        <v>16882</v>
      </c>
      <c r="I31" s="25">
        <v>20658</v>
      </c>
      <c r="J31" s="25">
        <v>1398</v>
      </c>
    </row>
    <row r="32" spans="1:10" ht="12.75">
      <c r="A32" s="10" t="s">
        <v>54</v>
      </c>
      <c r="B32" s="25">
        <v>62102</v>
      </c>
      <c r="C32" s="25">
        <v>18146</v>
      </c>
      <c r="D32" s="25">
        <v>5154</v>
      </c>
      <c r="E32" s="25">
        <v>0</v>
      </c>
      <c r="F32" s="25">
        <v>5727</v>
      </c>
      <c r="G32" s="25">
        <v>3143</v>
      </c>
      <c r="H32" s="25">
        <v>34168</v>
      </c>
      <c r="I32" s="25">
        <v>14473</v>
      </c>
      <c r="J32" s="25">
        <v>0</v>
      </c>
    </row>
    <row r="33" spans="1:10" ht="12.75">
      <c r="A33" s="10" t="s">
        <v>55</v>
      </c>
      <c r="B33" s="25">
        <v>51466</v>
      </c>
      <c r="C33" s="25">
        <v>70650</v>
      </c>
      <c r="D33" s="25">
        <v>49165</v>
      </c>
      <c r="E33" s="25">
        <v>0</v>
      </c>
      <c r="F33" s="25">
        <v>4490</v>
      </c>
      <c r="G33" s="25">
        <v>46365</v>
      </c>
      <c r="H33" s="25">
        <v>6531</v>
      </c>
      <c r="I33" s="25">
        <v>17782</v>
      </c>
      <c r="J33" s="25">
        <v>1081</v>
      </c>
    </row>
    <row r="34" spans="1:10" ht="12.75">
      <c r="A34" s="10" t="s">
        <v>56</v>
      </c>
      <c r="B34" s="25">
        <v>1343</v>
      </c>
      <c r="C34" s="25">
        <v>31556</v>
      </c>
      <c r="D34" s="25">
        <v>0</v>
      </c>
      <c r="E34" s="25">
        <v>0</v>
      </c>
      <c r="F34" s="25">
        <v>530</v>
      </c>
      <c r="G34" s="25">
        <v>0</v>
      </c>
      <c r="H34" s="25">
        <v>1016</v>
      </c>
      <c r="I34" s="25">
        <v>2454</v>
      </c>
      <c r="J34" s="25">
        <v>0</v>
      </c>
    </row>
    <row r="35" spans="1:10" ht="12.75">
      <c r="A35" s="10" t="s">
        <v>57</v>
      </c>
      <c r="B35" s="25">
        <v>84983</v>
      </c>
      <c r="C35" s="25">
        <v>38964</v>
      </c>
      <c r="D35" s="25">
        <v>74359</v>
      </c>
      <c r="E35" s="25">
        <v>0</v>
      </c>
      <c r="F35" s="25">
        <v>3138</v>
      </c>
      <c r="G35" s="25">
        <v>69076</v>
      </c>
      <c r="H35" s="25">
        <v>55706</v>
      </c>
      <c r="I35" s="25">
        <v>21025</v>
      </c>
      <c r="J35" s="25">
        <v>1912</v>
      </c>
    </row>
    <row r="36" spans="1:10" ht="12.75">
      <c r="A36" s="10" t="s">
        <v>58</v>
      </c>
      <c r="B36" s="25">
        <v>104492</v>
      </c>
      <c r="C36" s="25">
        <v>61051</v>
      </c>
      <c r="D36" s="25">
        <v>119522</v>
      </c>
      <c r="E36" s="25">
        <v>0</v>
      </c>
      <c r="F36" s="25">
        <v>2263</v>
      </c>
      <c r="G36" s="25">
        <v>116011</v>
      </c>
      <c r="H36" s="25">
        <v>24146</v>
      </c>
      <c r="I36" s="25">
        <v>22929</v>
      </c>
      <c r="J36" s="25">
        <v>9644</v>
      </c>
    </row>
    <row r="37" spans="1:10" ht="25.5">
      <c r="A37" s="24" t="s">
        <v>900</v>
      </c>
      <c r="B37" s="25">
        <v>100254</v>
      </c>
      <c r="C37" s="25">
        <v>32769</v>
      </c>
      <c r="D37" s="25">
        <v>7828</v>
      </c>
      <c r="E37" s="25">
        <v>0</v>
      </c>
      <c r="F37" s="25">
        <v>5297</v>
      </c>
      <c r="G37" s="25">
        <v>2319</v>
      </c>
      <c r="H37" s="25">
        <v>22462</v>
      </c>
      <c r="I37" s="25">
        <v>16091</v>
      </c>
      <c r="J37" s="25">
        <v>188</v>
      </c>
    </row>
    <row r="38" spans="1:10" ht="12.75">
      <c r="A38" s="74" t="s">
        <v>60</v>
      </c>
      <c r="B38" s="25">
        <v>31023</v>
      </c>
      <c r="C38" s="25">
        <v>8415</v>
      </c>
      <c r="D38" s="25">
        <v>3861</v>
      </c>
      <c r="E38" s="25">
        <v>0</v>
      </c>
      <c r="F38" s="25">
        <v>4083</v>
      </c>
      <c r="G38" s="25">
        <v>3494</v>
      </c>
      <c r="H38" s="25">
        <v>1534</v>
      </c>
      <c r="I38" s="25">
        <v>9892</v>
      </c>
      <c r="J38" s="25">
        <v>552</v>
      </c>
    </row>
    <row r="39" spans="1:10" ht="12.75">
      <c r="A39" s="10" t="s">
        <v>61</v>
      </c>
      <c r="B39" s="25">
        <v>39024</v>
      </c>
      <c r="C39" s="25">
        <v>2481</v>
      </c>
      <c r="D39" s="25">
        <v>1138</v>
      </c>
      <c r="E39" s="25">
        <v>1994</v>
      </c>
      <c r="F39" s="25">
        <v>1905</v>
      </c>
      <c r="G39" s="25">
        <v>980</v>
      </c>
      <c r="H39" s="25">
        <v>25504</v>
      </c>
      <c r="I39" s="25">
        <v>7551</v>
      </c>
      <c r="J39" s="25">
        <v>0</v>
      </c>
    </row>
    <row r="40" spans="1:10" ht="12.75">
      <c r="A40" s="10" t="s">
        <v>62</v>
      </c>
      <c r="B40" s="25">
        <v>16550</v>
      </c>
      <c r="C40" s="25">
        <v>29395</v>
      </c>
      <c r="D40" s="25">
        <v>362</v>
      </c>
      <c r="E40" s="25">
        <v>0</v>
      </c>
      <c r="F40" s="25">
        <v>2172</v>
      </c>
      <c r="G40" s="25">
        <v>27</v>
      </c>
      <c r="H40" s="25">
        <v>8438</v>
      </c>
      <c r="I40" s="25">
        <v>5637</v>
      </c>
      <c r="J40" s="25">
        <v>35</v>
      </c>
    </row>
    <row r="41" spans="1:10" ht="12.75">
      <c r="A41" s="10" t="s">
        <v>63</v>
      </c>
      <c r="B41" s="25">
        <v>60025</v>
      </c>
      <c r="C41" s="25">
        <v>15292</v>
      </c>
      <c r="D41" s="25">
        <v>1217</v>
      </c>
      <c r="E41" s="25">
        <v>3428</v>
      </c>
      <c r="F41" s="25">
        <v>0</v>
      </c>
      <c r="G41" s="25">
        <v>2694</v>
      </c>
      <c r="H41" s="25">
        <v>19050</v>
      </c>
      <c r="I41" s="25">
        <v>10224</v>
      </c>
      <c r="J41" s="25">
        <v>0</v>
      </c>
    </row>
    <row r="42" spans="1:10" ht="12.75">
      <c r="A42" s="10" t="s">
        <v>64</v>
      </c>
      <c r="B42" s="25">
        <v>372059</v>
      </c>
      <c r="C42" s="25">
        <v>330891</v>
      </c>
      <c r="D42" s="25">
        <v>576051</v>
      </c>
      <c r="E42" s="25">
        <v>0</v>
      </c>
      <c r="F42" s="25">
        <v>12993</v>
      </c>
      <c r="G42" s="25">
        <v>472555</v>
      </c>
      <c r="H42" s="25">
        <v>137870</v>
      </c>
      <c r="I42" s="25">
        <v>94054</v>
      </c>
      <c r="J42" s="25">
        <v>7856</v>
      </c>
    </row>
    <row r="43" spans="1:10" ht="12.75">
      <c r="A43" s="10" t="s">
        <v>65</v>
      </c>
      <c r="B43" s="25">
        <v>15678</v>
      </c>
      <c r="C43" s="25">
        <v>1867</v>
      </c>
      <c r="D43" s="25">
        <v>20</v>
      </c>
      <c r="E43" s="25">
        <v>0</v>
      </c>
      <c r="F43" s="25">
        <v>794</v>
      </c>
      <c r="G43" s="25">
        <v>1</v>
      </c>
      <c r="H43" s="25">
        <v>8139</v>
      </c>
      <c r="I43" s="25">
        <v>2964</v>
      </c>
      <c r="J43" s="25">
        <v>4</v>
      </c>
    </row>
    <row r="44" spans="1:10" ht="12.75">
      <c r="A44" s="10" t="s">
        <v>66</v>
      </c>
      <c r="B44" s="25">
        <v>45795</v>
      </c>
      <c r="C44" s="25">
        <v>4794</v>
      </c>
      <c r="D44" s="25">
        <v>17602</v>
      </c>
      <c r="E44" s="25">
        <v>0</v>
      </c>
      <c r="F44" s="25">
        <v>3040</v>
      </c>
      <c r="G44" s="25">
        <v>10334</v>
      </c>
      <c r="H44" s="25">
        <v>22357</v>
      </c>
      <c r="I44" s="25">
        <v>7460</v>
      </c>
      <c r="J44" s="25">
        <v>48</v>
      </c>
    </row>
    <row r="45" spans="1:10" ht="25.5" customHeight="1">
      <c r="A45" s="24" t="s">
        <v>901</v>
      </c>
      <c r="B45" s="25">
        <v>298627</v>
      </c>
      <c r="C45" s="25">
        <v>39486</v>
      </c>
      <c r="D45" s="25">
        <v>11457</v>
      </c>
      <c r="E45" s="25">
        <v>17287</v>
      </c>
      <c r="F45" s="25">
        <v>0</v>
      </c>
      <c r="G45" s="25">
        <v>1291</v>
      </c>
      <c r="H45" s="25">
        <v>127084</v>
      </c>
      <c r="I45" s="25">
        <v>69147</v>
      </c>
      <c r="J45" s="25">
        <v>0</v>
      </c>
    </row>
    <row r="46" spans="1:10" ht="12.75">
      <c r="A46" s="10" t="s">
        <v>67</v>
      </c>
      <c r="B46" s="25">
        <v>70899</v>
      </c>
      <c r="C46" s="25">
        <v>11172</v>
      </c>
      <c r="D46" s="25">
        <v>262</v>
      </c>
      <c r="E46" s="25">
        <v>0</v>
      </c>
      <c r="F46" s="25">
        <v>6260</v>
      </c>
      <c r="G46" s="25">
        <v>20</v>
      </c>
      <c r="H46" s="25">
        <v>47737</v>
      </c>
      <c r="I46" s="25">
        <v>12250</v>
      </c>
      <c r="J46" s="25">
        <v>906</v>
      </c>
    </row>
    <row r="47" spans="1:10" ht="12.75">
      <c r="A47" s="10" t="s">
        <v>68</v>
      </c>
      <c r="B47" s="25">
        <v>24489</v>
      </c>
      <c r="C47" s="25">
        <v>10915</v>
      </c>
      <c r="D47" s="25">
        <v>8047</v>
      </c>
      <c r="E47" s="25">
        <v>1733</v>
      </c>
      <c r="F47" s="25">
        <v>0</v>
      </c>
      <c r="G47" s="25">
        <v>9082</v>
      </c>
      <c r="H47" s="25">
        <v>8649</v>
      </c>
      <c r="I47" s="25">
        <v>4120</v>
      </c>
      <c r="J47" s="25">
        <v>0</v>
      </c>
    </row>
    <row r="48" spans="1:10" ht="12.75">
      <c r="A48" s="10" t="s">
        <v>69</v>
      </c>
      <c r="B48" s="25">
        <v>112974</v>
      </c>
      <c r="C48" s="25">
        <v>22681</v>
      </c>
      <c r="D48" s="25">
        <v>5467</v>
      </c>
      <c r="E48" s="25">
        <v>0</v>
      </c>
      <c r="F48" s="25">
        <v>4907</v>
      </c>
      <c r="G48" s="25">
        <v>17402</v>
      </c>
      <c r="H48" s="25">
        <v>36000</v>
      </c>
      <c r="I48" s="25">
        <v>21075</v>
      </c>
      <c r="J48" s="25">
        <v>826</v>
      </c>
    </row>
    <row r="49" spans="1:10" ht="12.75">
      <c r="A49" s="10" t="s">
        <v>70</v>
      </c>
      <c r="B49" s="25">
        <v>127412</v>
      </c>
      <c r="C49" s="25">
        <v>41255</v>
      </c>
      <c r="D49" s="25">
        <v>2522</v>
      </c>
      <c r="E49" s="25">
        <v>0</v>
      </c>
      <c r="F49" s="25">
        <v>7846</v>
      </c>
      <c r="G49" s="25">
        <v>491</v>
      </c>
      <c r="H49" s="25">
        <v>32814</v>
      </c>
      <c r="I49" s="25">
        <v>17964</v>
      </c>
      <c r="J49" s="25">
        <v>286</v>
      </c>
    </row>
    <row r="50" spans="1:10" ht="12.75">
      <c r="A50" s="10" t="s">
        <v>71</v>
      </c>
      <c r="B50" s="25">
        <v>24322</v>
      </c>
      <c r="C50" s="25">
        <v>10387</v>
      </c>
      <c r="D50" s="25">
        <v>352</v>
      </c>
      <c r="E50" s="25">
        <v>0</v>
      </c>
      <c r="F50" s="25">
        <v>1764</v>
      </c>
      <c r="G50" s="25">
        <v>206</v>
      </c>
      <c r="H50" s="25">
        <v>7775</v>
      </c>
      <c r="I50" s="25">
        <v>4293</v>
      </c>
      <c r="J50" s="25">
        <v>690</v>
      </c>
    </row>
    <row r="51" spans="1:10" ht="12.75">
      <c r="A51" s="10" t="s">
        <v>72</v>
      </c>
      <c r="B51" s="25">
        <v>60561</v>
      </c>
      <c r="C51" s="25">
        <v>50627</v>
      </c>
      <c r="D51" s="25">
        <v>4855</v>
      </c>
      <c r="E51" s="25">
        <v>0</v>
      </c>
      <c r="F51" s="25">
        <v>5058</v>
      </c>
      <c r="G51" s="25">
        <v>2</v>
      </c>
      <c r="H51" s="25">
        <v>27313</v>
      </c>
      <c r="I51" s="25">
        <v>8870</v>
      </c>
      <c r="J51" s="25">
        <v>8</v>
      </c>
    </row>
    <row r="52" spans="1:10" ht="12.75">
      <c r="A52" s="10" t="s">
        <v>73</v>
      </c>
      <c r="B52" s="25">
        <v>20400</v>
      </c>
      <c r="C52" s="25">
        <v>11096</v>
      </c>
      <c r="D52" s="25">
        <v>1449</v>
      </c>
      <c r="E52" s="25">
        <v>0</v>
      </c>
      <c r="F52" s="25">
        <v>1913</v>
      </c>
      <c r="G52" s="25">
        <v>1391</v>
      </c>
      <c r="H52" s="25">
        <v>11042</v>
      </c>
      <c r="I52" s="25">
        <v>6613</v>
      </c>
      <c r="J52" s="25">
        <v>0</v>
      </c>
    </row>
    <row r="53" spans="1:10" ht="12.75">
      <c r="A53" s="10" t="s">
        <v>74</v>
      </c>
      <c r="B53" s="25">
        <v>25489</v>
      </c>
      <c r="C53" s="25">
        <v>5463</v>
      </c>
      <c r="D53" s="25">
        <v>387</v>
      </c>
      <c r="E53" s="25">
        <v>0</v>
      </c>
      <c r="F53" s="25">
        <v>2853</v>
      </c>
      <c r="G53" s="25">
        <v>119</v>
      </c>
      <c r="H53" s="25">
        <v>18945</v>
      </c>
      <c r="I53" s="25">
        <v>7716</v>
      </c>
      <c r="J53" s="25">
        <v>157</v>
      </c>
    </row>
    <row r="54" spans="1:10" ht="25.5" customHeight="1">
      <c r="A54" s="24" t="s">
        <v>886</v>
      </c>
      <c r="B54" s="25">
        <v>14970</v>
      </c>
      <c r="C54" s="25">
        <v>680</v>
      </c>
      <c r="D54" s="25">
        <v>814</v>
      </c>
      <c r="E54" s="25">
        <v>0</v>
      </c>
      <c r="F54" s="25">
        <v>970</v>
      </c>
      <c r="G54" s="25">
        <v>505</v>
      </c>
      <c r="H54" s="25">
        <v>6594</v>
      </c>
      <c r="I54" s="25">
        <v>2631</v>
      </c>
      <c r="J54" s="25">
        <v>2047</v>
      </c>
    </row>
    <row r="55" spans="1:10" ht="12.75">
      <c r="A55" s="10" t="s">
        <v>75</v>
      </c>
      <c r="B55" s="25">
        <v>61998</v>
      </c>
      <c r="C55" s="25">
        <v>11540</v>
      </c>
      <c r="D55" s="25">
        <v>3109</v>
      </c>
      <c r="E55" s="25">
        <v>0</v>
      </c>
      <c r="F55" s="25">
        <v>5520</v>
      </c>
      <c r="G55" s="25">
        <v>8</v>
      </c>
      <c r="H55" s="25">
        <v>26302</v>
      </c>
      <c r="I55" s="25">
        <v>12517</v>
      </c>
      <c r="J55" s="25">
        <v>0</v>
      </c>
    </row>
    <row r="56" spans="1:10" ht="12.75">
      <c r="A56" s="10" t="s">
        <v>76</v>
      </c>
      <c r="B56" s="25">
        <v>25200</v>
      </c>
      <c r="C56" s="25">
        <v>4894</v>
      </c>
      <c r="D56" s="25">
        <v>233</v>
      </c>
      <c r="E56" s="25">
        <v>0</v>
      </c>
      <c r="F56" s="25">
        <v>2392</v>
      </c>
      <c r="G56" s="25">
        <v>106</v>
      </c>
      <c r="H56" s="25">
        <v>6554</v>
      </c>
      <c r="I56" s="25">
        <v>3068</v>
      </c>
      <c r="J56" s="25">
        <v>376</v>
      </c>
    </row>
    <row r="57" spans="1:10" ht="12.75">
      <c r="A57" s="10" t="s">
        <v>77</v>
      </c>
      <c r="B57" s="25">
        <v>249077</v>
      </c>
      <c r="C57" s="25">
        <v>210990</v>
      </c>
      <c r="D57" s="25">
        <v>0</v>
      </c>
      <c r="E57" s="25">
        <v>4480</v>
      </c>
      <c r="F57" s="25">
        <v>10231</v>
      </c>
      <c r="G57" s="25">
        <v>0</v>
      </c>
      <c r="H57" s="25">
        <v>57959</v>
      </c>
      <c r="I57" s="25">
        <v>65067</v>
      </c>
      <c r="J57" s="25">
        <v>5253</v>
      </c>
    </row>
    <row r="58" spans="1:10" ht="12.75">
      <c r="A58" s="10" t="s">
        <v>78</v>
      </c>
      <c r="B58" s="25">
        <v>90023</v>
      </c>
      <c r="C58" s="25">
        <v>14773</v>
      </c>
      <c r="D58" s="25">
        <v>2882</v>
      </c>
      <c r="E58" s="25">
        <v>0</v>
      </c>
      <c r="F58" s="25">
        <v>4373</v>
      </c>
      <c r="G58" s="25">
        <v>134</v>
      </c>
      <c r="H58" s="25">
        <v>39404</v>
      </c>
      <c r="I58" s="25">
        <v>14277</v>
      </c>
      <c r="J58" s="25">
        <v>4</v>
      </c>
    </row>
    <row r="59" spans="1:10" ht="12.75">
      <c r="A59" s="10" t="s">
        <v>79</v>
      </c>
      <c r="B59" s="25">
        <v>117944</v>
      </c>
      <c r="C59" s="25">
        <v>17337</v>
      </c>
      <c r="D59" s="25">
        <v>4267</v>
      </c>
      <c r="E59" s="25">
        <v>8724</v>
      </c>
      <c r="F59" s="25">
        <v>4189</v>
      </c>
      <c r="G59" s="25">
        <v>689</v>
      </c>
      <c r="H59" s="25">
        <v>37841</v>
      </c>
      <c r="I59" s="25">
        <v>28566</v>
      </c>
      <c r="J59" s="25">
        <v>489</v>
      </c>
    </row>
    <row r="60" spans="1:10" ht="12.75">
      <c r="A60" s="10" t="s">
        <v>80</v>
      </c>
      <c r="B60" s="25">
        <v>348707</v>
      </c>
      <c r="C60" s="25">
        <v>124116</v>
      </c>
      <c r="D60" s="25">
        <v>33029</v>
      </c>
      <c r="E60" s="25">
        <v>0</v>
      </c>
      <c r="F60" s="25">
        <v>9747</v>
      </c>
      <c r="G60" s="25">
        <v>14907</v>
      </c>
      <c r="H60" s="25">
        <v>67566</v>
      </c>
      <c r="I60" s="25">
        <v>66971</v>
      </c>
      <c r="J60" s="25">
        <v>1295</v>
      </c>
    </row>
    <row r="61" spans="1:10" ht="12.75">
      <c r="A61" s="10" t="s">
        <v>81</v>
      </c>
      <c r="B61" s="25">
        <v>30443</v>
      </c>
      <c r="C61" s="25">
        <v>17445</v>
      </c>
      <c r="D61" s="25">
        <v>402</v>
      </c>
      <c r="E61" s="25">
        <v>0</v>
      </c>
      <c r="F61" s="25">
        <v>2825</v>
      </c>
      <c r="G61" s="25">
        <v>298</v>
      </c>
      <c r="H61" s="25">
        <v>5976</v>
      </c>
      <c r="I61" s="25">
        <v>9126</v>
      </c>
      <c r="J61" s="25">
        <v>804</v>
      </c>
    </row>
    <row r="62" spans="1:10" ht="12.75">
      <c r="A62" s="10" t="s">
        <v>82</v>
      </c>
      <c r="B62" s="25">
        <v>28530</v>
      </c>
      <c r="C62" s="25">
        <v>9087</v>
      </c>
      <c r="D62" s="25">
        <v>1881</v>
      </c>
      <c r="E62" s="25">
        <v>0</v>
      </c>
      <c r="F62" s="25">
        <v>4079</v>
      </c>
      <c r="G62" s="25">
        <v>1553</v>
      </c>
      <c r="H62" s="25">
        <v>22137</v>
      </c>
      <c r="I62" s="25">
        <v>6651</v>
      </c>
      <c r="J62" s="25">
        <v>6341</v>
      </c>
    </row>
    <row r="63" spans="1:10" ht="12.75">
      <c r="A63" s="10" t="s">
        <v>83</v>
      </c>
      <c r="B63" s="25">
        <v>26138</v>
      </c>
      <c r="C63" s="25">
        <v>2785</v>
      </c>
      <c r="D63" s="25">
        <v>1244</v>
      </c>
      <c r="E63" s="25">
        <v>0</v>
      </c>
      <c r="F63" s="25">
        <v>1579</v>
      </c>
      <c r="G63" s="25">
        <v>-6</v>
      </c>
      <c r="H63" s="25">
        <v>6087</v>
      </c>
      <c r="I63" s="25">
        <v>3508</v>
      </c>
      <c r="J63" s="25">
        <v>914</v>
      </c>
    </row>
    <row r="64" spans="1:10" ht="12.75">
      <c r="A64" s="10" t="s">
        <v>84</v>
      </c>
      <c r="B64" s="25">
        <v>2061</v>
      </c>
      <c r="C64" s="25">
        <v>4182</v>
      </c>
      <c r="D64" s="25">
        <v>80</v>
      </c>
      <c r="E64" s="25">
        <v>0</v>
      </c>
      <c r="F64" s="25">
        <v>80</v>
      </c>
      <c r="G64" s="25">
        <v>2</v>
      </c>
      <c r="H64" s="25">
        <v>0</v>
      </c>
      <c r="I64" s="25">
        <v>292</v>
      </c>
      <c r="J64" s="25">
        <v>2</v>
      </c>
    </row>
    <row r="65" spans="1:10" ht="12.75">
      <c r="A65" s="10" t="s">
        <v>85</v>
      </c>
      <c r="B65" s="25">
        <v>28146</v>
      </c>
      <c r="C65" s="25">
        <v>11127</v>
      </c>
      <c r="D65" s="25">
        <v>346</v>
      </c>
      <c r="E65" s="25">
        <v>0</v>
      </c>
      <c r="F65" s="25">
        <v>3161</v>
      </c>
      <c r="G65" s="25">
        <v>7</v>
      </c>
      <c r="H65" s="25">
        <v>13831</v>
      </c>
      <c r="I65" s="25">
        <v>5005</v>
      </c>
      <c r="J65" s="25">
        <v>0</v>
      </c>
    </row>
    <row r="66" spans="1:10" ht="12.75">
      <c r="A66" s="10" t="s">
        <v>86</v>
      </c>
      <c r="B66" s="25">
        <v>15192</v>
      </c>
      <c r="C66" s="25">
        <v>1392</v>
      </c>
      <c r="D66" s="25">
        <v>3</v>
      </c>
      <c r="E66" s="25">
        <v>948</v>
      </c>
      <c r="F66" s="25">
        <v>0</v>
      </c>
      <c r="G66" s="25">
        <v>0</v>
      </c>
      <c r="H66" s="25">
        <v>9158</v>
      </c>
      <c r="I66" s="25">
        <v>2046</v>
      </c>
      <c r="J66" s="25">
        <v>0</v>
      </c>
    </row>
    <row r="67" spans="1:10" ht="25.5" customHeight="1">
      <c r="A67" s="24" t="s">
        <v>902</v>
      </c>
      <c r="B67" s="25">
        <v>13763</v>
      </c>
      <c r="C67" s="25">
        <v>1214</v>
      </c>
      <c r="D67" s="25">
        <v>65</v>
      </c>
      <c r="E67" s="25">
        <v>0</v>
      </c>
      <c r="F67" s="25">
        <v>1485</v>
      </c>
      <c r="G67" s="25">
        <v>2</v>
      </c>
      <c r="H67" s="25">
        <v>4028</v>
      </c>
      <c r="I67" s="25">
        <v>3124</v>
      </c>
      <c r="J67" s="25">
        <v>378</v>
      </c>
    </row>
    <row r="68" spans="1:10" ht="12.75">
      <c r="A68" s="10" t="s">
        <v>87</v>
      </c>
      <c r="B68" s="25">
        <v>91410</v>
      </c>
      <c r="C68" s="25">
        <v>1637</v>
      </c>
      <c r="D68" s="25">
        <v>1560</v>
      </c>
      <c r="E68" s="25">
        <v>0</v>
      </c>
      <c r="F68" s="25">
        <v>4748</v>
      </c>
      <c r="G68" s="25">
        <v>2839</v>
      </c>
      <c r="H68" s="25">
        <v>85733</v>
      </c>
      <c r="I68" s="25">
        <v>18281</v>
      </c>
      <c r="J68" s="25">
        <v>39</v>
      </c>
    </row>
    <row r="69" spans="1:10" ht="12.75">
      <c r="A69" s="10" t="s">
        <v>88</v>
      </c>
      <c r="B69" s="25">
        <v>57676</v>
      </c>
      <c r="C69" s="25">
        <v>40036</v>
      </c>
      <c r="D69" s="25">
        <v>6532</v>
      </c>
      <c r="E69" s="25">
        <v>0</v>
      </c>
      <c r="F69" s="25">
        <v>1818</v>
      </c>
      <c r="G69" s="25">
        <v>1552</v>
      </c>
      <c r="H69" s="25">
        <v>21192</v>
      </c>
      <c r="I69" s="25">
        <v>10081</v>
      </c>
      <c r="J69" s="25">
        <v>89</v>
      </c>
    </row>
    <row r="70" spans="1:10" ht="12.75">
      <c r="A70" s="10" t="s">
        <v>89</v>
      </c>
      <c r="B70" s="25">
        <v>37522</v>
      </c>
      <c r="C70" s="25">
        <v>11385</v>
      </c>
      <c r="D70" s="25">
        <v>5232</v>
      </c>
      <c r="E70" s="25">
        <v>0</v>
      </c>
      <c r="F70" s="25">
        <v>219</v>
      </c>
      <c r="G70" s="25">
        <v>530</v>
      </c>
      <c r="H70" s="25">
        <v>29321</v>
      </c>
      <c r="I70" s="25">
        <v>4418</v>
      </c>
      <c r="J70" s="25">
        <v>0</v>
      </c>
    </row>
    <row r="71" spans="1:10" ht="12.75">
      <c r="A71" s="10" t="s">
        <v>90</v>
      </c>
      <c r="B71" s="25">
        <v>13466</v>
      </c>
      <c r="C71" s="25">
        <v>3530</v>
      </c>
      <c r="D71" s="25">
        <v>448</v>
      </c>
      <c r="E71" s="25">
        <v>0</v>
      </c>
      <c r="F71" s="25">
        <v>1642</v>
      </c>
      <c r="G71" s="25">
        <v>28</v>
      </c>
      <c r="H71" s="25">
        <v>7573</v>
      </c>
      <c r="I71" s="25">
        <v>4189</v>
      </c>
      <c r="J71" s="25">
        <v>0</v>
      </c>
    </row>
    <row r="72" spans="1:10" ht="12.75">
      <c r="A72" s="10" t="s">
        <v>91</v>
      </c>
      <c r="B72" s="25">
        <v>405636</v>
      </c>
      <c r="C72" s="25">
        <v>63798</v>
      </c>
      <c r="D72" s="25">
        <v>43960</v>
      </c>
      <c r="E72" s="25">
        <v>0</v>
      </c>
      <c r="F72" s="25">
        <v>13853</v>
      </c>
      <c r="G72" s="25">
        <v>25533</v>
      </c>
      <c r="H72" s="25">
        <v>141984</v>
      </c>
      <c r="I72" s="25">
        <v>71213</v>
      </c>
      <c r="J72" s="25">
        <v>0</v>
      </c>
    </row>
    <row r="73" spans="1:10" ht="12.75">
      <c r="A73" s="10" t="s">
        <v>92</v>
      </c>
      <c r="B73" s="25">
        <v>19404</v>
      </c>
      <c r="C73" s="25">
        <v>4860</v>
      </c>
      <c r="D73" s="25">
        <v>305</v>
      </c>
      <c r="E73" s="25">
        <v>0</v>
      </c>
      <c r="F73" s="25">
        <v>2924</v>
      </c>
      <c r="G73" s="25">
        <v>21</v>
      </c>
      <c r="H73" s="25">
        <v>12413</v>
      </c>
      <c r="I73" s="25">
        <v>3669</v>
      </c>
      <c r="J73" s="25">
        <v>2</v>
      </c>
    </row>
    <row r="74" spans="1:10" ht="12.75">
      <c r="A74" s="10" t="s">
        <v>93</v>
      </c>
      <c r="B74" s="25">
        <v>99097</v>
      </c>
      <c r="C74" s="25">
        <v>18528</v>
      </c>
      <c r="D74" s="25">
        <v>2392</v>
      </c>
      <c r="E74" s="25">
        <v>-9</v>
      </c>
      <c r="F74" s="25">
        <v>5659</v>
      </c>
      <c r="G74" s="25">
        <v>1477</v>
      </c>
      <c r="H74" s="25">
        <v>55236</v>
      </c>
      <c r="I74" s="25">
        <v>22173</v>
      </c>
      <c r="J74" s="25">
        <v>0</v>
      </c>
    </row>
    <row r="75" spans="1:10" ht="12.75">
      <c r="A75" s="10" t="s">
        <v>94</v>
      </c>
      <c r="B75" s="25">
        <v>52298</v>
      </c>
      <c r="C75" s="25">
        <v>2148</v>
      </c>
      <c r="D75" s="25">
        <v>1503</v>
      </c>
      <c r="E75" s="25">
        <v>0</v>
      </c>
      <c r="F75" s="25">
        <v>3339</v>
      </c>
      <c r="G75" s="25">
        <v>264</v>
      </c>
      <c r="H75" s="25">
        <v>36545</v>
      </c>
      <c r="I75" s="25">
        <v>10900</v>
      </c>
      <c r="J75" s="25">
        <v>161</v>
      </c>
    </row>
    <row r="76" spans="1:10" ht="12.75">
      <c r="A76" s="10" t="s">
        <v>95</v>
      </c>
      <c r="B76" s="25">
        <v>54598</v>
      </c>
      <c r="C76" s="25">
        <v>8541</v>
      </c>
      <c r="D76" s="25">
        <v>11288</v>
      </c>
      <c r="E76" s="25">
        <v>0</v>
      </c>
      <c r="F76" s="25">
        <v>3288</v>
      </c>
      <c r="G76" s="25">
        <v>217</v>
      </c>
      <c r="H76" s="25">
        <v>32262</v>
      </c>
      <c r="I76" s="25">
        <v>10326</v>
      </c>
      <c r="J76" s="25">
        <v>639</v>
      </c>
    </row>
    <row r="77" spans="1:10" ht="12.75">
      <c r="A77" s="10" t="s">
        <v>96</v>
      </c>
      <c r="B77" s="25">
        <v>28204</v>
      </c>
      <c r="C77" s="25">
        <v>6862</v>
      </c>
      <c r="D77" s="25">
        <v>3243</v>
      </c>
      <c r="E77" s="25">
        <v>0</v>
      </c>
      <c r="F77" s="25">
        <v>1817</v>
      </c>
      <c r="G77" s="25">
        <v>3382</v>
      </c>
      <c r="H77" s="25">
        <v>4</v>
      </c>
      <c r="I77" s="25">
        <v>6664</v>
      </c>
      <c r="J77" s="25">
        <v>0</v>
      </c>
    </row>
    <row r="78" spans="1:10" ht="12.75">
      <c r="A78" s="10" t="s">
        <v>97</v>
      </c>
      <c r="B78" s="25">
        <v>81961</v>
      </c>
      <c r="C78" s="25">
        <v>14282</v>
      </c>
      <c r="D78" s="25">
        <v>1604</v>
      </c>
      <c r="E78" s="25">
        <v>0</v>
      </c>
      <c r="F78" s="25">
        <v>4732</v>
      </c>
      <c r="G78" s="25">
        <v>802</v>
      </c>
      <c r="H78" s="25">
        <v>44079</v>
      </c>
      <c r="I78" s="25">
        <v>14866</v>
      </c>
      <c r="J78" s="25">
        <v>38</v>
      </c>
    </row>
    <row r="79" spans="1:10" ht="12.75">
      <c r="A79" s="10" t="s">
        <v>98</v>
      </c>
      <c r="B79" s="25">
        <v>92255</v>
      </c>
      <c r="C79" s="25">
        <v>17388</v>
      </c>
      <c r="D79" s="25">
        <v>32828</v>
      </c>
      <c r="E79" s="25">
        <v>0</v>
      </c>
      <c r="F79" s="25">
        <v>6400</v>
      </c>
      <c r="G79" s="25">
        <v>27524</v>
      </c>
      <c r="H79" s="25">
        <v>18137</v>
      </c>
      <c r="I79" s="25">
        <v>8180</v>
      </c>
      <c r="J79" s="25">
        <v>15</v>
      </c>
    </row>
    <row r="80" spans="1:10" ht="25.5" customHeight="1">
      <c r="A80" s="24" t="s">
        <v>903</v>
      </c>
      <c r="B80" s="25">
        <v>65805</v>
      </c>
      <c r="C80" s="25">
        <v>5124</v>
      </c>
      <c r="D80" s="25">
        <v>1527</v>
      </c>
      <c r="E80" s="25">
        <v>0</v>
      </c>
      <c r="F80" s="25">
        <v>3313</v>
      </c>
      <c r="G80" s="25">
        <v>2039</v>
      </c>
      <c r="H80" s="25">
        <v>27034</v>
      </c>
      <c r="I80" s="25">
        <v>11968</v>
      </c>
      <c r="J80" s="25">
        <v>144</v>
      </c>
    </row>
    <row r="81" spans="1:10" ht="12.75">
      <c r="A81" s="10" t="s">
        <v>99</v>
      </c>
      <c r="B81" s="25">
        <v>11417</v>
      </c>
      <c r="C81" s="25">
        <v>4070</v>
      </c>
      <c r="D81" s="25">
        <v>114</v>
      </c>
      <c r="E81" s="25">
        <v>2303</v>
      </c>
      <c r="F81" s="25">
        <v>1013</v>
      </c>
      <c r="G81" s="25">
        <v>0</v>
      </c>
      <c r="H81" s="25">
        <v>5769</v>
      </c>
      <c r="I81" s="25">
        <v>2106</v>
      </c>
      <c r="J81" s="25">
        <v>0</v>
      </c>
    </row>
    <row r="82" spans="1:10" ht="12.75">
      <c r="A82" s="10" t="s">
        <v>100</v>
      </c>
      <c r="B82" s="25">
        <v>102981</v>
      </c>
      <c r="C82" s="25">
        <v>22755</v>
      </c>
      <c r="D82" s="25">
        <v>2140</v>
      </c>
      <c r="E82" s="25">
        <v>0</v>
      </c>
      <c r="F82" s="25">
        <v>5253</v>
      </c>
      <c r="G82" s="25">
        <v>880</v>
      </c>
      <c r="H82" s="25">
        <v>58365</v>
      </c>
      <c r="I82" s="25">
        <v>17231</v>
      </c>
      <c r="J82" s="25">
        <v>0</v>
      </c>
    </row>
    <row r="83" spans="1:10" ht="12.75">
      <c r="A83" s="10" t="s">
        <v>101</v>
      </c>
      <c r="B83" s="25">
        <v>27337</v>
      </c>
      <c r="C83" s="25">
        <v>2504</v>
      </c>
      <c r="D83" s="25">
        <v>792</v>
      </c>
      <c r="E83" s="25">
        <v>3198</v>
      </c>
      <c r="F83" s="25">
        <v>0</v>
      </c>
      <c r="G83" s="25">
        <v>401</v>
      </c>
      <c r="H83" s="25">
        <v>5094</v>
      </c>
      <c r="I83" s="25">
        <v>2918</v>
      </c>
      <c r="J83" s="25">
        <v>325</v>
      </c>
    </row>
    <row r="84" spans="1:10" ht="12.75">
      <c r="A84" s="10" t="s">
        <v>102</v>
      </c>
      <c r="B84" s="25">
        <v>44189</v>
      </c>
      <c r="C84" s="25">
        <v>3795</v>
      </c>
      <c r="D84" s="25">
        <v>1539</v>
      </c>
      <c r="E84" s="25">
        <v>0</v>
      </c>
      <c r="F84" s="25">
        <v>2172</v>
      </c>
      <c r="G84" s="25">
        <v>18</v>
      </c>
      <c r="H84" s="25">
        <v>12816</v>
      </c>
      <c r="I84" s="25">
        <v>5175</v>
      </c>
      <c r="J84" s="25">
        <v>222</v>
      </c>
    </row>
    <row r="85" spans="1:10" ht="12.75">
      <c r="A85" s="10" t="s">
        <v>103</v>
      </c>
      <c r="B85" s="25">
        <v>20626</v>
      </c>
      <c r="C85" s="25">
        <v>3451</v>
      </c>
      <c r="D85" s="25">
        <v>631</v>
      </c>
      <c r="E85" s="25">
        <v>1036</v>
      </c>
      <c r="F85" s="25">
        <v>2125</v>
      </c>
      <c r="G85" s="25">
        <v>19</v>
      </c>
      <c r="H85" s="25">
        <v>4679</v>
      </c>
      <c r="I85" s="25">
        <v>3432</v>
      </c>
      <c r="J85" s="25">
        <v>131</v>
      </c>
    </row>
    <row r="86" spans="1:10" ht="12.75">
      <c r="A86" s="10" t="s">
        <v>104</v>
      </c>
      <c r="B86" s="25">
        <v>249017</v>
      </c>
      <c r="C86" s="25">
        <v>63684</v>
      </c>
      <c r="D86" s="25">
        <v>10353</v>
      </c>
      <c r="E86" s="25">
        <v>0</v>
      </c>
      <c r="F86" s="25">
        <v>12071</v>
      </c>
      <c r="G86" s="25">
        <v>1392</v>
      </c>
      <c r="H86" s="25">
        <v>79357</v>
      </c>
      <c r="I86" s="25">
        <v>38197</v>
      </c>
      <c r="J86" s="25">
        <v>2228</v>
      </c>
    </row>
    <row r="87" spans="1:10" ht="12.75">
      <c r="A87" s="10" t="s">
        <v>105</v>
      </c>
      <c r="B87" s="25">
        <v>25934</v>
      </c>
      <c r="C87" s="25">
        <v>4908</v>
      </c>
      <c r="D87" s="25">
        <v>6700</v>
      </c>
      <c r="E87" s="25">
        <v>0</v>
      </c>
      <c r="F87" s="25">
        <v>3783</v>
      </c>
      <c r="G87" s="25">
        <v>5856</v>
      </c>
      <c r="H87" s="25">
        <v>11789</v>
      </c>
      <c r="I87" s="25">
        <v>4875</v>
      </c>
      <c r="J87" s="25">
        <v>0</v>
      </c>
    </row>
    <row r="88" spans="1:10" ht="25.5">
      <c r="A88" s="24" t="s">
        <v>887</v>
      </c>
      <c r="B88" s="25">
        <v>38592</v>
      </c>
      <c r="C88" s="25">
        <v>6675</v>
      </c>
      <c r="D88" s="25">
        <v>242</v>
      </c>
      <c r="E88" s="25">
        <v>0</v>
      </c>
      <c r="F88" s="25">
        <v>2668</v>
      </c>
      <c r="G88" s="25">
        <v>3</v>
      </c>
      <c r="H88" s="25">
        <v>11092</v>
      </c>
      <c r="I88" s="25">
        <v>5340</v>
      </c>
      <c r="J88" s="25">
        <v>0</v>
      </c>
    </row>
    <row r="89" spans="1:10" ht="12.75">
      <c r="A89" s="10" t="s">
        <v>106</v>
      </c>
      <c r="B89" s="25">
        <v>38400</v>
      </c>
      <c r="C89" s="25">
        <v>2562</v>
      </c>
      <c r="D89" s="25">
        <v>469</v>
      </c>
      <c r="E89" s="25">
        <v>0</v>
      </c>
      <c r="F89" s="25">
        <v>2195</v>
      </c>
      <c r="G89" s="25">
        <v>96</v>
      </c>
      <c r="H89" s="25">
        <v>15644</v>
      </c>
      <c r="I89" s="25">
        <v>5423</v>
      </c>
      <c r="J89" s="25">
        <v>659</v>
      </c>
    </row>
    <row r="90" spans="1:10" ht="12.75">
      <c r="A90" s="10" t="s">
        <v>107</v>
      </c>
      <c r="B90" s="25">
        <v>50196</v>
      </c>
      <c r="C90" s="25">
        <v>7951</v>
      </c>
      <c r="D90" s="25">
        <v>12573</v>
      </c>
      <c r="E90" s="25">
        <v>35</v>
      </c>
      <c r="F90" s="25">
        <v>4398</v>
      </c>
      <c r="G90" s="25">
        <v>12738</v>
      </c>
      <c r="H90" s="25">
        <v>11175</v>
      </c>
      <c r="I90" s="25">
        <v>8678</v>
      </c>
      <c r="J90" s="25">
        <v>0</v>
      </c>
    </row>
    <row r="91" spans="1:10" ht="12.75">
      <c r="A91" s="10" t="s">
        <v>108</v>
      </c>
      <c r="B91" s="25">
        <v>23654</v>
      </c>
      <c r="C91" s="25">
        <v>2412</v>
      </c>
      <c r="D91" s="25">
        <v>367</v>
      </c>
      <c r="E91" s="25">
        <v>0</v>
      </c>
      <c r="F91" s="25">
        <v>1385</v>
      </c>
      <c r="G91" s="25">
        <v>0</v>
      </c>
      <c r="H91" s="25">
        <v>11216</v>
      </c>
      <c r="I91" s="25">
        <v>3456</v>
      </c>
      <c r="J91" s="25">
        <v>0</v>
      </c>
    </row>
    <row r="92" spans="1:10" ht="12.75">
      <c r="A92" s="10" t="s">
        <v>109</v>
      </c>
      <c r="B92" s="25">
        <v>262226</v>
      </c>
      <c r="C92" s="25">
        <v>35842</v>
      </c>
      <c r="D92" s="25">
        <v>28584</v>
      </c>
      <c r="E92" s="25">
        <v>0</v>
      </c>
      <c r="F92" s="25">
        <v>4638</v>
      </c>
      <c r="G92" s="25">
        <v>6870</v>
      </c>
      <c r="H92" s="25">
        <v>78238</v>
      </c>
      <c r="I92" s="25">
        <v>35928</v>
      </c>
      <c r="J92" s="25">
        <v>0</v>
      </c>
    </row>
    <row r="93" spans="1:10" ht="12.75">
      <c r="A93" s="10" t="s">
        <v>110</v>
      </c>
      <c r="B93" s="25">
        <v>47889</v>
      </c>
      <c r="C93" s="25">
        <v>109</v>
      </c>
      <c r="D93" s="25">
        <v>669</v>
      </c>
      <c r="E93" s="25">
        <v>0</v>
      </c>
      <c r="F93" s="25">
        <v>1631</v>
      </c>
      <c r="G93" s="25">
        <v>0</v>
      </c>
      <c r="H93" s="25">
        <v>21572</v>
      </c>
      <c r="I93" s="25">
        <v>9220</v>
      </c>
      <c r="J93" s="25">
        <v>0</v>
      </c>
    </row>
    <row r="94" spans="1:10" ht="12.75">
      <c r="A94" s="10" t="s">
        <v>111</v>
      </c>
      <c r="B94" s="25">
        <v>34036</v>
      </c>
      <c r="C94" s="25">
        <v>11094</v>
      </c>
      <c r="D94" s="25">
        <v>437</v>
      </c>
      <c r="E94" s="25">
        <v>0</v>
      </c>
      <c r="F94" s="25">
        <v>2380</v>
      </c>
      <c r="G94" s="25">
        <v>0</v>
      </c>
      <c r="H94" s="25">
        <v>8203</v>
      </c>
      <c r="I94" s="25">
        <v>10194</v>
      </c>
      <c r="J94" s="25">
        <v>0</v>
      </c>
    </row>
    <row r="95" spans="1:10" ht="12.75">
      <c r="A95" s="10" t="s">
        <v>112</v>
      </c>
      <c r="B95" s="25">
        <v>71553</v>
      </c>
      <c r="C95" s="25">
        <v>10086</v>
      </c>
      <c r="D95" s="25">
        <v>5726</v>
      </c>
      <c r="E95" s="25">
        <v>0</v>
      </c>
      <c r="F95" s="25">
        <v>4468</v>
      </c>
      <c r="G95" s="25">
        <v>696</v>
      </c>
      <c r="H95" s="25">
        <v>39378</v>
      </c>
      <c r="I95" s="25">
        <v>12883</v>
      </c>
      <c r="J95" s="25">
        <v>203</v>
      </c>
    </row>
    <row r="96" spans="1:10" ht="12.75">
      <c r="A96" s="10" t="s">
        <v>113</v>
      </c>
      <c r="B96" s="25">
        <v>65512</v>
      </c>
      <c r="C96" s="25">
        <v>14034</v>
      </c>
      <c r="D96" s="25">
        <v>1783</v>
      </c>
      <c r="E96" s="25">
        <v>0</v>
      </c>
      <c r="F96" s="25">
        <v>3566</v>
      </c>
      <c r="G96" s="25">
        <v>56</v>
      </c>
      <c r="H96" s="25">
        <v>18474</v>
      </c>
      <c r="I96" s="25">
        <v>9694</v>
      </c>
      <c r="J96" s="25">
        <v>126</v>
      </c>
    </row>
    <row r="97" spans="1:10" ht="12.75">
      <c r="A97" s="10" t="s">
        <v>114</v>
      </c>
      <c r="B97" s="25">
        <v>17581</v>
      </c>
      <c r="C97" s="25">
        <v>627</v>
      </c>
      <c r="D97" s="25">
        <v>304</v>
      </c>
      <c r="E97" s="25">
        <v>1681</v>
      </c>
      <c r="F97" s="25">
        <v>-205</v>
      </c>
      <c r="G97" s="25">
        <v>0</v>
      </c>
      <c r="H97" s="25">
        <v>5555</v>
      </c>
      <c r="I97" s="25">
        <v>2808</v>
      </c>
      <c r="J97" s="25">
        <v>0</v>
      </c>
    </row>
    <row r="98" spans="1:10" ht="12.75">
      <c r="A98" s="10" t="s">
        <v>115</v>
      </c>
      <c r="B98" s="25">
        <v>49557</v>
      </c>
      <c r="C98" s="25">
        <v>3473</v>
      </c>
      <c r="D98" s="25">
        <v>559</v>
      </c>
      <c r="E98" s="25">
        <v>0</v>
      </c>
      <c r="F98" s="25">
        <v>5789</v>
      </c>
      <c r="G98" s="25">
        <v>734</v>
      </c>
      <c r="H98" s="25">
        <v>16568</v>
      </c>
      <c r="I98" s="25">
        <v>5456</v>
      </c>
      <c r="J98" s="25">
        <v>144</v>
      </c>
    </row>
    <row r="99" spans="1:10" ht="12.75">
      <c r="A99" s="10" t="s">
        <v>116</v>
      </c>
      <c r="B99" s="25">
        <v>100397</v>
      </c>
      <c r="C99" s="25">
        <v>21708</v>
      </c>
      <c r="D99" s="25">
        <v>7781</v>
      </c>
      <c r="E99" s="25">
        <v>0</v>
      </c>
      <c r="F99" s="25">
        <v>4324</v>
      </c>
      <c r="G99" s="25">
        <v>826</v>
      </c>
      <c r="H99" s="25">
        <v>12220</v>
      </c>
      <c r="I99" s="25">
        <v>11253</v>
      </c>
      <c r="J99" s="25">
        <v>65</v>
      </c>
    </row>
    <row r="100" spans="1:10" ht="25.5" customHeight="1">
      <c r="A100" s="24" t="s">
        <v>904</v>
      </c>
      <c r="B100" s="25">
        <v>126821</v>
      </c>
      <c r="C100" s="25">
        <v>37854</v>
      </c>
      <c r="D100" s="25">
        <v>26796</v>
      </c>
      <c r="E100" s="25">
        <v>0</v>
      </c>
      <c r="F100" s="25">
        <v>2531</v>
      </c>
      <c r="G100" s="25">
        <v>25480</v>
      </c>
      <c r="H100" s="25">
        <v>45395</v>
      </c>
      <c r="I100" s="25">
        <v>33953</v>
      </c>
      <c r="J100" s="25">
        <v>17</v>
      </c>
    </row>
    <row r="101" spans="1:10" ht="25.5" customHeight="1">
      <c r="A101" s="24" t="s">
        <v>888</v>
      </c>
      <c r="B101" s="25">
        <v>117190</v>
      </c>
      <c r="C101" s="25">
        <v>19093</v>
      </c>
      <c r="D101" s="25">
        <v>3121</v>
      </c>
      <c r="E101" s="25">
        <v>0</v>
      </c>
      <c r="F101" s="25">
        <v>5456</v>
      </c>
      <c r="G101" s="25">
        <v>115</v>
      </c>
      <c r="H101" s="25">
        <v>27983</v>
      </c>
      <c r="I101" s="25">
        <v>13544</v>
      </c>
      <c r="J101" s="25">
        <v>1349</v>
      </c>
    </row>
    <row r="102" spans="1:10" ht="12.75">
      <c r="A102" s="10" t="s">
        <v>117</v>
      </c>
      <c r="B102" s="25">
        <v>195522</v>
      </c>
      <c r="C102" s="25">
        <v>33160</v>
      </c>
      <c r="D102" s="25">
        <v>6983</v>
      </c>
      <c r="E102" s="25">
        <v>828</v>
      </c>
      <c r="F102" s="25">
        <v>11283</v>
      </c>
      <c r="G102" s="25">
        <v>2306</v>
      </c>
      <c r="H102" s="25">
        <v>37629</v>
      </c>
      <c r="I102" s="25">
        <v>24992</v>
      </c>
      <c r="J102" s="25">
        <v>3058</v>
      </c>
    </row>
    <row r="103" spans="1:10" ht="12.75">
      <c r="A103" s="10" t="s">
        <v>118</v>
      </c>
      <c r="B103" s="25">
        <v>51052</v>
      </c>
      <c r="C103" s="25">
        <v>10011</v>
      </c>
      <c r="D103" s="25">
        <v>1986</v>
      </c>
      <c r="E103" s="25">
        <v>0</v>
      </c>
      <c r="F103" s="25">
        <v>3427</v>
      </c>
      <c r="G103" s="25">
        <v>2408</v>
      </c>
      <c r="H103" s="25">
        <v>26441</v>
      </c>
      <c r="I103" s="25">
        <v>8550</v>
      </c>
      <c r="J103" s="25">
        <v>206</v>
      </c>
    </row>
    <row r="104" spans="1:10" ht="12.75">
      <c r="A104" s="10" t="s">
        <v>119</v>
      </c>
      <c r="B104" s="25">
        <v>74034</v>
      </c>
      <c r="C104" s="25">
        <v>23955</v>
      </c>
      <c r="D104" s="25">
        <v>1034</v>
      </c>
      <c r="E104" s="25">
        <v>0</v>
      </c>
      <c r="F104" s="25">
        <v>5131</v>
      </c>
      <c r="G104" s="25">
        <v>15</v>
      </c>
      <c r="H104" s="25">
        <v>28856</v>
      </c>
      <c r="I104" s="25">
        <v>10762</v>
      </c>
      <c r="J104" s="25">
        <v>0</v>
      </c>
    </row>
    <row r="105" spans="1:10" ht="12.75">
      <c r="A105" s="10" t="s">
        <v>120</v>
      </c>
      <c r="B105" s="25">
        <v>50113</v>
      </c>
      <c r="C105" s="25">
        <v>4693</v>
      </c>
      <c r="D105" s="25">
        <v>30</v>
      </c>
      <c r="E105" s="25">
        <v>0</v>
      </c>
      <c r="F105" s="25">
        <v>3396</v>
      </c>
      <c r="G105" s="25">
        <v>108</v>
      </c>
      <c r="H105" s="25">
        <v>23022</v>
      </c>
      <c r="I105" s="25">
        <v>7891</v>
      </c>
      <c r="J105" s="25">
        <v>502</v>
      </c>
    </row>
    <row r="106" spans="1:10" ht="25.5">
      <c r="A106" s="24" t="s">
        <v>121</v>
      </c>
      <c r="B106" s="25">
        <v>41113</v>
      </c>
      <c r="C106" s="25">
        <v>4407</v>
      </c>
      <c r="D106" s="25">
        <v>70</v>
      </c>
      <c r="E106" s="25">
        <v>2606</v>
      </c>
      <c r="F106" s="25">
        <v>0</v>
      </c>
      <c r="G106" s="25">
        <v>131</v>
      </c>
      <c r="H106" s="25">
        <v>31191</v>
      </c>
      <c r="I106" s="25">
        <v>10706</v>
      </c>
      <c r="J106" s="25">
        <v>2</v>
      </c>
    </row>
    <row r="107" spans="1:10" ht="12.75">
      <c r="A107" s="10" t="s">
        <v>122</v>
      </c>
      <c r="B107" s="25">
        <v>26535</v>
      </c>
      <c r="C107" s="25">
        <v>2055</v>
      </c>
      <c r="D107" s="25">
        <v>49</v>
      </c>
      <c r="E107" s="25">
        <v>0</v>
      </c>
      <c r="F107" s="25">
        <v>2635</v>
      </c>
      <c r="G107" s="25">
        <v>46</v>
      </c>
      <c r="H107" s="25">
        <v>13238</v>
      </c>
      <c r="I107" s="25">
        <v>5595</v>
      </c>
      <c r="J107" s="25">
        <v>0</v>
      </c>
    </row>
    <row r="108" spans="1:10" ht="12.75">
      <c r="A108" s="10" t="s">
        <v>123</v>
      </c>
      <c r="B108" s="25">
        <v>19468</v>
      </c>
      <c r="C108" s="25">
        <v>6524</v>
      </c>
      <c r="D108" s="25">
        <v>473</v>
      </c>
      <c r="E108" s="25">
        <v>728</v>
      </c>
      <c r="F108" s="25">
        <v>2002</v>
      </c>
      <c r="G108" s="25">
        <v>0</v>
      </c>
      <c r="H108" s="25">
        <v>4323</v>
      </c>
      <c r="I108" s="25">
        <v>7998</v>
      </c>
      <c r="J108" s="25">
        <v>0</v>
      </c>
    </row>
    <row r="109" spans="1:10" ht="12.75">
      <c r="A109" s="10" t="s">
        <v>124</v>
      </c>
      <c r="B109" s="25">
        <v>27281</v>
      </c>
      <c r="C109" s="25">
        <v>4083</v>
      </c>
      <c r="D109" s="25">
        <v>208</v>
      </c>
      <c r="E109" s="25">
        <v>0</v>
      </c>
      <c r="F109" s="25">
        <v>2819</v>
      </c>
      <c r="G109" s="25">
        <v>99</v>
      </c>
      <c r="H109" s="25">
        <v>20280</v>
      </c>
      <c r="I109" s="25">
        <v>6362</v>
      </c>
      <c r="J109" s="25">
        <v>37</v>
      </c>
    </row>
    <row r="110" spans="1:10" ht="12.75">
      <c r="A110" s="10" t="s">
        <v>125</v>
      </c>
      <c r="B110" s="25">
        <v>123344</v>
      </c>
      <c r="C110" s="25">
        <v>13522</v>
      </c>
      <c r="D110" s="25">
        <v>3381</v>
      </c>
      <c r="E110" s="25">
        <v>0</v>
      </c>
      <c r="F110" s="25">
        <v>4487</v>
      </c>
      <c r="G110" s="25">
        <v>448</v>
      </c>
      <c r="H110" s="25">
        <v>43756</v>
      </c>
      <c r="I110" s="25">
        <v>17640</v>
      </c>
      <c r="J110" s="25">
        <v>4654</v>
      </c>
    </row>
    <row r="111" spans="1:10" ht="12.75">
      <c r="A111" s="10" t="s">
        <v>126</v>
      </c>
      <c r="B111" s="25">
        <v>169175</v>
      </c>
      <c r="C111" s="25">
        <v>84830</v>
      </c>
      <c r="D111" s="25">
        <v>26575</v>
      </c>
      <c r="E111" s="25">
        <v>0</v>
      </c>
      <c r="F111" s="25">
        <v>13972</v>
      </c>
      <c r="G111" s="25">
        <v>17322</v>
      </c>
      <c r="H111" s="25">
        <v>43542</v>
      </c>
      <c r="I111" s="25">
        <v>66868</v>
      </c>
      <c r="J111" s="25">
        <v>406</v>
      </c>
    </row>
    <row r="112" spans="1:10" ht="12.75">
      <c r="A112" s="10" t="s">
        <v>127</v>
      </c>
      <c r="B112" s="25">
        <v>127862</v>
      </c>
      <c r="C112" s="25">
        <v>32275</v>
      </c>
      <c r="D112" s="25">
        <v>1873</v>
      </c>
      <c r="E112" s="25">
        <v>0</v>
      </c>
      <c r="F112" s="25">
        <v>4784</v>
      </c>
      <c r="G112" s="25">
        <v>1360</v>
      </c>
      <c r="H112" s="25">
        <v>20117</v>
      </c>
      <c r="I112" s="25">
        <v>22954</v>
      </c>
      <c r="J112" s="25">
        <v>691</v>
      </c>
    </row>
    <row r="113" spans="1:10" ht="12.75">
      <c r="A113" s="10" t="s">
        <v>128</v>
      </c>
      <c r="B113" s="25">
        <v>62916</v>
      </c>
      <c r="C113" s="25">
        <v>15056</v>
      </c>
      <c r="D113" s="25">
        <v>16997</v>
      </c>
      <c r="E113" s="25">
        <v>0</v>
      </c>
      <c r="F113" s="25">
        <v>4483</v>
      </c>
      <c r="G113" s="25">
        <v>39</v>
      </c>
      <c r="H113" s="25">
        <v>42096</v>
      </c>
      <c r="I113" s="25">
        <v>13082</v>
      </c>
      <c r="J113" s="25">
        <v>97</v>
      </c>
    </row>
    <row r="114" spans="1:10" ht="12.75">
      <c r="A114" s="10" t="s">
        <v>129</v>
      </c>
      <c r="B114" s="25">
        <v>30929</v>
      </c>
      <c r="C114" s="25">
        <v>1175</v>
      </c>
      <c r="D114" s="25">
        <v>347</v>
      </c>
      <c r="E114" s="25">
        <v>0</v>
      </c>
      <c r="F114" s="25">
        <v>4789</v>
      </c>
      <c r="G114" s="25">
        <v>0</v>
      </c>
      <c r="H114" s="25">
        <v>11632</v>
      </c>
      <c r="I114" s="25">
        <v>7277</v>
      </c>
      <c r="J114" s="25">
        <v>0</v>
      </c>
    </row>
    <row r="115" spans="1:10" ht="12.75">
      <c r="A115" s="10" t="s">
        <v>130</v>
      </c>
      <c r="B115" s="25">
        <v>20167</v>
      </c>
      <c r="C115" s="25">
        <v>17199</v>
      </c>
      <c r="D115" s="25">
        <v>144</v>
      </c>
      <c r="E115" s="25">
        <v>0</v>
      </c>
      <c r="F115" s="25">
        <v>1703</v>
      </c>
      <c r="G115" s="25">
        <v>0</v>
      </c>
      <c r="H115" s="25">
        <v>8421</v>
      </c>
      <c r="I115" s="25">
        <v>8210</v>
      </c>
      <c r="J115" s="25">
        <v>99</v>
      </c>
    </row>
    <row r="116" spans="1:10" ht="12.75">
      <c r="A116" s="10" t="s">
        <v>131</v>
      </c>
      <c r="B116" s="25">
        <v>38454</v>
      </c>
      <c r="C116" s="25">
        <v>6729</v>
      </c>
      <c r="D116" s="25">
        <v>5276</v>
      </c>
      <c r="E116" s="25">
        <v>0</v>
      </c>
      <c r="F116" s="25">
        <v>0</v>
      </c>
      <c r="G116" s="25">
        <v>1160</v>
      </c>
      <c r="H116" s="25">
        <v>12750</v>
      </c>
      <c r="I116" s="25">
        <v>9953</v>
      </c>
      <c r="J116" s="25">
        <v>327</v>
      </c>
    </row>
    <row r="117" spans="1:10" ht="12.75">
      <c r="A117" s="10" t="s">
        <v>132</v>
      </c>
      <c r="B117" s="25">
        <v>226560</v>
      </c>
      <c r="C117" s="25">
        <v>43211</v>
      </c>
      <c r="D117" s="25">
        <v>8480</v>
      </c>
      <c r="E117" s="25">
        <v>276</v>
      </c>
      <c r="F117" s="25">
        <v>5879</v>
      </c>
      <c r="G117" s="25">
        <v>3676</v>
      </c>
      <c r="H117" s="25">
        <v>51557</v>
      </c>
      <c r="I117" s="25">
        <v>45081</v>
      </c>
      <c r="J117" s="25">
        <v>0</v>
      </c>
    </row>
    <row r="118" spans="1:10" ht="12.75">
      <c r="A118" s="10" t="s">
        <v>133</v>
      </c>
      <c r="B118" s="25">
        <v>45040</v>
      </c>
      <c r="C118" s="25">
        <v>12992</v>
      </c>
      <c r="D118" s="25">
        <v>71227</v>
      </c>
      <c r="E118" s="25">
        <v>1978</v>
      </c>
      <c r="F118" s="25">
        <v>0</v>
      </c>
      <c r="G118" s="25">
        <v>74225</v>
      </c>
      <c r="H118" s="25">
        <v>5467</v>
      </c>
      <c r="I118" s="25">
        <v>10291</v>
      </c>
      <c r="J118" s="25">
        <v>0</v>
      </c>
    </row>
    <row r="119" spans="1:10" ht="12.75">
      <c r="A119" s="10" t="s">
        <v>134</v>
      </c>
      <c r="B119" s="25">
        <v>103781</v>
      </c>
      <c r="C119" s="25">
        <v>27146</v>
      </c>
      <c r="D119" s="25">
        <v>28196</v>
      </c>
      <c r="E119" s="25">
        <v>0</v>
      </c>
      <c r="F119" s="25">
        <v>7697</v>
      </c>
      <c r="G119" s="25">
        <v>24799</v>
      </c>
      <c r="H119" s="25">
        <v>23818</v>
      </c>
      <c r="I119" s="25">
        <v>16737</v>
      </c>
      <c r="J119" s="25">
        <v>0</v>
      </c>
    </row>
    <row r="120" spans="1:10" ht="12.75">
      <c r="A120" s="10" t="s">
        <v>135</v>
      </c>
      <c r="B120" s="25">
        <v>10297</v>
      </c>
      <c r="C120" s="25">
        <v>15059</v>
      </c>
      <c r="D120" s="25">
        <v>3981</v>
      </c>
      <c r="E120" s="25">
        <v>887</v>
      </c>
      <c r="F120" s="25">
        <v>0</v>
      </c>
      <c r="G120" s="25">
        <v>497</v>
      </c>
      <c r="H120" s="25">
        <v>0</v>
      </c>
      <c r="I120" s="25">
        <v>8784</v>
      </c>
      <c r="J120" s="25">
        <v>0</v>
      </c>
    </row>
    <row r="121" spans="1:10" ht="12.75">
      <c r="A121" s="10" t="s">
        <v>136</v>
      </c>
      <c r="B121" s="25">
        <v>229191</v>
      </c>
      <c r="C121" s="25">
        <v>83817</v>
      </c>
      <c r="D121" s="25">
        <v>9280</v>
      </c>
      <c r="E121" s="25">
        <v>0</v>
      </c>
      <c r="F121" s="25">
        <v>5138</v>
      </c>
      <c r="G121" s="25">
        <v>1090</v>
      </c>
      <c r="H121" s="25">
        <v>0</v>
      </c>
      <c r="I121" s="25">
        <v>53838</v>
      </c>
      <c r="J121" s="25">
        <v>3558</v>
      </c>
    </row>
    <row r="122" spans="1:10" ht="12.75">
      <c r="A122" s="10" t="s">
        <v>137</v>
      </c>
      <c r="B122" s="25">
        <v>660778</v>
      </c>
      <c r="C122" s="25">
        <v>94976</v>
      </c>
      <c r="D122" s="25">
        <v>73444</v>
      </c>
      <c r="E122" s="25">
        <v>0</v>
      </c>
      <c r="F122" s="25">
        <v>38340</v>
      </c>
      <c r="G122" s="25">
        <v>39055</v>
      </c>
      <c r="H122" s="25">
        <v>70526</v>
      </c>
      <c r="I122" s="25">
        <v>136110</v>
      </c>
      <c r="J122" s="25">
        <v>891</v>
      </c>
    </row>
    <row r="123" spans="1:10" ht="12.75">
      <c r="A123" s="10" t="s">
        <v>138</v>
      </c>
      <c r="B123" s="25">
        <v>17966</v>
      </c>
      <c r="C123" s="25">
        <v>5732</v>
      </c>
      <c r="D123" s="25">
        <v>692</v>
      </c>
      <c r="E123" s="25">
        <v>0</v>
      </c>
      <c r="F123" s="25">
        <v>960</v>
      </c>
      <c r="G123" s="25">
        <v>597</v>
      </c>
      <c r="H123" s="25">
        <v>1478</v>
      </c>
      <c r="I123" s="25">
        <v>4872</v>
      </c>
      <c r="J123" s="25">
        <v>199</v>
      </c>
    </row>
    <row r="124" spans="1:10" ht="12.75">
      <c r="A124" s="10" t="s">
        <v>139</v>
      </c>
      <c r="B124" s="25">
        <v>10420</v>
      </c>
      <c r="C124" s="25">
        <v>1243</v>
      </c>
      <c r="D124" s="25">
        <v>1149</v>
      </c>
      <c r="E124" s="25">
        <v>0</v>
      </c>
      <c r="F124" s="25">
        <v>0</v>
      </c>
      <c r="G124" s="25">
        <v>0</v>
      </c>
      <c r="H124" s="25">
        <v>2458</v>
      </c>
      <c r="I124" s="25">
        <v>2095</v>
      </c>
      <c r="J124" s="25">
        <v>0</v>
      </c>
    </row>
    <row r="125" spans="1:10" ht="12.75">
      <c r="A125" s="10" t="s">
        <v>140</v>
      </c>
      <c r="B125" s="25">
        <v>54688</v>
      </c>
      <c r="C125" s="25">
        <v>5006</v>
      </c>
      <c r="D125" s="25">
        <v>40440</v>
      </c>
      <c r="E125" s="25">
        <v>0</v>
      </c>
      <c r="F125" s="25">
        <v>3342</v>
      </c>
      <c r="G125" s="25">
        <v>40136</v>
      </c>
      <c r="H125" s="25">
        <v>19092</v>
      </c>
      <c r="I125" s="25">
        <v>11603</v>
      </c>
      <c r="J125" s="25">
        <v>4243</v>
      </c>
    </row>
    <row r="126" spans="1:10" ht="12.75">
      <c r="A126" s="10" t="s">
        <v>141</v>
      </c>
      <c r="B126" s="25">
        <v>27885</v>
      </c>
      <c r="C126" s="25">
        <v>20644</v>
      </c>
      <c r="D126" s="25">
        <v>2291</v>
      </c>
      <c r="E126" s="25">
        <v>1426</v>
      </c>
      <c r="F126" s="25">
        <v>0</v>
      </c>
      <c r="G126" s="25">
        <v>22</v>
      </c>
      <c r="H126" s="25">
        <v>4957</v>
      </c>
      <c r="I126" s="25">
        <v>6838</v>
      </c>
      <c r="J126" s="25">
        <v>6</v>
      </c>
    </row>
    <row r="127" spans="1:10" ht="12.75">
      <c r="A127" s="10" t="s">
        <v>142</v>
      </c>
      <c r="B127" s="25">
        <v>19361</v>
      </c>
      <c r="C127" s="25">
        <v>4025</v>
      </c>
      <c r="D127" s="25">
        <v>1165</v>
      </c>
      <c r="E127" s="25">
        <v>730</v>
      </c>
      <c r="F127" s="25">
        <v>0</v>
      </c>
      <c r="G127" s="25">
        <v>-2</v>
      </c>
      <c r="H127" s="25">
        <v>5111</v>
      </c>
      <c r="I127" s="25">
        <v>6974</v>
      </c>
      <c r="J127" s="25">
        <v>0</v>
      </c>
    </row>
    <row r="128" spans="1:10" ht="12.75">
      <c r="A128" s="10" t="s">
        <v>143</v>
      </c>
      <c r="B128" s="25">
        <v>7999</v>
      </c>
      <c r="C128" s="25">
        <v>28384</v>
      </c>
      <c r="D128" s="25">
        <v>783</v>
      </c>
      <c r="E128" s="25">
        <v>2460</v>
      </c>
      <c r="F128" s="25">
        <v>0</v>
      </c>
      <c r="G128" s="25">
        <v>0</v>
      </c>
      <c r="H128" s="25">
        <v>45</v>
      </c>
      <c r="I128" s="25">
        <v>9974</v>
      </c>
      <c r="J128" s="25">
        <v>73</v>
      </c>
    </row>
    <row r="129" spans="1:10" ht="12.75">
      <c r="A129" s="10" t="s">
        <v>144</v>
      </c>
      <c r="B129" s="25">
        <v>41180</v>
      </c>
      <c r="C129" s="25">
        <v>8428</v>
      </c>
      <c r="D129" s="25">
        <v>1150</v>
      </c>
      <c r="E129" s="25">
        <v>0</v>
      </c>
      <c r="F129" s="25">
        <v>3147</v>
      </c>
      <c r="G129" s="25">
        <v>65</v>
      </c>
      <c r="H129" s="25">
        <v>15402</v>
      </c>
      <c r="I129" s="25">
        <v>4117</v>
      </c>
      <c r="J129" s="25">
        <v>0</v>
      </c>
    </row>
    <row r="130" spans="1:10" ht="12.75">
      <c r="A130" s="10" t="s">
        <v>145</v>
      </c>
      <c r="B130" s="25">
        <v>25415</v>
      </c>
      <c r="C130" s="25">
        <v>9288</v>
      </c>
      <c r="D130" s="25">
        <v>410</v>
      </c>
      <c r="E130" s="25">
        <v>0</v>
      </c>
      <c r="F130" s="25">
        <v>2686</v>
      </c>
      <c r="G130" s="25">
        <v>0</v>
      </c>
      <c r="H130" s="25">
        <v>1178</v>
      </c>
      <c r="I130" s="25">
        <v>8598</v>
      </c>
      <c r="J130" s="25">
        <v>0</v>
      </c>
    </row>
    <row r="131" spans="1:10" ht="12.75">
      <c r="A131" s="10" t="s">
        <v>146</v>
      </c>
      <c r="B131" s="25">
        <v>18334</v>
      </c>
      <c r="C131" s="25">
        <v>11004</v>
      </c>
      <c r="D131" s="25">
        <v>90</v>
      </c>
      <c r="E131" s="25">
        <v>0</v>
      </c>
      <c r="F131" s="25">
        <v>1606</v>
      </c>
      <c r="G131" s="25">
        <v>57</v>
      </c>
      <c r="H131" s="25">
        <v>4406</v>
      </c>
      <c r="I131" s="25">
        <v>8910</v>
      </c>
      <c r="J131" s="25">
        <v>150</v>
      </c>
    </row>
    <row r="132" spans="1:10" ht="12.75">
      <c r="A132" s="10" t="s">
        <v>147</v>
      </c>
      <c r="B132" s="25">
        <v>86298</v>
      </c>
      <c r="C132" s="25">
        <v>17750</v>
      </c>
      <c r="D132" s="25">
        <v>2681</v>
      </c>
      <c r="E132" s="25">
        <v>0</v>
      </c>
      <c r="F132" s="25">
        <v>5020</v>
      </c>
      <c r="G132" s="25">
        <v>1252</v>
      </c>
      <c r="H132" s="25">
        <v>32089</v>
      </c>
      <c r="I132" s="25">
        <v>23118</v>
      </c>
      <c r="J132" s="25">
        <v>0</v>
      </c>
    </row>
    <row r="133" spans="1:10" ht="12.75">
      <c r="A133" s="10" t="s">
        <v>148</v>
      </c>
      <c r="B133" s="25">
        <v>10657</v>
      </c>
      <c r="C133" s="25">
        <v>30196</v>
      </c>
      <c r="D133" s="25">
        <v>20144</v>
      </c>
      <c r="E133" s="25">
        <v>0</v>
      </c>
      <c r="F133" s="25">
        <v>2183</v>
      </c>
      <c r="G133" s="25">
        <v>18494</v>
      </c>
      <c r="H133" s="25">
        <v>0</v>
      </c>
      <c r="I133" s="25">
        <v>15091</v>
      </c>
      <c r="J133" s="25">
        <v>237</v>
      </c>
    </row>
    <row r="134" spans="1:10" ht="12.75">
      <c r="A134" s="10" t="s">
        <v>149</v>
      </c>
      <c r="B134" s="25">
        <v>57049</v>
      </c>
      <c r="C134" s="25">
        <v>19376</v>
      </c>
      <c r="D134" s="25">
        <v>11293</v>
      </c>
      <c r="E134" s="25">
        <v>0</v>
      </c>
      <c r="F134" s="25">
        <v>-286</v>
      </c>
      <c r="G134" s="25">
        <v>10726</v>
      </c>
      <c r="H134" s="25">
        <v>4573</v>
      </c>
      <c r="I134" s="25">
        <v>12417</v>
      </c>
      <c r="J134" s="25">
        <v>6612</v>
      </c>
    </row>
    <row r="135" spans="1:10" ht="12.75">
      <c r="A135" s="10" t="s">
        <v>150</v>
      </c>
      <c r="B135" s="25">
        <v>26036</v>
      </c>
      <c r="C135" s="25">
        <v>5344</v>
      </c>
      <c r="D135" s="25">
        <v>239</v>
      </c>
      <c r="E135" s="25">
        <v>0</v>
      </c>
      <c r="F135" s="25">
        <v>1383</v>
      </c>
      <c r="G135" s="25">
        <v>21</v>
      </c>
      <c r="H135" s="25">
        <v>8382</v>
      </c>
      <c r="I135" s="25">
        <v>5559</v>
      </c>
      <c r="J135" s="25">
        <v>0</v>
      </c>
    </row>
    <row r="136" spans="1:10" ht="12.75">
      <c r="A136" s="10" t="s">
        <v>151</v>
      </c>
      <c r="B136" s="25">
        <v>111912</v>
      </c>
      <c r="C136" s="25">
        <v>13687</v>
      </c>
      <c r="D136" s="25">
        <v>2851</v>
      </c>
      <c r="E136" s="25">
        <v>0</v>
      </c>
      <c r="F136" s="25">
        <v>5261</v>
      </c>
      <c r="G136" s="25">
        <v>454</v>
      </c>
      <c r="H136" s="25">
        <v>58130</v>
      </c>
      <c r="I136" s="25">
        <v>24982</v>
      </c>
      <c r="J136" s="25">
        <v>2426</v>
      </c>
    </row>
    <row r="137" spans="1:10" ht="12.75">
      <c r="A137" s="10" t="s">
        <v>152</v>
      </c>
      <c r="B137" s="25">
        <v>28195</v>
      </c>
      <c r="C137" s="25">
        <v>0</v>
      </c>
      <c r="D137" s="25">
        <v>408</v>
      </c>
      <c r="E137" s="25">
        <v>0</v>
      </c>
      <c r="F137" s="25">
        <v>1084</v>
      </c>
      <c r="G137" s="25">
        <v>68</v>
      </c>
      <c r="H137" s="25">
        <v>19225</v>
      </c>
      <c r="I137" s="25">
        <v>5941</v>
      </c>
      <c r="J137" s="25">
        <v>5</v>
      </c>
    </row>
    <row r="138" spans="1:10" ht="12.75">
      <c r="A138" s="10" t="s">
        <v>153</v>
      </c>
      <c r="B138" s="25">
        <v>31094</v>
      </c>
      <c r="C138" s="25">
        <v>14720</v>
      </c>
      <c r="D138" s="25">
        <v>696</v>
      </c>
      <c r="E138" s="25">
        <v>0</v>
      </c>
      <c r="F138" s="25">
        <v>2308</v>
      </c>
      <c r="G138" s="25">
        <v>339</v>
      </c>
      <c r="H138" s="25">
        <v>9462</v>
      </c>
      <c r="I138" s="25">
        <v>8819</v>
      </c>
      <c r="J138" s="25">
        <v>65</v>
      </c>
    </row>
    <row r="139" spans="1:10" ht="25.5" customHeight="1">
      <c r="A139" s="24" t="s">
        <v>889</v>
      </c>
      <c r="B139" s="25">
        <v>8517</v>
      </c>
      <c r="C139" s="25">
        <v>155779</v>
      </c>
      <c r="D139" s="25">
        <v>5455</v>
      </c>
      <c r="E139" s="25">
        <v>0</v>
      </c>
      <c r="F139" s="25">
        <v>931</v>
      </c>
      <c r="G139" s="25">
        <v>286</v>
      </c>
      <c r="H139" s="25">
        <v>11</v>
      </c>
      <c r="I139" s="25">
        <v>20892</v>
      </c>
      <c r="J139" s="25">
        <v>0</v>
      </c>
    </row>
    <row r="140" spans="1:10" ht="12.75">
      <c r="A140" s="10" t="s">
        <v>154</v>
      </c>
      <c r="B140" s="25">
        <v>226541</v>
      </c>
      <c r="C140" s="25">
        <v>107735</v>
      </c>
      <c r="D140" s="25">
        <v>21142</v>
      </c>
      <c r="E140" s="25">
        <v>0</v>
      </c>
      <c r="F140" s="25">
        <v>4343</v>
      </c>
      <c r="G140" s="25">
        <v>15061</v>
      </c>
      <c r="H140" s="25">
        <v>56902</v>
      </c>
      <c r="I140" s="25">
        <v>39475</v>
      </c>
      <c r="J140" s="25">
        <v>1487</v>
      </c>
    </row>
    <row r="141" spans="1:10" ht="12.75">
      <c r="A141" s="10" t="s">
        <v>155</v>
      </c>
      <c r="B141" s="25">
        <v>20317</v>
      </c>
      <c r="C141" s="25">
        <v>2651</v>
      </c>
      <c r="D141" s="25">
        <v>470</v>
      </c>
      <c r="E141" s="25">
        <v>0</v>
      </c>
      <c r="F141" s="25">
        <v>433</v>
      </c>
      <c r="G141" s="25">
        <v>61</v>
      </c>
      <c r="H141" s="25">
        <v>8653</v>
      </c>
      <c r="I141" s="25">
        <v>3709</v>
      </c>
      <c r="J141" s="25">
        <v>242</v>
      </c>
    </row>
    <row r="142" spans="1:10" ht="12.75">
      <c r="A142" s="10" t="s">
        <v>156</v>
      </c>
      <c r="B142" s="25">
        <v>203958</v>
      </c>
      <c r="C142" s="25">
        <v>39663</v>
      </c>
      <c r="D142" s="25">
        <v>21381</v>
      </c>
      <c r="E142" s="25">
        <v>108</v>
      </c>
      <c r="F142" s="25">
        <v>7469</v>
      </c>
      <c r="G142" s="25">
        <v>10003</v>
      </c>
      <c r="H142" s="25">
        <v>56290</v>
      </c>
      <c r="I142" s="25">
        <v>28332</v>
      </c>
      <c r="J142" s="25">
        <v>327</v>
      </c>
    </row>
    <row r="143" spans="1:10" ht="12.75">
      <c r="A143" s="10" t="s">
        <v>157</v>
      </c>
      <c r="B143" s="25">
        <v>59914</v>
      </c>
      <c r="C143" s="25">
        <v>20291</v>
      </c>
      <c r="D143" s="25">
        <v>1506</v>
      </c>
      <c r="E143" s="25">
        <v>2908</v>
      </c>
      <c r="F143" s="25">
        <v>4312</v>
      </c>
      <c r="G143" s="25">
        <v>675</v>
      </c>
      <c r="H143" s="25">
        <v>34417</v>
      </c>
      <c r="I143" s="25">
        <v>14865</v>
      </c>
      <c r="J143" s="25">
        <v>0</v>
      </c>
    </row>
    <row r="144" spans="1:10" ht="12.75">
      <c r="A144" s="10" t="s">
        <v>158</v>
      </c>
      <c r="B144" s="25">
        <v>116082</v>
      </c>
      <c r="C144" s="25">
        <v>9522</v>
      </c>
      <c r="D144" s="25">
        <v>6656</v>
      </c>
      <c r="E144" s="25">
        <v>0</v>
      </c>
      <c r="F144" s="25">
        <v>6495</v>
      </c>
      <c r="G144" s="25">
        <v>764</v>
      </c>
      <c r="H144" s="25">
        <v>35449</v>
      </c>
      <c r="I144" s="25">
        <v>23031</v>
      </c>
      <c r="J144" s="25">
        <v>2258</v>
      </c>
    </row>
    <row r="145" spans="1:10" ht="25.5" customHeight="1">
      <c r="A145" s="24" t="s">
        <v>905</v>
      </c>
      <c r="B145" s="25">
        <v>74445</v>
      </c>
      <c r="C145" s="25">
        <v>29375</v>
      </c>
      <c r="D145" s="25">
        <v>4619</v>
      </c>
      <c r="E145" s="25">
        <v>0</v>
      </c>
      <c r="F145" s="25">
        <v>7743</v>
      </c>
      <c r="G145" s="25">
        <v>658</v>
      </c>
      <c r="H145" s="25">
        <v>26992</v>
      </c>
      <c r="I145" s="25">
        <v>9135</v>
      </c>
      <c r="J145" s="25">
        <v>274</v>
      </c>
    </row>
    <row r="146" spans="1:10" ht="12.75">
      <c r="A146" s="10" t="s">
        <v>160</v>
      </c>
      <c r="B146" s="25">
        <v>175768</v>
      </c>
      <c r="C146" s="25">
        <v>17724</v>
      </c>
      <c r="D146" s="25">
        <v>5658</v>
      </c>
      <c r="E146" s="25">
        <v>0</v>
      </c>
      <c r="F146" s="25">
        <v>6786</v>
      </c>
      <c r="G146" s="25">
        <v>1894</v>
      </c>
      <c r="H146" s="25">
        <v>118499</v>
      </c>
      <c r="I146" s="25">
        <v>34876</v>
      </c>
      <c r="J146" s="25">
        <v>102</v>
      </c>
    </row>
    <row r="147" spans="1:10" ht="12.75">
      <c r="A147" s="10" t="s">
        <v>161</v>
      </c>
      <c r="B147" s="25">
        <v>20336</v>
      </c>
      <c r="C147" s="25">
        <v>6630</v>
      </c>
      <c r="D147" s="25">
        <v>193</v>
      </c>
      <c r="E147" s="25">
        <v>0</v>
      </c>
      <c r="F147" s="25">
        <v>1147</v>
      </c>
      <c r="G147" s="25">
        <v>0</v>
      </c>
      <c r="H147" s="25">
        <v>10366</v>
      </c>
      <c r="I147" s="25">
        <v>5476</v>
      </c>
      <c r="J147" s="25">
        <v>927</v>
      </c>
    </row>
    <row r="148" spans="1:10" ht="12.75">
      <c r="A148" s="10" t="s">
        <v>162</v>
      </c>
      <c r="B148" s="25">
        <v>18916</v>
      </c>
      <c r="C148" s="25">
        <v>7958</v>
      </c>
      <c r="D148" s="25">
        <v>474</v>
      </c>
      <c r="E148" s="25">
        <v>0</v>
      </c>
      <c r="F148" s="25">
        <v>1370</v>
      </c>
      <c r="G148" s="25">
        <v>0</v>
      </c>
      <c r="H148" s="25">
        <v>8393</v>
      </c>
      <c r="I148" s="25">
        <v>3969</v>
      </c>
      <c r="J148" s="25">
        <v>0</v>
      </c>
    </row>
    <row r="149" spans="1:10" ht="12.75">
      <c r="A149" s="10" t="s">
        <v>163</v>
      </c>
      <c r="B149" s="25">
        <v>243775</v>
      </c>
      <c r="C149" s="25">
        <v>126808</v>
      </c>
      <c r="D149" s="25">
        <v>242937</v>
      </c>
      <c r="E149" s="25">
        <v>0</v>
      </c>
      <c r="F149" s="25">
        <v>16991</v>
      </c>
      <c r="G149" s="25">
        <v>235917</v>
      </c>
      <c r="H149" s="25">
        <v>105197</v>
      </c>
      <c r="I149" s="25">
        <v>58982</v>
      </c>
      <c r="J149" s="25">
        <v>1874</v>
      </c>
    </row>
    <row r="150" spans="1:10" ht="12.75">
      <c r="A150" s="10" t="s">
        <v>164</v>
      </c>
      <c r="B150" s="25">
        <v>17576</v>
      </c>
      <c r="C150" s="25">
        <v>1930</v>
      </c>
      <c r="D150" s="25">
        <v>661</v>
      </c>
      <c r="E150" s="25">
        <v>0</v>
      </c>
      <c r="F150" s="25">
        <v>1505</v>
      </c>
      <c r="G150" s="25">
        <v>661</v>
      </c>
      <c r="H150" s="25">
        <v>8213</v>
      </c>
      <c r="I150" s="25">
        <v>1888</v>
      </c>
      <c r="J150" s="25">
        <v>0</v>
      </c>
    </row>
    <row r="151" spans="1:10" ht="12.75">
      <c r="A151" s="10" t="s">
        <v>165</v>
      </c>
      <c r="B151" s="25">
        <v>19756</v>
      </c>
      <c r="C151" s="25">
        <v>1170</v>
      </c>
      <c r="D151" s="25">
        <v>560</v>
      </c>
      <c r="E151" s="25">
        <v>0</v>
      </c>
      <c r="F151" s="25">
        <v>405</v>
      </c>
      <c r="G151" s="25">
        <v>404</v>
      </c>
      <c r="H151" s="25">
        <v>13416</v>
      </c>
      <c r="I151" s="25">
        <v>4546</v>
      </c>
      <c r="J151" s="25">
        <v>62</v>
      </c>
    </row>
    <row r="152" spans="1:10" ht="12.75">
      <c r="A152" s="10" t="s">
        <v>166</v>
      </c>
      <c r="B152" s="25">
        <v>106203</v>
      </c>
      <c r="C152" s="25">
        <v>12694</v>
      </c>
      <c r="D152" s="25">
        <v>1447</v>
      </c>
      <c r="E152" s="25">
        <v>4826</v>
      </c>
      <c r="F152" s="25">
        <v>0</v>
      </c>
      <c r="G152" s="25">
        <v>514</v>
      </c>
      <c r="H152" s="25">
        <v>58406</v>
      </c>
      <c r="I152" s="25">
        <v>26647</v>
      </c>
      <c r="J152" s="25">
        <v>579</v>
      </c>
    </row>
    <row r="153" spans="1:10" ht="12.75">
      <c r="A153" s="10" t="s">
        <v>167</v>
      </c>
      <c r="B153" s="25">
        <v>9839</v>
      </c>
      <c r="C153" s="25">
        <v>5225</v>
      </c>
      <c r="D153" s="25">
        <v>106</v>
      </c>
      <c r="E153" s="25">
        <v>0</v>
      </c>
      <c r="F153" s="25">
        <v>1488</v>
      </c>
      <c r="G153" s="25">
        <v>202</v>
      </c>
      <c r="H153" s="25">
        <v>2412</v>
      </c>
      <c r="I153" s="25">
        <v>862</v>
      </c>
      <c r="J153" s="25">
        <v>8</v>
      </c>
    </row>
    <row r="154" spans="1:10" ht="12.75">
      <c r="A154" s="10" t="s">
        <v>168</v>
      </c>
      <c r="B154" s="25">
        <v>27134</v>
      </c>
      <c r="C154" s="25">
        <v>5067</v>
      </c>
      <c r="D154" s="25">
        <v>535</v>
      </c>
      <c r="E154" s="25">
        <v>0</v>
      </c>
      <c r="F154" s="25">
        <v>1831</v>
      </c>
      <c r="G154" s="25">
        <v>284</v>
      </c>
      <c r="H154" s="25">
        <v>23050</v>
      </c>
      <c r="I154" s="25">
        <v>5017</v>
      </c>
      <c r="J154" s="25">
        <v>449</v>
      </c>
    </row>
    <row r="155" spans="1:10" ht="12.75">
      <c r="A155" s="10" t="s">
        <v>169</v>
      </c>
      <c r="B155" s="25">
        <v>19049</v>
      </c>
      <c r="C155" s="25">
        <v>491</v>
      </c>
      <c r="D155" s="25">
        <v>1539</v>
      </c>
      <c r="E155" s="25">
        <v>0</v>
      </c>
      <c r="F155" s="25">
        <v>1962</v>
      </c>
      <c r="G155" s="25">
        <v>70</v>
      </c>
      <c r="H155" s="25">
        <v>9821</v>
      </c>
      <c r="I155" s="25">
        <v>2991</v>
      </c>
      <c r="J155" s="25">
        <v>0</v>
      </c>
    </row>
    <row r="156" spans="1:10" ht="12.75">
      <c r="A156" s="10" t="s">
        <v>170</v>
      </c>
      <c r="B156" s="25">
        <v>1305796</v>
      </c>
      <c r="C156" s="25">
        <v>510206</v>
      </c>
      <c r="D156" s="25">
        <v>373001</v>
      </c>
      <c r="E156" s="25">
        <v>0</v>
      </c>
      <c r="F156" s="25">
        <v>35861</v>
      </c>
      <c r="G156" s="25">
        <v>321231</v>
      </c>
      <c r="H156" s="25">
        <v>201030</v>
      </c>
      <c r="I156" s="25">
        <v>222317</v>
      </c>
      <c r="J156" s="25">
        <v>9036</v>
      </c>
    </row>
    <row r="157" spans="1:10" ht="12.75">
      <c r="A157" s="10" t="s">
        <v>171</v>
      </c>
      <c r="B157" s="25">
        <v>43475</v>
      </c>
      <c r="C157" s="25">
        <v>3483</v>
      </c>
      <c r="D157" s="25">
        <v>6434</v>
      </c>
      <c r="E157" s="25">
        <v>2831</v>
      </c>
      <c r="F157" s="25">
        <v>0</v>
      </c>
      <c r="G157" s="25">
        <v>6331</v>
      </c>
      <c r="H157" s="25">
        <v>15973</v>
      </c>
      <c r="I157" s="25">
        <v>4280</v>
      </c>
      <c r="J157" s="25">
        <v>721</v>
      </c>
    </row>
    <row r="158" spans="1:10" ht="12.75">
      <c r="A158" s="10" t="s">
        <v>172</v>
      </c>
      <c r="B158" s="25">
        <v>15423</v>
      </c>
      <c r="C158" s="25">
        <v>14278</v>
      </c>
      <c r="D158" s="25">
        <v>1070</v>
      </c>
      <c r="E158" s="25">
        <v>0</v>
      </c>
      <c r="F158" s="25">
        <v>1431</v>
      </c>
      <c r="G158" s="25">
        <v>88</v>
      </c>
      <c r="H158" s="25">
        <v>8019</v>
      </c>
      <c r="I158" s="25">
        <v>4776</v>
      </c>
      <c r="J158" s="25">
        <v>25</v>
      </c>
    </row>
    <row r="159" spans="1:10" ht="12.75">
      <c r="A159" s="10" t="s">
        <v>173</v>
      </c>
      <c r="B159" s="25">
        <v>32530</v>
      </c>
      <c r="C159" s="25">
        <v>1166</v>
      </c>
      <c r="D159" s="25">
        <v>362</v>
      </c>
      <c r="E159" s="25">
        <v>0</v>
      </c>
      <c r="F159" s="25">
        <v>3552</v>
      </c>
      <c r="G159" s="25">
        <v>134</v>
      </c>
      <c r="H159" s="25">
        <v>24753</v>
      </c>
      <c r="I159" s="25">
        <v>8538</v>
      </c>
      <c r="J159" s="25">
        <v>0</v>
      </c>
    </row>
    <row r="160" spans="1:10" ht="12.75">
      <c r="A160" s="10" t="s">
        <v>174</v>
      </c>
      <c r="B160" s="25">
        <v>90084</v>
      </c>
      <c r="C160" s="25">
        <v>27034</v>
      </c>
      <c r="D160" s="25">
        <v>5670</v>
      </c>
      <c r="E160" s="25">
        <v>0</v>
      </c>
      <c r="F160" s="25">
        <v>4468</v>
      </c>
      <c r="G160" s="25">
        <v>1</v>
      </c>
      <c r="H160" s="25">
        <v>21667</v>
      </c>
      <c r="I160" s="25">
        <v>13263</v>
      </c>
      <c r="J160" s="25">
        <v>46</v>
      </c>
    </row>
    <row r="161" spans="1:10" ht="12.75">
      <c r="A161" s="10" t="s">
        <v>175</v>
      </c>
      <c r="B161" s="25">
        <v>14650</v>
      </c>
      <c r="C161" s="25">
        <v>3920</v>
      </c>
      <c r="D161" s="25">
        <v>121</v>
      </c>
      <c r="E161" s="25">
        <v>0</v>
      </c>
      <c r="F161" s="25">
        <v>1321</v>
      </c>
      <c r="G161" s="25">
        <v>0</v>
      </c>
      <c r="H161" s="25">
        <v>10608</v>
      </c>
      <c r="I161" s="25">
        <v>3838</v>
      </c>
      <c r="J161" s="25">
        <v>0</v>
      </c>
    </row>
    <row r="162" spans="1:10" ht="12.75">
      <c r="A162" s="10" t="s">
        <v>176</v>
      </c>
      <c r="B162" s="25">
        <v>105900</v>
      </c>
      <c r="C162" s="25">
        <v>34049</v>
      </c>
      <c r="D162" s="25">
        <v>22936</v>
      </c>
      <c r="E162" s="25">
        <v>0</v>
      </c>
      <c r="F162" s="25">
        <v>4358</v>
      </c>
      <c r="G162" s="25">
        <v>19442</v>
      </c>
      <c r="H162" s="25">
        <v>18157</v>
      </c>
      <c r="I162" s="25">
        <v>12028</v>
      </c>
      <c r="J162" s="25">
        <v>443</v>
      </c>
    </row>
    <row r="163" spans="1:10" ht="12.75">
      <c r="A163" s="10" t="s">
        <v>177</v>
      </c>
      <c r="B163" s="25">
        <v>45083</v>
      </c>
      <c r="C163" s="25">
        <v>79293</v>
      </c>
      <c r="D163" s="25">
        <v>779</v>
      </c>
      <c r="E163" s="25">
        <v>0</v>
      </c>
      <c r="F163" s="25">
        <v>7201</v>
      </c>
      <c r="G163" s="25">
        <v>13</v>
      </c>
      <c r="H163" s="25">
        <v>9481</v>
      </c>
      <c r="I163" s="25">
        <v>14693</v>
      </c>
      <c r="J163" s="25">
        <v>32</v>
      </c>
    </row>
    <row r="164" spans="1:10" ht="12.75">
      <c r="A164" s="10" t="s">
        <v>178</v>
      </c>
      <c r="B164" s="25">
        <v>123277</v>
      </c>
      <c r="C164" s="25">
        <v>15315</v>
      </c>
      <c r="D164" s="25">
        <v>5874</v>
      </c>
      <c r="E164" s="25">
        <v>0</v>
      </c>
      <c r="F164" s="25">
        <v>5226</v>
      </c>
      <c r="G164" s="25">
        <v>-20</v>
      </c>
      <c r="H164" s="25">
        <v>42280</v>
      </c>
      <c r="I164" s="25">
        <v>17141</v>
      </c>
      <c r="J164" s="25">
        <v>1187</v>
      </c>
    </row>
    <row r="165" spans="1:10" ht="12.75">
      <c r="A165" s="10" t="s">
        <v>179</v>
      </c>
      <c r="B165" s="25">
        <v>34009</v>
      </c>
      <c r="C165" s="25">
        <v>18534</v>
      </c>
      <c r="D165" s="25">
        <v>543</v>
      </c>
      <c r="E165" s="25">
        <v>0</v>
      </c>
      <c r="F165" s="25">
        <v>3175</v>
      </c>
      <c r="G165" s="25">
        <v>444</v>
      </c>
      <c r="H165" s="25">
        <v>19875</v>
      </c>
      <c r="I165" s="25">
        <v>6344</v>
      </c>
      <c r="J165" s="25">
        <v>79</v>
      </c>
    </row>
    <row r="166" spans="1:10" ht="12.75">
      <c r="A166" s="10" t="s">
        <v>180</v>
      </c>
      <c r="B166" s="25">
        <v>48457</v>
      </c>
      <c r="C166" s="25">
        <v>6809</v>
      </c>
      <c r="D166" s="25">
        <v>3305</v>
      </c>
      <c r="E166" s="25">
        <v>0</v>
      </c>
      <c r="F166" s="25">
        <v>1707</v>
      </c>
      <c r="G166" s="25">
        <v>92</v>
      </c>
      <c r="H166" s="25">
        <v>16165</v>
      </c>
      <c r="I166" s="25">
        <v>7698</v>
      </c>
      <c r="J166" s="25">
        <v>45</v>
      </c>
    </row>
    <row r="167" spans="1:10" ht="12.75">
      <c r="A167" s="10" t="s">
        <v>181</v>
      </c>
      <c r="B167" s="25">
        <v>70785</v>
      </c>
      <c r="C167" s="25">
        <v>1177</v>
      </c>
      <c r="D167" s="25">
        <v>15699</v>
      </c>
      <c r="E167" s="25">
        <v>0</v>
      </c>
      <c r="F167" s="25">
        <v>3130</v>
      </c>
      <c r="G167" s="25">
        <v>0</v>
      </c>
      <c r="H167" s="25">
        <v>24509</v>
      </c>
      <c r="I167" s="25">
        <v>10422</v>
      </c>
      <c r="J167" s="25">
        <v>5</v>
      </c>
    </row>
    <row r="168" spans="1:10" ht="12.75">
      <c r="A168" s="10" t="s">
        <v>182</v>
      </c>
      <c r="B168" s="25">
        <v>80979</v>
      </c>
      <c r="C168" s="25">
        <v>25787</v>
      </c>
      <c r="D168" s="25">
        <v>7444</v>
      </c>
      <c r="E168" s="25">
        <v>0</v>
      </c>
      <c r="F168" s="25">
        <v>3450</v>
      </c>
      <c r="G168" s="25">
        <v>3374</v>
      </c>
      <c r="H168" s="25">
        <v>9861</v>
      </c>
      <c r="I168" s="25">
        <v>24035</v>
      </c>
      <c r="J168" s="25">
        <v>3815</v>
      </c>
    </row>
    <row r="169" spans="1:10" ht="12.75">
      <c r="A169" s="10" t="s">
        <v>183</v>
      </c>
      <c r="B169" s="25">
        <v>42809</v>
      </c>
      <c r="C169" s="25">
        <v>2328</v>
      </c>
      <c r="D169" s="25">
        <v>1887</v>
      </c>
      <c r="E169" s="25">
        <v>0</v>
      </c>
      <c r="F169" s="25">
        <v>2783</v>
      </c>
      <c r="G169" s="25">
        <v>1226</v>
      </c>
      <c r="H169" s="25">
        <v>16553</v>
      </c>
      <c r="I169" s="25">
        <v>3843</v>
      </c>
      <c r="J169" s="25">
        <v>483</v>
      </c>
    </row>
    <row r="170" spans="1:10" ht="12.75">
      <c r="A170" s="10" t="s">
        <v>184</v>
      </c>
      <c r="B170" s="25">
        <v>29066</v>
      </c>
      <c r="C170" s="25">
        <v>6301</v>
      </c>
      <c r="D170" s="25">
        <v>755</v>
      </c>
      <c r="E170" s="25">
        <v>0</v>
      </c>
      <c r="F170" s="25">
        <v>2633</v>
      </c>
      <c r="G170" s="25">
        <v>165</v>
      </c>
      <c r="H170" s="25">
        <v>11581</v>
      </c>
      <c r="I170" s="25">
        <v>6165</v>
      </c>
      <c r="J170" s="25">
        <v>752</v>
      </c>
    </row>
    <row r="171" spans="1:10" ht="12.75">
      <c r="A171" s="10" t="s">
        <v>185</v>
      </c>
      <c r="B171" s="25">
        <v>162796</v>
      </c>
      <c r="C171" s="25">
        <v>69528</v>
      </c>
      <c r="D171" s="25">
        <v>18837</v>
      </c>
      <c r="E171" s="25">
        <v>0</v>
      </c>
      <c r="F171" s="25">
        <v>5951</v>
      </c>
      <c r="G171" s="25">
        <v>13920</v>
      </c>
      <c r="H171" s="25">
        <v>27059</v>
      </c>
      <c r="I171" s="25">
        <v>20495</v>
      </c>
      <c r="J171" s="25">
        <v>16505</v>
      </c>
    </row>
    <row r="172" spans="1:10" ht="12.75">
      <c r="A172" s="10" t="s">
        <v>186</v>
      </c>
      <c r="B172" s="25">
        <v>42685</v>
      </c>
      <c r="C172" s="25">
        <v>8997</v>
      </c>
      <c r="D172" s="25">
        <v>-421</v>
      </c>
      <c r="E172" s="25">
        <v>0</v>
      </c>
      <c r="F172" s="25">
        <v>2643</v>
      </c>
      <c r="G172" s="25">
        <v>96</v>
      </c>
      <c r="H172" s="25">
        <v>15859</v>
      </c>
      <c r="I172" s="25">
        <v>4372</v>
      </c>
      <c r="J172" s="25">
        <v>0</v>
      </c>
    </row>
    <row r="173" spans="1:10" ht="12.75">
      <c r="A173" s="10" t="s">
        <v>187</v>
      </c>
      <c r="B173" s="25">
        <v>113777</v>
      </c>
      <c r="C173" s="25">
        <v>24147</v>
      </c>
      <c r="D173" s="25">
        <v>4679</v>
      </c>
      <c r="E173" s="25">
        <v>7470</v>
      </c>
      <c r="F173" s="25">
        <v>0</v>
      </c>
      <c r="G173" s="25">
        <v>4011</v>
      </c>
      <c r="H173" s="25">
        <v>38822</v>
      </c>
      <c r="I173" s="25">
        <v>16948</v>
      </c>
      <c r="J173" s="25">
        <v>295</v>
      </c>
    </row>
    <row r="174" spans="1:10" ht="12.75">
      <c r="A174" s="10" t="s">
        <v>188</v>
      </c>
      <c r="B174" s="25">
        <v>54527</v>
      </c>
      <c r="C174" s="25">
        <v>3557</v>
      </c>
      <c r="D174" s="25">
        <v>1414</v>
      </c>
      <c r="E174" s="25">
        <v>3535</v>
      </c>
      <c r="F174" s="25">
        <v>-24</v>
      </c>
      <c r="G174" s="25">
        <v>316</v>
      </c>
      <c r="H174" s="25">
        <v>24422</v>
      </c>
      <c r="I174" s="25">
        <v>10090</v>
      </c>
      <c r="J174" s="25">
        <v>4734</v>
      </c>
    </row>
    <row r="175" spans="1:10" ht="12.75">
      <c r="A175" s="10" t="s">
        <v>189</v>
      </c>
      <c r="B175" s="25">
        <v>183114</v>
      </c>
      <c r="C175" s="25">
        <v>15320</v>
      </c>
      <c r="D175" s="25">
        <v>43368</v>
      </c>
      <c r="E175" s="25">
        <v>0</v>
      </c>
      <c r="F175" s="25">
        <v>11796</v>
      </c>
      <c r="G175" s="25">
        <v>43212</v>
      </c>
      <c r="H175" s="25">
        <v>85380</v>
      </c>
      <c r="I175" s="25">
        <v>34050</v>
      </c>
      <c r="J175" s="25">
        <v>444</v>
      </c>
    </row>
    <row r="176" spans="1:10" ht="12.75">
      <c r="A176" s="10" t="s">
        <v>190</v>
      </c>
      <c r="B176" s="25">
        <v>20815</v>
      </c>
      <c r="C176" s="25">
        <v>9067</v>
      </c>
      <c r="D176" s="25">
        <v>274</v>
      </c>
      <c r="E176" s="25">
        <v>0</v>
      </c>
      <c r="F176" s="25">
        <v>1630</v>
      </c>
      <c r="G176" s="25">
        <v>56</v>
      </c>
      <c r="H176" s="25">
        <v>11588</v>
      </c>
      <c r="I176" s="25">
        <v>5081</v>
      </c>
      <c r="J176" s="25">
        <v>0</v>
      </c>
    </row>
    <row r="177" spans="1:10" ht="12.75">
      <c r="A177" s="10" t="s">
        <v>191</v>
      </c>
      <c r="B177" s="25">
        <v>67550</v>
      </c>
      <c r="C177" s="25">
        <v>11960</v>
      </c>
      <c r="D177" s="25">
        <v>3445</v>
      </c>
      <c r="E177" s="25">
        <v>0</v>
      </c>
      <c r="F177" s="25">
        <v>1752</v>
      </c>
      <c r="G177" s="25">
        <v>1396</v>
      </c>
      <c r="H177" s="25">
        <v>13959</v>
      </c>
      <c r="I177" s="25">
        <v>8305</v>
      </c>
      <c r="J177" s="25">
        <v>677</v>
      </c>
    </row>
    <row r="178" spans="1:10" ht="12.75">
      <c r="A178" s="10" t="s">
        <v>192</v>
      </c>
      <c r="B178" s="25">
        <v>25163</v>
      </c>
      <c r="C178" s="25">
        <v>4616</v>
      </c>
      <c r="D178" s="25">
        <v>233</v>
      </c>
      <c r="E178" s="25">
        <v>0</v>
      </c>
      <c r="F178" s="25">
        <v>2795</v>
      </c>
      <c r="G178" s="25">
        <v>16</v>
      </c>
      <c r="H178" s="25">
        <v>6963</v>
      </c>
      <c r="I178" s="25">
        <v>4770</v>
      </c>
      <c r="J178" s="25">
        <v>628</v>
      </c>
    </row>
    <row r="179" spans="1:10" ht="12.75">
      <c r="A179" s="10" t="s">
        <v>193</v>
      </c>
      <c r="B179" s="25">
        <v>24011</v>
      </c>
      <c r="C179" s="25">
        <v>5990</v>
      </c>
      <c r="D179" s="25">
        <v>1038</v>
      </c>
      <c r="E179" s="25">
        <v>0</v>
      </c>
      <c r="F179" s="25">
        <v>2613</v>
      </c>
      <c r="G179" s="25">
        <v>95</v>
      </c>
      <c r="H179" s="25">
        <v>9548</v>
      </c>
      <c r="I179" s="25">
        <v>9329</v>
      </c>
      <c r="J179" s="25">
        <v>11</v>
      </c>
    </row>
    <row r="180" spans="1:10" ht="12.75">
      <c r="A180" s="10" t="s">
        <v>194</v>
      </c>
      <c r="B180" s="25">
        <v>32498</v>
      </c>
      <c r="C180" s="25">
        <v>1989</v>
      </c>
      <c r="D180" s="25">
        <v>2771</v>
      </c>
      <c r="E180" s="25">
        <v>5872</v>
      </c>
      <c r="F180" s="25">
        <v>4396</v>
      </c>
      <c r="G180" s="25">
        <v>914</v>
      </c>
      <c r="H180" s="25">
        <v>15273</v>
      </c>
      <c r="I180" s="25">
        <v>4195</v>
      </c>
      <c r="J180" s="25">
        <v>2119</v>
      </c>
    </row>
    <row r="181" spans="1:10" ht="12.75">
      <c r="A181" s="10" t="s">
        <v>195</v>
      </c>
      <c r="B181" s="25">
        <v>30682</v>
      </c>
      <c r="C181" s="25">
        <v>1311</v>
      </c>
      <c r="D181" s="25">
        <v>2555</v>
      </c>
      <c r="E181" s="25">
        <v>0</v>
      </c>
      <c r="F181" s="25">
        <v>1585</v>
      </c>
      <c r="G181" s="25">
        <v>535</v>
      </c>
      <c r="H181" s="25">
        <v>19845</v>
      </c>
      <c r="I181" s="25">
        <v>10940</v>
      </c>
      <c r="J181" s="25">
        <v>590</v>
      </c>
    </row>
    <row r="182" spans="1:10" ht="12.75">
      <c r="A182" s="10" t="s">
        <v>196</v>
      </c>
      <c r="B182" s="25">
        <v>36097</v>
      </c>
      <c r="C182" s="25">
        <v>7200</v>
      </c>
      <c r="D182" s="25">
        <v>855</v>
      </c>
      <c r="E182" s="25">
        <v>0</v>
      </c>
      <c r="F182" s="25">
        <v>2229</v>
      </c>
      <c r="G182" s="25">
        <v>14</v>
      </c>
      <c r="H182" s="25">
        <v>21194</v>
      </c>
      <c r="I182" s="25">
        <v>7733</v>
      </c>
      <c r="J182" s="25">
        <v>49</v>
      </c>
    </row>
    <row r="183" spans="1:10" ht="12.75">
      <c r="A183" s="10" t="s">
        <v>197</v>
      </c>
      <c r="B183" s="25">
        <v>42466</v>
      </c>
      <c r="C183" s="25">
        <v>9224</v>
      </c>
      <c r="D183" s="25">
        <v>1236</v>
      </c>
      <c r="E183" s="25">
        <v>0</v>
      </c>
      <c r="F183" s="25">
        <v>2925</v>
      </c>
      <c r="G183" s="25">
        <v>973</v>
      </c>
      <c r="H183" s="25">
        <v>18356</v>
      </c>
      <c r="I183" s="25">
        <v>9172</v>
      </c>
      <c r="J183" s="25">
        <v>1763</v>
      </c>
    </row>
    <row r="184" spans="1:10" ht="12.75">
      <c r="A184" s="10" t="s">
        <v>198</v>
      </c>
      <c r="B184" s="25">
        <v>36392</v>
      </c>
      <c r="C184" s="25">
        <v>2462</v>
      </c>
      <c r="D184" s="25">
        <v>935</v>
      </c>
      <c r="E184" s="25">
        <v>0</v>
      </c>
      <c r="F184" s="25">
        <v>2565</v>
      </c>
      <c r="G184" s="25">
        <v>1583</v>
      </c>
      <c r="H184" s="25">
        <v>6761</v>
      </c>
      <c r="I184" s="25">
        <v>4102</v>
      </c>
      <c r="J184" s="25">
        <v>0</v>
      </c>
    </row>
    <row r="185" spans="1:10" ht="12.75">
      <c r="A185" s="10" t="s">
        <v>199</v>
      </c>
      <c r="B185" s="25">
        <v>162271</v>
      </c>
      <c r="C185" s="25">
        <v>44538</v>
      </c>
      <c r="D185" s="25">
        <v>1719</v>
      </c>
      <c r="E185" s="25">
        <v>0</v>
      </c>
      <c r="F185" s="25">
        <v>6387</v>
      </c>
      <c r="G185" s="25">
        <v>3674</v>
      </c>
      <c r="H185" s="25">
        <v>66551</v>
      </c>
      <c r="I185" s="25">
        <v>29228</v>
      </c>
      <c r="J185" s="25">
        <v>371</v>
      </c>
    </row>
    <row r="186" spans="1:10" ht="12.75">
      <c r="A186" s="10" t="s">
        <v>200</v>
      </c>
      <c r="B186" s="25">
        <v>47148</v>
      </c>
      <c r="C186" s="25">
        <v>931</v>
      </c>
      <c r="D186" s="25">
        <v>7928</v>
      </c>
      <c r="E186" s="25">
        <v>0</v>
      </c>
      <c r="F186" s="25">
        <v>4689</v>
      </c>
      <c r="G186" s="25">
        <v>9217</v>
      </c>
      <c r="H186" s="25">
        <v>24116</v>
      </c>
      <c r="I186" s="25">
        <v>9095</v>
      </c>
      <c r="J186" s="25">
        <v>88</v>
      </c>
    </row>
    <row r="187" spans="1:10" ht="12.75">
      <c r="A187" s="10" t="s">
        <v>201</v>
      </c>
      <c r="B187" s="25">
        <v>179112</v>
      </c>
      <c r="C187" s="25">
        <v>52807</v>
      </c>
      <c r="D187" s="25">
        <v>6388</v>
      </c>
      <c r="E187" s="25">
        <v>0</v>
      </c>
      <c r="F187" s="25">
        <v>10612</v>
      </c>
      <c r="G187" s="25">
        <v>525</v>
      </c>
      <c r="H187" s="25">
        <v>81610</v>
      </c>
      <c r="I187" s="25">
        <v>29817</v>
      </c>
      <c r="J187" s="25">
        <v>156</v>
      </c>
    </row>
    <row r="188" spans="1:10" ht="12.75">
      <c r="A188" s="10" t="s">
        <v>202</v>
      </c>
      <c r="B188" s="25">
        <v>58691</v>
      </c>
      <c r="C188" s="25">
        <v>26785</v>
      </c>
      <c r="D188" s="25">
        <v>1639</v>
      </c>
      <c r="E188" s="25">
        <v>0</v>
      </c>
      <c r="F188" s="25">
        <v>5566</v>
      </c>
      <c r="G188" s="25">
        <v>629</v>
      </c>
      <c r="H188" s="25">
        <v>19245</v>
      </c>
      <c r="I188" s="25">
        <v>15082</v>
      </c>
      <c r="J188" s="25">
        <v>732</v>
      </c>
    </row>
    <row r="189" spans="1:10" ht="12.75">
      <c r="A189" s="10" t="s">
        <v>203</v>
      </c>
      <c r="B189" s="25">
        <v>51119</v>
      </c>
      <c r="C189" s="25">
        <v>1107</v>
      </c>
      <c r="D189" s="25">
        <v>1898</v>
      </c>
      <c r="E189" s="25">
        <v>3634</v>
      </c>
      <c r="F189" s="25">
        <v>0</v>
      </c>
      <c r="G189" s="25">
        <v>1356</v>
      </c>
      <c r="H189" s="25">
        <v>24307</v>
      </c>
      <c r="I189" s="25">
        <v>5549</v>
      </c>
      <c r="J189" s="25">
        <v>398</v>
      </c>
    </row>
    <row r="190" spans="1:10" ht="12.75">
      <c r="A190" s="10" t="s">
        <v>204</v>
      </c>
      <c r="B190" s="25">
        <v>31120</v>
      </c>
      <c r="C190" s="25">
        <v>7938</v>
      </c>
      <c r="D190" s="25">
        <v>2691</v>
      </c>
      <c r="E190" s="25">
        <v>4518</v>
      </c>
      <c r="F190" s="25">
        <v>19</v>
      </c>
      <c r="G190" s="25">
        <v>2795</v>
      </c>
      <c r="H190" s="25">
        <v>18008</v>
      </c>
      <c r="I190" s="25">
        <v>8001</v>
      </c>
      <c r="J190" s="25">
        <v>1314</v>
      </c>
    </row>
    <row r="191" spans="1:10" ht="12.75">
      <c r="A191" s="10" t="s">
        <v>205</v>
      </c>
      <c r="B191" s="25">
        <v>117519</v>
      </c>
      <c r="C191" s="25">
        <v>31498</v>
      </c>
      <c r="D191" s="25">
        <v>5172</v>
      </c>
      <c r="E191" s="25">
        <v>0</v>
      </c>
      <c r="F191" s="25">
        <v>4689</v>
      </c>
      <c r="G191" s="25">
        <v>1855</v>
      </c>
      <c r="H191" s="25">
        <v>27487</v>
      </c>
      <c r="I191" s="25">
        <v>16749</v>
      </c>
      <c r="J191" s="25">
        <v>0</v>
      </c>
    </row>
    <row r="192" spans="1:10" ht="12.75">
      <c r="A192" s="10" t="s">
        <v>206</v>
      </c>
      <c r="B192" s="25">
        <v>55495</v>
      </c>
      <c r="C192" s="25">
        <v>1574</v>
      </c>
      <c r="D192" s="25">
        <v>6836</v>
      </c>
      <c r="E192" s="25">
        <v>0</v>
      </c>
      <c r="F192" s="25">
        <v>4856</v>
      </c>
      <c r="G192" s="25">
        <v>5390</v>
      </c>
      <c r="H192" s="25">
        <v>19556</v>
      </c>
      <c r="I192" s="25">
        <v>5481</v>
      </c>
      <c r="J192" s="25">
        <v>1276</v>
      </c>
    </row>
    <row r="193" spans="1:10" ht="12.75">
      <c r="A193" s="10" t="s">
        <v>207</v>
      </c>
      <c r="B193" s="25">
        <v>28179</v>
      </c>
      <c r="C193" s="25">
        <v>16957</v>
      </c>
      <c r="D193" s="25">
        <v>994</v>
      </c>
      <c r="E193" s="25">
        <v>535</v>
      </c>
      <c r="F193" s="25">
        <v>2007</v>
      </c>
      <c r="G193" s="25">
        <v>468</v>
      </c>
      <c r="H193" s="25">
        <v>1934</v>
      </c>
      <c r="I193" s="25">
        <v>4435</v>
      </c>
      <c r="J193" s="25">
        <v>201</v>
      </c>
    </row>
    <row r="194" spans="1:10" ht="25.5" customHeight="1">
      <c r="A194" s="24" t="s">
        <v>890</v>
      </c>
      <c r="B194" s="25">
        <v>70597</v>
      </c>
      <c r="C194" s="25">
        <v>8489</v>
      </c>
      <c r="D194" s="25">
        <v>11938</v>
      </c>
      <c r="E194" s="25">
        <v>0</v>
      </c>
      <c r="F194" s="25">
        <v>3485</v>
      </c>
      <c r="G194" s="25">
        <v>2901</v>
      </c>
      <c r="H194" s="25">
        <v>32866</v>
      </c>
      <c r="I194" s="25">
        <v>11115</v>
      </c>
      <c r="J194" s="25">
        <v>659</v>
      </c>
    </row>
    <row r="195" spans="1:10" ht="12.75">
      <c r="A195" s="10" t="s">
        <v>208</v>
      </c>
      <c r="B195" s="25">
        <v>13515</v>
      </c>
      <c r="C195" s="25">
        <v>4435</v>
      </c>
      <c r="D195" s="25">
        <v>2056</v>
      </c>
      <c r="E195" s="25">
        <v>-78</v>
      </c>
      <c r="F195" s="25">
        <v>1171</v>
      </c>
      <c r="G195" s="25">
        <v>2</v>
      </c>
      <c r="H195" s="25">
        <v>2830</v>
      </c>
      <c r="I195" s="25">
        <v>3264</v>
      </c>
      <c r="J195" s="25">
        <v>124</v>
      </c>
    </row>
    <row r="196" spans="1:10" ht="12.75">
      <c r="A196" s="10" t="s">
        <v>209</v>
      </c>
      <c r="B196" s="25">
        <v>42409</v>
      </c>
      <c r="C196" s="25">
        <v>2414</v>
      </c>
      <c r="D196" s="25">
        <v>389</v>
      </c>
      <c r="E196" s="25">
        <v>0</v>
      </c>
      <c r="F196" s="25">
        <v>3378</v>
      </c>
      <c r="G196" s="25">
        <v>49</v>
      </c>
      <c r="H196" s="25">
        <v>25167</v>
      </c>
      <c r="I196" s="25">
        <v>5357</v>
      </c>
      <c r="J196" s="25">
        <v>165</v>
      </c>
    </row>
    <row r="197" spans="1:10" ht="12.75">
      <c r="A197" s="10" t="s">
        <v>210</v>
      </c>
      <c r="B197" s="25">
        <v>45653</v>
      </c>
      <c r="C197" s="25">
        <v>3434</v>
      </c>
      <c r="D197" s="25">
        <v>496</v>
      </c>
      <c r="E197" s="25">
        <v>0</v>
      </c>
      <c r="F197" s="25">
        <v>4214</v>
      </c>
      <c r="G197" s="25">
        <v>1</v>
      </c>
      <c r="H197" s="25">
        <v>28834</v>
      </c>
      <c r="I197" s="25">
        <v>8481</v>
      </c>
      <c r="J197" s="25">
        <v>754</v>
      </c>
    </row>
    <row r="198" spans="1:10" ht="12.75">
      <c r="A198" s="10" t="s">
        <v>211</v>
      </c>
      <c r="B198" s="25">
        <v>30156</v>
      </c>
      <c r="C198" s="25">
        <v>2051</v>
      </c>
      <c r="D198" s="25">
        <v>1883</v>
      </c>
      <c r="E198" s="25">
        <v>0</v>
      </c>
      <c r="F198" s="25">
        <v>4114</v>
      </c>
      <c r="G198" s="25">
        <v>949</v>
      </c>
      <c r="H198" s="25">
        <v>19537</v>
      </c>
      <c r="I198" s="25">
        <v>6561</v>
      </c>
      <c r="J198" s="25">
        <v>0</v>
      </c>
    </row>
    <row r="199" spans="1:10" ht="12.75">
      <c r="A199" s="10" t="s">
        <v>212</v>
      </c>
      <c r="B199" s="25">
        <v>52741</v>
      </c>
      <c r="C199" s="25">
        <v>6008</v>
      </c>
      <c r="D199" s="25">
        <v>882</v>
      </c>
      <c r="E199" s="25">
        <v>-1</v>
      </c>
      <c r="F199" s="25">
        <v>2801</v>
      </c>
      <c r="G199" s="25">
        <v>2</v>
      </c>
      <c r="H199" s="25">
        <v>36347</v>
      </c>
      <c r="I199" s="25">
        <v>8823</v>
      </c>
      <c r="J199" s="25">
        <v>42</v>
      </c>
    </row>
    <row r="200" spans="1:10" ht="12.75">
      <c r="A200" s="10" t="s">
        <v>213</v>
      </c>
      <c r="B200" s="25">
        <v>54665</v>
      </c>
      <c r="C200" s="25">
        <v>5680</v>
      </c>
      <c r="D200" s="25">
        <v>1585</v>
      </c>
      <c r="E200" s="25">
        <v>0</v>
      </c>
      <c r="F200" s="25">
        <v>4047</v>
      </c>
      <c r="G200" s="25">
        <v>628</v>
      </c>
      <c r="H200" s="25">
        <v>31560</v>
      </c>
      <c r="I200" s="25">
        <v>6349</v>
      </c>
      <c r="J200" s="25">
        <v>13</v>
      </c>
    </row>
    <row r="201" spans="1:10" ht="12.75">
      <c r="A201" s="10" t="s">
        <v>214</v>
      </c>
      <c r="B201" s="25">
        <v>145889</v>
      </c>
      <c r="C201" s="25">
        <v>57603</v>
      </c>
      <c r="D201" s="25">
        <v>8158</v>
      </c>
      <c r="E201" s="25">
        <v>0</v>
      </c>
      <c r="F201" s="25">
        <v>6618</v>
      </c>
      <c r="G201" s="25">
        <v>1332</v>
      </c>
      <c r="H201" s="25">
        <v>14812</v>
      </c>
      <c r="I201" s="25">
        <v>41881</v>
      </c>
      <c r="J201" s="25">
        <v>7444</v>
      </c>
    </row>
    <row r="202" spans="1:10" ht="12.75">
      <c r="A202" s="10" t="s">
        <v>215</v>
      </c>
      <c r="B202" s="25">
        <v>37877</v>
      </c>
      <c r="C202" s="25">
        <v>2406</v>
      </c>
      <c r="D202" s="25">
        <v>699</v>
      </c>
      <c r="E202" s="25">
        <v>0</v>
      </c>
      <c r="F202" s="25">
        <v>1992</v>
      </c>
      <c r="G202" s="25">
        <v>65</v>
      </c>
      <c r="H202" s="25">
        <v>25062</v>
      </c>
      <c r="I202" s="25">
        <v>6248</v>
      </c>
      <c r="J202" s="25">
        <v>181</v>
      </c>
    </row>
    <row r="203" spans="1:10" ht="12.75">
      <c r="A203" s="10" t="s">
        <v>216</v>
      </c>
      <c r="B203" s="25">
        <v>54303</v>
      </c>
      <c r="C203" s="25">
        <v>10084</v>
      </c>
      <c r="D203" s="25">
        <v>2630</v>
      </c>
      <c r="E203" s="25">
        <v>0</v>
      </c>
      <c r="F203" s="25">
        <v>3409</v>
      </c>
      <c r="G203" s="25">
        <v>359</v>
      </c>
      <c r="H203" s="25">
        <v>20403</v>
      </c>
      <c r="I203" s="25">
        <v>9890</v>
      </c>
      <c r="J203" s="25">
        <v>1</v>
      </c>
    </row>
    <row r="204" spans="1:10" ht="12.75">
      <c r="A204" s="10" t="s">
        <v>217</v>
      </c>
      <c r="B204" s="25">
        <v>14120</v>
      </c>
      <c r="C204" s="25">
        <v>533</v>
      </c>
      <c r="D204" s="25">
        <v>465</v>
      </c>
      <c r="E204" s="25">
        <v>0</v>
      </c>
      <c r="F204" s="25">
        <v>1331</v>
      </c>
      <c r="G204" s="25">
        <v>9</v>
      </c>
      <c r="H204" s="25">
        <v>8153</v>
      </c>
      <c r="I204" s="25">
        <v>2078</v>
      </c>
      <c r="J204" s="25">
        <v>40</v>
      </c>
    </row>
    <row r="205" spans="1:10" ht="12.75">
      <c r="A205" s="10" t="s">
        <v>218</v>
      </c>
      <c r="B205" s="25">
        <v>13181</v>
      </c>
      <c r="C205" s="25">
        <v>1383</v>
      </c>
      <c r="D205" s="25">
        <v>0</v>
      </c>
      <c r="E205" s="25">
        <v>1201</v>
      </c>
      <c r="F205" s="25">
        <v>29</v>
      </c>
      <c r="G205" s="25">
        <v>0</v>
      </c>
      <c r="H205" s="25">
        <v>6261</v>
      </c>
      <c r="I205" s="25">
        <v>2022</v>
      </c>
      <c r="J205" s="25">
        <v>0</v>
      </c>
    </row>
    <row r="206" spans="1:10" ht="12.75">
      <c r="A206" s="10" t="s">
        <v>219</v>
      </c>
      <c r="B206" s="25">
        <v>44190</v>
      </c>
      <c r="C206" s="25">
        <v>5404</v>
      </c>
      <c r="D206" s="25">
        <v>1301</v>
      </c>
      <c r="E206" s="25">
        <v>0</v>
      </c>
      <c r="F206" s="25">
        <v>1865</v>
      </c>
      <c r="G206" s="25">
        <v>501</v>
      </c>
      <c r="H206" s="25">
        <v>21496</v>
      </c>
      <c r="I206" s="25">
        <v>7040</v>
      </c>
      <c r="J206" s="25">
        <v>1665</v>
      </c>
    </row>
    <row r="207" spans="1:10" ht="12.75">
      <c r="A207" s="10" t="s">
        <v>220</v>
      </c>
      <c r="B207" s="25">
        <v>43970</v>
      </c>
      <c r="C207" s="25">
        <v>6615</v>
      </c>
      <c r="D207" s="25">
        <v>1170</v>
      </c>
      <c r="E207" s="25">
        <v>0</v>
      </c>
      <c r="F207" s="25">
        <v>412</v>
      </c>
      <c r="G207" s="25">
        <v>91</v>
      </c>
      <c r="H207" s="25">
        <v>14252</v>
      </c>
      <c r="I207" s="25">
        <v>7357</v>
      </c>
      <c r="J207" s="25">
        <v>0</v>
      </c>
    </row>
    <row r="208" spans="1:10" ht="12.75">
      <c r="A208" s="10" t="s">
        <v>221</v>
      </c>
      <c r="B208" s="25">
        <v>44006</v>
      </c>
      <c r="C208" s="25">
        <v>3728</v>
      </c>
      <c r="D208" s="25">
        <v>1009</v>
      </c>
      <c r="E208" s="25">
        <v>0</v>
      </c>
      <c r="F208" s="25">
        <v>2856</v>
      </c>
      <c r="G208" s="25">
        <v>57</v>
      </c>
      <c r="H208" s="25">
        <v>14736</v>
      </c>
      <c r="I208" s="25">
        <v>6856</v>
      </c>
      <c r="J208" s="25">
        <v>0</v>
      </c>
    </row>
    <row r="209" spans="1:10" ht="12.75">
      <c r="A209" s="10" t="s">
        <v>222</v>
      </c>
      <c r="B209" s="25">
        <v>27197</v>
      </c>
      <c r="C209" s="25">
        <v>12287</v>
      </c>
      <c r="D209" s="25">
        <v>282</v>
      </c>
      <c r="E209" s="25">
        <v>0</v>
      </c>
      <c r="F209" s="25">
        <v>3786</v>
      </c>
      <c r="G209" s="25">
        <v>488</v>
      </c>
      <c r="H209" s="25">
        <v>18648</v>
      </c>
      <c r="I209" s="25">
        <v>489</v>
      </c>
      <c r="J209" s="25">
        <v>0</v>
      </c>
    </row>
    <row r="210" spans="1:10" ht="25.5" customHeight="1">
      <c r="A210" s="24" t="s">
        <v>891</v>
      </c>
      <c r="B210" s="25">
        <v>27527</v>
      </c>
      <c r="C210" s="25">
        <v>13314</v>
      </c>
      <c r="D210" s="25">
        <v>325</v>
      </c>
      <c r="E210" s="25">
        <v>0</v>
      </c>
      <c r="F210" s="25">
        <v>1635</v>
      </c>
      <c r="G210" s="25">
        <v>0</v>
      </c>
      <c r="H210" s="25">
        <v>6785</v>
      </c>
      <c r="I210" s="25">
        <v>6006</v>
      </c>
      <c r="J210" s="25">
        <v>0</v>
      </c>
    </row>
    <row r="211" spans="1:10" ht="12.75">
      <c r="A211" s="10" t="s">
        <v>223</v>
      </c>
      <c r="B211" s="25">
        <v>19846</v>
      </c>
      <c r="C211" s="25">
        <v>3266</v>
      </c>
      <c r="D211" s="25">
        <v>50</v>
      </c>
      <c r="E211" s="25">
        <v>0</v>
      </c>
      <c r="F211" s="25">
        <v>1508</v>
      </c>
      <c r="G211" s="25">
        <v>9</v>
      </c>
      <c r="H211" s="25">
        <v>74</v>
      </c>
      <c r="I211" s="25">
        <v>3604</v>
      </c>
      <c r="J211" s="25">
        <v>155</v>
      </c>
    </row>
    <row r="212" spans="1:10" ht="12.75">
      <c r="A212" s="10" t="s">
        <v>224</v>
      </c>
      <c r="B212" s="25">
        <v>39302</v>
      </c>
      <c r="C212" s="25">
        <v>12435</v>
      </c>
      <c r="D212" s="25">
        <v>826</v>
      </c>
      <c r="E212" s="25">
        <v>0</v>
      </c>
      <c r="F212" s="25">
        <v>2389</v>
      </c>
      <c r="G212" s="25">
        <v>62</v>
      </c>
      <c r="H212" s="25">
        <v>21202</v>
      </c>
      <c r="I212" s="25">
        <v>8092</v>
      </c>
      <c r="J212" s="25">
        <v>431</v>
      </c>
    </row>
    <row r="213" spans="1:10" ht="12.75">
      <c r="A213" s="10" t="s">
        <v>225</v>
      </c>
      <c r="B213" s="25">
        <v>30310</v>
      </c>
      <c r="C213" s="25">
        <v>947</v>
      </c>
      <c r="D213" s="25">
        <v>60</v>
      </c>
      <c r="E213" s="25">
        <v>0</v>
      </c>
      <c r="F213" s="25">
        <v>2264</v>
      </c>
      <c r="G213" s="25">
        <v>138</v>
      </c>
      <c r="H213" s="25">
        <v>21585</v>
      </c>
      <c r="I213" s="25">
        <v>4054</v>
      </c>
      <c r="J213" s="25">
        <v>0</v>
      </c>
    </row>
    <row r="214" spans="1:10" ht="12.75">
      <c r="A214" s="10" t="s">
        <v>226</v>
      </c>
      <c r="B214" s="25">
        <v>81444</v>
      </c>
      <c r="C214" s="25">
        <v>5787</v>
      </c>
      <c r="D214" s="25">
        <v>2428</v>
      </c>
      <c r="E214" s="25">
        <v>0</v>
      </c>
      <c r="F214" s="25">
        <v>4520</v>
      </c>
      <c r="G214" s="25">
        <v>256</v>
      </c>
      <c r="H214" s="25">
        <v>33651</v>
      </c>
      <c r="I214" s="25">
        <v>15259</v>
      </c>
      <c r="J214" s="25">
        <v>36</v>
      </c>
    </row>
    <row r="215" spans="1:10" ht="12.75">
      <c r="A215" s="10" t="s">
        <v>227</v>
      </c>
      <c r="B215" s="25">
        <v>71356</v>
      </c>
      <c r="C215" s="25">
        <v>6377</v>
      </c>
      <c r="D215" s="25">
        <v>1336</v>
      </c>
      <c r="E215" s="25">
        <v>0</v>
      </c>
      <c r="F215" s="25">
        <v>6569</v>
      </c>
      <c r="G215" s="25">
        <v>300</v>
      </c>
      <c r="H215" s="25">
        <v>24164</v>
      </c>
      <c r="I215" s="25">
        <v>7768</v>
      </c>
      <c r="J215" s="25">
        <v>5225</v>
      </c>
    </row>
    <row r="216" spans="1:10" ht="12.75">
      <c r="A216" s="10" t="s">
        <v>228</v>
      </c>
      <c r="B216" s="25">
        <v>17048</v>
      </c>
      <c r="C216" s="25">
        <v>6639</v>
      </c>
      <c r="D216" s="25">
        <v>46</v>
      </c>
      <c r="E216" s="25">
        <v>0</v>
      </c>
      <c r="F216" s="25">
        <v>2115</v>
      </c>
      <c r="G216" s="25">
        <v>49</v>
      </c>
      <c r="H216" s="25">
        <v>8483</v>
      </c>
      <c r="I216" s="25">
        <v>2688</v>
      </c>
      <c r="J216" s="25">
        <v>0</v>
      </c>
    </row>
    <row r="217" spans="1:10" ht="12.75">
      <c r="A217" s="10" t="s">
        <v>229</v>
      </c>
      <c r="B217" s="25">
        <v>18856</v>
      </c>
      <c r="C217" s="25">
        <v>5554</v>
      </c>
      <c r="D217" s="25">
        <v>1914</v>
      </c>
      <c r="E217" s="25">
        <v>0</v>
      </c>
      <c r="F217" s="25">
        <v>1820</v>
      </c>
      <c r="G217" s="25">
        <v>1534</v>
      </c>
      <c r="H217" s="25">
        <v>4606</v>
      </c>
      <c r="I217" s="25">
        <v>1898</v>
      </c>
      <c r="J217" s="25">
        <v>0</v>
      </c>
    </row>
    <row r="218" spans="1:10" ht="12.75">
      <c r="A218" s="10" t="s">
        <v>230</v>
      </c>
      <c r="B218" s="25">
        <v>79827</v>
      </c>
      <c r="C218" s="25">
        <v>23887</v>
      </c>
      <c r="D218" s="25">
        <v>2634</v>
      </c>
      <c r="E218" s="25">
        <v>0</v>
      </c>
      <c r="F218" s="25">
        <v>3014</v>
      </c>
      <c r="G218" s="25">
        <v>578</v>
      </c>
      <c r="H218" s="25">
        <v>39495</v>
      </c>
      <c r="I218" s="25">
        <v>15007</v>
      </c>
      <c r="J218" s="25">
        <v>0</v>
      </c>
    </row>
    <row r="219" spans="1:10" ht="12.75">
      <c r="A219" s="10" t="s">
        <v>231</v>
      </c>
      <c r="B219" s="25">
        <v>8542</v>
      </c>
      <c r="C219" s="25">
        <v>4294</v>
      </c>
      <c r="D219" s="25">
        <v>45</v>
      </c>
      <c r="E219" s="25">
        <v>0</v>
      </c>
      <c r="F219" s="25">
        <v>464</v>
      </c>
      <c r="G219" s="25">
        <v>11</v>
      </c>
      <c r="H219" s="25">
        <v>137</v>
      </c>
      <c r="I219" s="25">
        <v>3069</v>
      </c>
      <c r="J219" s="25">
        <v>0</v>
      </c>
    </row>
    <row r="220" spans="1:10" ht="12.75">
      <c r="A220" s="10" t="s">
        <v>232</v>
      </c>
      <c r="B220" s="25">
        <v>24012</v>
      </c>
      <c r="C220" s="25">
        <v>12498</v>
      </c>
      <c r="D220" s="25">
        <v>146</v>
      </c>
      <c r="E220" s="25">
        <v>0</v>
      </c>
      <c r="F220" s="25">
        <v>1945</v>
      </c>
      <c r="G220" s="25">
        <v>16</v>
      </c>
      <c r="H220" s="25">
        <v>7795</v>
      </c>
      <c r="I220" s="25">
        <v>7263</v>
      </c>
      <c r="J220" s="25">
        <v>0</v>
      </c>
    </row>
    <row r="221" spans="1:10" ht="12.75">
      <c r="A221" s="10" t="s">
        <v>233</v>
      </c>
      <c r="B221" s="25">
        <v>448746</v>
      </c>
      <c r="C221" s="25">
        <v>102065</v>
      </c>
      <c r="D221" s="25">
        <v>52969</v>
      </c>
      <c r="E221" s="25">
        <v>32400</v>
      </c>
      <c r="F221" s="25">
        <v>2051</v>
      </c>
      <c r="G221" s="25">
        <v>47511</v>
      </c>
      <c r="H221" s="25">
        <v>66502</v>
      </c>
      <c r="I221" s="25">
        <v>63691</v>
      </c>
      <c r="J221" s="25">
        <v>17792</v>
      </c>
    </row>
    <row r="222" spans="1:10" ht="25.5" customHeight="1">
      <c r="A222" s="24" t="s">
        <v>892</v>
      </c>
      <c r="B222" s="25">
        <v>26448</v>
      </c>
      <c r="C222" s="25">
        <v>5766</v>
      </c>
      <c r="D222" s="25">
        <v>7297</v>
      </c>
      <c r="E222" s="25">
        <v>0</v>
      </c>
      <c r="F222" s="25">
        <v>1597</v>
      </c>
      <c r="G222" s="25">
        <v>8307</v>
      </c>
      <c r="H222" s="25">
        <v>4386</v>
      </c>
      <c r="I222" s="25">
        <v>8778</v>
      </c>
      <c r="J222" s="25">
        <v>616</v>
      </c>
    </row>
    <row r="223" spans="1:10" ht="12.75">
      <c r="A223" s="10" t="s">
        <v>234</v>
      </c>
      <c r="B223" s="25">
        <v>39137</v>
      </c>
      <c r="C223" s="25">
        <v>3143</v>
      </c>
      <c r="D223" s="25">
        <v>343</v>
      </c>
      <c r="E223" s="25">
        <v>0</v>
      </c>
      <c r="F223" s="25">
        <v>3777</v>
      </c>
      <c r="G223" s="25">
        <v>79</v>
      </c>
      <c r="H223" s="25">
        <v>17093</v>
      </c>
      <c r="I223" s="25">
        <v>4701</v>
      </c>
      <c r="J223" s="25">
        <v>317</v>
      </c>
    </row>
    <row r="224" spans="1:10" ht="12.75">
      <c r="A224" s="10" t="s">
        <v>235</v>
      </c>
      <c r="B224" s="25">
        <v>49948</v>
      </c>
      <c r="C224" s="25">
        <v>18799</v>
      </c>
      <c r="D224" s="25">
        <v>1132</v>
      </c>
      <c r="E224" s="25">
        <v>0</v>
      </c>
      <c r="F224" s="25">
        <v>5127</v>
      </c>
      <c r="G224" s="25">
        <v>120</v>
      </c>
      <c r="H224" s="25">
        <v>13467</v>
      </c>
      <c r="I224" s="25">
        <v>10115</v>
      </c>
      <c r="J224" s="25">
        <v>39</v>
      </c>
    </row>
    <row r="225" spans="1:10" ht="12.75">
      <c r="A225" s="10" t="s">
        <v>236</v>
      </c>
      <c r="B225" s="25">
        <v>46611</v>
      </c>
      <c r="C225" s="25">
        <v>1016</v>
      </c>
      <c r="D225" s="25">
        <v>2922</v>
      </c>
      <c r="E225" s="25">
        <v>0</v>
      </c>
      <c r="F225" s="25">
        <v>0</v>
      </c>
      <c r="G225" s="25">
        <v>387</v>
      </c>
      <c r="H225" s="25">
        <v>16803</v>
      </c>
      <c r="I225" s="25">
        <v>4287</v>
      </c>
      <c r="J225" s="25">
        <v>3467</v>
      </c>
    </row>
    <row r="226" spans="1:10" ht="12.75">
      <c r="A226" s="10" t="s">
        <v>237</v>
      </c>
      <c r="B226" s="25">
        <v>92921</v>
      </c>
      <c r="C226" s="25">
        <v>9790</v>
      </c>
      <c r="D226" s="25">
        <v>1318</v>
      </c>
      <c r="E226" s="25">
        <v>0</v>
      </c>
      <c r="F226" s="25">
        <v>2480</v>
      </c>
      <c r="G226" s="25">
        <v>640</v>
      </c>
      <c r="H226" s="25">
        <v>40060</v>
      </c>
      <c r="I226" s="25">
        <v>11753</v>
      </c>
      <c r="J226" s="25">
        <v>6</v>
      </c>
    </row>
    <row r="227" spans="1:10" ht="12.75">
      <c r="A227" s="10" t="s">
        <v>238</v>
      </c>
      <c r="B227" s="25">
        <v>17743</v>
      </c>
      <c r="C227" s="25">
        <v>183</v>
      </c>
      <c r="D227" s="25">
        <v>136</v>
      </c>
      <c r="E227" s="25">
        <v>0</v>
      </c>
      <c r="F227" s="25">
        <v>1207</v>
      </c>
      <c r="G227" s="25">
        <v>144</v>
      </c>
      <c r="H227" s="25">
        <v>8645</v>
      </c>
      <c r="I227" s="25">
        <v>3797</v>
      </c>
      <c r="J227" s="25">
        <v>267</v>
      </c>
    </row>
    <row r="228" spans="1:10" ht="12.75">
      <c r="A228" s="10" t="s">
        <v>239</v>
      </c>
      <c r="B228" s="25">
        <v>51095</v>
      </c>
      <c r="C228" s="25">
        <v>11985</v>
      </c>
      <c r="D228" s="25">
        <v>6178</v>
      </c>
      <c r="E228" s="25">
        <v>0</v>
      </c>
      <c r="F228" s="25">
        <v>3295</v>
      </c>
      <c r="G228" s="25">
        <v>5878</v>
      </c>
      <c r="H228" s="25">
        <v>15728</v>
      </c>
      <c r="I228" s="25">
        <v>9585</v>
      </c>
      <c r="J228" s="25">
        <v>0</v>
      </c>
    </row>
    <row r="229" spans="1:10" ht="12.75">
      <c r="A229" s="10" t="s">
        <v>240</v>
      </c>
      <c r="B229" s="25">
        <v>6830</v>
      </c>
      <c r="C229" s="25">
        <v>881</v>
      </c>
      <c r="D229" s="25">
        <v>0</v>
      </c>
      <c r="E229" s="25">
        <v>0</v>
      </c>
      <c r="F229" s="25">
        <v>794</v>
      </c>
      <c r="G229" s="25">
        <v>0</v>
      </c>
      <c r="H229" s="25">
        <v>4724</v>
      </c>
      <c r="I229" s="25">
        <v>1535</v>
      </c>
      <c r="J229" s="25">
        <v>0</v>
      </c>
    </row>
    <row r="230" spans="1:10" ht="12.75">
      <c r="A230" s="10" t="s">
        <v>241</v>
      </c>
      <c r="B230" s="25">
        <v>31429</v>
      </c>
      <c r="C230" s="25">
        <v>2025</v>
      </c>
      <c r="D230" s="25">
        <v>63</v>
      </c>
      <c r="E230" s="25">
        <v>0</v>
      </c>
      <c r="F230" s="25">
        <v>5091</v>
      </c>
      <c r="G230" s="25">
        <v>200</v>
      </c>
      <c r="H230" s="25">
        <v>20189</v>
      </c>
      <c r="I230" s="25">
        <v>6683</v>
      </c>
      <c r="J230" s="25">
        <v>0</v>
      </c>
    </row>
    <row r="231" spans="1:10" ht="12.75">
      <c r="A231" s="10" t="s">
        <v>242</v>
      </c>
      <c r="B231" s="25">
        <v>184031</v>
      </c>
      <c r="C231" s="25">
        <v>138760</v>
      </c>
      <c r="D231" s="25">
        <v>15557</v>
      </c>
      <c r="E231" s="25">
        <v>0</v>
      </c>
      <c r="F231" s="25">
        <v>14112</v>
      </c>
      <c r="G231" s="25">
        <v>0</v>
      </c>
      <c r="H231" s="25">
        <v>699</v>
      </c>
      <c r="I231" s="25">
        <v>62681</v>
      </c>
      <c r="J231" s="25">
        <v>129</v>
      </c>
    </row>
    <row r="232" spans="1:10" ht="25.5">
      <c r="A232" s="24" t="s">
        <v>893</v>
      </c>
      <c r="B232" s="25">
        <v>58322</v>
      </c>
      <c r="C232" s="25">
        <v>14149</v>
      </c>
      <c r="D232" s="25">
        <v>2161</v>
      </c>
      <c r="E232" s="25">
        <v>0</v>
      </c>
      <c r="F232" s="25">
        <v>3210</v>
      </c>
      <c r="G232" s="25">
        <v>732</v>
      </c>
      <c r="H232" s="25">
        <v>29535</v>
      </c>
      <c r="I232" s="25">
        <v>8798</v>
      </c>
      <c r="J232" s="25">
        <v>206</v>
      </c>
    </row>
    <row r="233" spans="1:10" ht="12.75">
      <c r="A233" s="10" t="s">
        <v>243</v>
      </c>
      <c r="B233" s="25">
        <v>204070</v>
      </c>
      <c r="C233" s="25">
        <v>32152</v>
      </c>
      <c r="D233" s="25">
        <v>3952</v>
      </c>
      <c r="E233" s="25">
        <v>0</v>
      </c>
      <c r="F233" s="25">
        <v>6751</v>
      </c>
      <c r="G233" s="25">
        <v>1036</v>
      </c>
      <c r="H233" s="25">
        <v>85067</v>
      </c>
      <c r="I233" s="25">
        <v>41447</v>
      </c>
      <c r="J233" s="25">
        <v>4122</v>
      </c>
    </row>
    <row r="234" spans="1:10" ht="12.75">
      <c r="A234" s="10" t="s">
        <v>244</v>
      </c>
      <c r="B234" s="25">
        <v>108140</v>
      </c>
      <c r="C234" s="25">
        <v>35738</v>
      </c>
      <c r="D234" s="25">
        <v>17025</v>
      </c>
      <c r="E234" s="25">
        <v>0</v>
      </c>
      <c r="F234" s="25">
        <v>3652</v>
      </c>
      <c r="G234" s="25">
        <v>10480</v>
      </c>
      <c r="H234" s="25">
        <v>5284</v>
      </c>
      <c r="I234" s="25">
        <v>33285</v>
      </c>
      <c r="J234" s="25">
        <v>594</v>
      </c>
    </row>
    <row r="235" spans="1:10" ht="12.75">
      <c r="A235" s="10" t="s">
        <v>245</v>
      </c>
      <c r="B235" s="25">
        <v>19584</v>
      </c>
      <c r="C235" s="25">
        <v>3973</v>
      </c>
      <c r="D235" s="25">
        <v>434</v>
      </c>
      <c r="E235" s="25">
        <v>0</v>
      </c>
      <c r="F235" s="25">
        <v>3166</v>
      </c>
      <c r="G235" s="25">
        <v>1781</v>
      </c>
      <c r="H235" s="25">
        <v>4083</v>
      </c>
      <c r="I235" s="25">
        <v>6733</v>
      </c>
      <c r="J235" s="25">
        <v>226</v>
      </c>
    </row>
    <row r="236" spans="1:10" ht="12.75">
      <c r="A236" s="10" t="s">
        <v>246</v>
      </c>
      <c r="B236" s="25">
        <v>70725</v>
      </c>
      <c r="C236" s="25">
        <v>4971</v>
      </c>
      <c r="D236" s="25">
        <v>453</v>
      </c>
      <c r="E236" s="25">
        <v>0</v>
      </c>
      <c r="F236" s="25">
        <v>7266</v>
      </c>
      <c r="G236" s="25">
        <v>253</v>
      </c>
      <c r="H236" s="25">
        <v>20323</v>
      </c>
      <c r="I236" s="25">
        <v>15159</v>
      </c>
      <c r="J236" s="25">
        <v>416</v>
      </c>
    </row>
    <row r="237" spans="1:10" ht="12.75">
      <c r="A237" s="10" t="s">
        <v>247</v>
      </c>
      <c r="B237" s="25">
        <v>38614</v>
      </c>
      <c r="C237" s="25">
        <v>1249</v>
      </c>
      <c r="D237" s="25">
        <v>1207</v>
      </c>
      <c r="E237" s="25">
        <v>0</v>
      </c>
      <c r="F237" s="25">
        <v>3091</v>
      </c>
      <c r="G237" s="25">
        <v>218</v>
      </c>
      <c r="H237" s="25">
        <v>14430</v>
      </c>
      <c r="I237" s="25">
        <v>7168</v>
      </c>
      <c r="J237" s="25">
        <v>1017</v>
      </c>
    </row>
    <row r="238" spans="1:10" ht="12.75">
      <c r="A238" s="10" t="s">
        <v>248</v>
      </c>
      <c r="B238" s="25">
        <v>79946</v>
      </c>
      <c r="C238" s="25">
        <v>15652</v>
      </c>
      <c r="D238" s="25">
        <v>17225</v>
      </c>
      <c r="E238" s="25">
        <v>0</v>
      </c>
      <c r="F238" s="25">
        <v>6237</v>
      </c>
      <c r="G238" s="25">
        <v>1884</v>
      </c>
      <c r="H238" s="25">
        <v>34421</v>
      </c>
      <c r="I238" s="25">
        <v>14918</v>
      </c>
      <c r="J238" s="25">
        <v>1386</v>
      </c>
    </row>
    <row r="239" spans="1:10" ht="12.75">
      <c r="A239" s="10" t="s">
        <v>249</v>
      </c>
      <c r="B239" s="25">
        <v>31885</v>
      </c>
      <c r="C239" s="25">
        <v>4140</v>
      </c>
      <c r="D239" s="25">
        <v>1407</v>
      </c>
      <c r="E239" s="25">
        <v>0</v>
      </c>
      <c r="F239" s="25">
        <v>2237</v>
      </c>
      <c r="G239" s="25">
        <v>119</v>
      </c>
      <c r="H239" s="25">
        <v>16170</v>
      </c>
      <c r="I239" s="25">
        <v>5053</v>
      </c>
      <c r="J239" s="25">
        <v>153</v>
      </c>
    </row>
    <row r="240" spans="1:10" ht="12.75">
      <c r="A240" s="10" t="s">
        <v>250</v>
      </c>
      <c r="B240" s="25">
        <v>49315</v>
      </c>
      <c r="C240" s="25">
        <v>4366</v>
      </c>
      <c r="D240" s="25">
        <v>2880</v>
      </c>
      <c r="E240" s="25">
        <v>0</v>
      </c>
      <c r="F240" s="25">
        <v>3528</v>
      </c>
      <c r="G240" s="25">
        <v>1428</v>
      </c>
      <c r="H240" s="25">
        <v>82</v>
      </c>
      <c r="I240" s="25">
        <v>12385</v>
      </c>
      <c r="J240" s="25">
        <v>1240</v>
      </c>
    </row>
    <row r="241" spans="1:10" ht="12.75">
      <c r="A241" s="10" t="s">
        <v>251</v>
      </c>
      <c r="B241" s="25">
        <v>10857</v>
      </c>
      <c r="C241" s="25">
        <v>3100</v>
      </c>
      <c r="D241" s="25">
        <v>51</v>
      </c>
      <c r="E241" s="25">
        <v>0</v>
      </c>
      <c r="F241" s="25">
        <v>1334</v>
      </c>
      <c r="G241" s="25">
        <v>24</v>
      </c>
      <c r="H241" s="25">
        <v>6312</v>
      </c>
      <c r="I241" s="25">
        <v>4922</v>
      </c>
      <c r="J241" s="25">
        <v>0</v>
      </c>
    </row>
    <row r="242" spans="1:10" ht="12.75">
      <c r="A242" s="10" t="s">
        <v>252</v>
      </c>
      <c r="B242" s="25">
        <v>28652</v>
      </c>
      <c r="C242" s="25">
        <v>4125</v>
      </c>
      <c r="D242" s="25">
        <v>1681</v>
      </c>
      <c r="E242" s="25">
        <v>0</v>
      </c>
      <c r="F242" s="25">
        <v>1479</v>
      </c>
      <c r="G242" s="25">
        <v>730</v>
      </c>
      <c r="H242" s="25">
        <v>5368</v>
      </c>
      <c r="I242" s="25">
        <v>3894</v>
      </c>
      <c r="J242" s="25">
        <v>0</v>
      </c>
    </row>
    <row r="243" spans="1:10" ht="12.75">
      <c r="A243" s="10" t="s">
        <v>253</v>
      </c>
      <c r="B243" s="25">
        <v>20629</v>
      </c>
      <c r="C243" s="25">
        <v>5570</v>
      </c>
      <c r="D243" s="25">
        <v>270</v>
      </c>
      <c r="E243" s="25">
        <v>0</v>
      </c>
      <c r="F243" s="25">
        <v>1409</v>
      </c>
      <c r="G243" s="25">
        <v>27</v>
      </c>
      <c r="H243" s="25">
        <v>5332</v>
      </c>
      <c r="I243" s="25">
        <v>3798</v>
      </c>
      <c r="J243" s="25">
        <v>0</v>
      </c>
    </row>
    <row r="244" spans="1:10" ht="12.75">
      <c r="A244" s="10" t="s">
        <v>254</v>
      </c>
      <c r="B244" s="25">
        <v>30795</v>
      </c>
      <c r="C244" s="25">
        <v>5352</v>
      </c>
      <c r="D244" s="25">
        <v>404</v>
      </c>
      <c r="E244" s="25">
        <v>0</v>
      </c>
      <c r="F244" s="25">
        <v>2437</v>
      </c>
      <c r="G244" s="25">
        <v>16</v>
      </c>
      <c r="H244" s="25">
        <v>15679</v>
      </c>
      <c r="I244" s="25">
        <v>5926</v>
      </c>
      <c r="J244" s="25">
        <v>5</v>
      </c>
    </row>
    <row r="245" spans="1:10" ht="12.75">
      <c r="A245" s="10" t="s">
        <v>255</v>
      </c>
      <c r="B245" s="25">
        <v>16001</v>
      </c>
      <c r="C245" s="25">
        <v>1111</v>
      </c>
      <c r="D245" s="25">
        <v>111</v>
      </c>
      <c r="E245" s="25">
        <v>0</v>
      </c>
      <c r="F245" s="25">
        <v>1370</v>
      </c>
      <c r="G245" s="25">
        <v>-2</v>
      </c>
      <c r="H245" s="25">
        <v>10166</v>
      </c>
      <c r="I245" s="25">
        <v>4014</v>
      </c>
      <c r="J245" s="25">
        <v>6</v>
      </c>
    </row>
    <row r="246" spans="1:10" ht="12.75">
      <c r="A246" s="10" t="s">
        <v>256</v>
      </c>
      <c r="B246" s="25">
        <v>8308</v>
      </c>
      <c r="C246" s="25">
        <v>1758</v>
      </c>
      <c r="D246" s="25">
        <v>46</v>
      </c>
      <c r="E246" s="25">
        <v>0</v>
      </c>
      <c r="F246" s="25">
        <v>585</v>
      </c>
      <c r="G246" s="25">
        <v>0</v>
      </c>
      <c r="H246" s="25">
        <v>1100</v>
      </c>
      <c r="I246" s="25">
        <v>3262</v>
      </c>
      <c r="J246" s="25">
        <v>0</v>
      </c>
    </row>
    <row r="247" spans="1:10" ht="25.5" customHeight="1">
      <c r="A247" s="24" t="s">
        <v>894</v>
      </c>
      <c r="B247" s="25">
        <v>75071</v>
      </c>
      <c r="C247" s="25">
        <v>7547</v>
      </c>
      <c r="D247" s="25">
        <v>760</v>
      </c>
      <c r="E247" s="25">
        <v>0</v>
      </c>
      <c r="F247" s="25">
        <v>4005</v>
      </c>
      <c r="G247" s="25">
        <v>769</v>
      </c>
      <c r="H247" s="25">
        <v>26116</v>
      </c>
      <c r="I247" s="25">
        <v>17830</v>
      </c>
      <c r="J247" s="25">
        <v>0</v>
      </c>
    </row>
    <row r="248" spans="1:10" ht="12.75">
      <c r="A248" s="10" t="s">
        <v>257</v>
      </c>
      <c r="B248" s="25">
        <v>251986</v>
      </c>
      <c r="C248" s="25">
        <v>60734</v>
      </c>
      <c r="D248" s="25">
        <v>272574</v>
      </c>
      <c r="E248" s="25">
        <v>0</v>
      </c>
      <c r="F248" s="25">
        <v>6333</v>
      </c>
      <c r="G248" s="25">
        <v>264440</v>
      </c>
      <c r="H248" s="25">
        <v>102320</v>
      </c>
      <c r="I248" s="25">
        <v>49365</v>
      </c>
      <c r="J248" s="25">
        <v>40</v>
      </c>
    </row>
    <row r="249" spans="1:10" ht="12.75">
      <c r="A249" s="10" t="s">
        <v>258</v>
      </c>
      <c r="B249" s="25">
        <v>44541</v>
      </c>
      <c r="C249" s="25">
        <v>3413</v>
      </c>
      <c r="D249" s="25">
        <v>1266</v>
      </c>
      <c r="E249" s="25">
        <v>0</v>
      </c>
      <c r="F249" s="25">
        <v>4206</v>
      </c>
      <c r="G249" s="25">
        <v>0</v>
      </c>
      <c r="H249" s="25">
        <v>32805</v>
      </c>
      <c r="I249" s="25">
        <v>8520</v>
      </c>
      <c r="J249" s="25">
        <v>0</v>
      </c>
    </row>
    <row r="250" spans="1:10" ht="12.75">
      <c r="A250" s="10" t="s">
        <v>259</v>
      </c>
      <c r="B250" s="25">
        <v>129698</v>
      </c>
      <c r="C250" s="25">
        <v>39273</v>
      </c>
      <c r="D250" s="25">
        <v>6717</v>
      </c>
      <c r="E250" s="25">
        <v>6628</v>
      </c>
      <c r="F250" s="25">
        <v>20</v>
      </c>
      <c r="G250" s="25">
        <v>815</v>
      </c>
      <c r="H250" s="25">
        <v>54828</v>
      </c>
      <c r="I250" s="25">
        <v>25573</v>
      </c>
      <c r="J250" s="25">
        <v>531</v>
      </c>
    </row>
    <row r="251" spans="1:10" ht="12.75">
      <c r="A251" s="10" t="s">
        <v>260</v>
      </c>
      <c r="B251" s="25">
        <v>68526</v>
      </c>
      <c r="C251" s="25">
        <v>7596</v>
      </c>
      <c r="D251" s="25">
        <v>735</v>
      </c>
      <c r="E251" s="25">
        <v>0</v>
      </c>
      <c r="F251" s="25">
        <v>3275</v>
      </c>
      <c r="G251" s="25">
        <v>648</v>
      </c>
      <c r="H251" s="25">
        <v>44468</v>
      </c>
      <c r="I251" s="25">
        <v>13355</v>
      </c>
      <c r="J251" s="25">
        <v>1</v>
      </c>
    </row>
    <row r="252" spans="1:10" ht="12.75">
      <c r="A252" s="10" t="s">
        <v>261</v>
      </c>
      <c r="B252" s="25">
        <v>12831</v>
      </c>
      <c r="C252" s="25">
        <v>9678</v>
      </c>
      <c r="D252" s="25">
        <v>1212</v>
      </c>
      <c r="E252" s="25">
        <v>0</v>
      </c>
      <c r="F252" s="25">
        <v>1764</v>
      </c>
      <c r="G252" s="25">
        <v>1048</v>
      </c>
      <c r="H252" s="25">
        <v>27</v>
      </c>
      <c r="I252" s="25">
        <v>6387</v>
      </c>
      <c r="J252" s="25">
        <v>0</v>
      </c>
    </row>
    <row r="253" spans="1:10" ht="12.75">
      <c r="A253" s="10" t="s">
        <v>262</v>
      </c>
      <c r="B253" s="25">
        <v>10382</v>
      </c>
      <c r="C253" s="25">
        <v>5175</v>
      </c>
      <c r="D253" s="25">
        <v>196</v>
      </c>
      <c r="E253" s="25">
        <v>0</v>
      </c>
      <c r="F253" s="25">
        <v>1509</v>
      </c>
      <c r="G253" s="25">
        <v>90</v>
      </c>
      <c r="H253" s="25">
        <v>3180</v>
      </c>
      <c r="I253" s="25">
        <v>6712</v>
      </c>
      <c r="J253" s="25">
        <v>0</v>
      </c>
    </row>
    <row r="254" spans="1:10" ht="12.75">
      <c r="A254" s="10" t="s">
        <v>263</v>
      </c>
      <c r="B254" s="25">
        <v>26064</v>
      </c>
      <c r="C254" s="25">
        <v>1010</v>
      </c>
      <c r="D254" s="25">
        <v>60</v>
      </c>
      <c r="E254" s="25">
        <v>0</v>
      </c>
      <c r="F254" s="25">
        <v>1810</v>
      </c>
      <c r="G254" s="25">
        <v>11</v>
      </c>
      <c r="H254" s="25">
        <v>5493</v>
      </c>
      <c r="I254" s="25">
        <v>3801</v>
      </c>
      <c r="J254" s="25">
        <v>0</v>
      </c>
    </row>
    <row r="255" spans="1:10" ht="12.75">
      <c r="A255" s="10" t="s">
        <v>264</v>
      </c>
      <c r="B255" s="25">
        <v>101397</v>
      </c>
      <c r="C255" s="25">
        <v>16393</v>
      </c>
      <c r="D255" s="25">
        <v>9952</v>
      </c>
      <c r="E255" s="25">
        <v>0</v>
      </c>
      <c r="F255" s="25">
        <v>5802</v>
      </c>
      <c r="G255" s="25">
        <v>8125</v>
      </c>
      <c r="H255" s="25">
        <v>38469</v>
      </c>
      <c r="I255" s="25">
        <v>16790</v>
      </c>
      <c r="J255" s="25">
        <v>433</v>
      </c>
    </row>
    <row r="256" spans="1:10" ht="12.75">
      <c r="A256" s="10" t="s">
        <v>265</v>
      </c>
      <c r="B256" s="25">
        <v>96890</v>
      </c>
      <c r="C256" s="25">
        <v>3459</v>
      </c>
      <c r="D256" s="25">
        <v>5298</v>
      </c>
      <c r="E256" s="25">
        <v>4465</v>
      </c>
      <c r="F256" s="25">
        <v>0</v>
      </c>
      <c r="G256" s="25">
        <v>323</v>
      </c>
      <c r="H256" s="25">
        <v>29455</v>
      </c>
      <c r="I256" s="25">
        <v>13613</v>
      </c>
      <c r="J256" s="25">
        <v>0</v>
      </c>
    </row>
    <row r="257" spans="1:10" ht="25.5" customHeight="1">
      <c r="A257" s="24" t="s">
        <v>895</v>
      </c>
      <c r="B257" s="25">
        <v>68417</v>
      </c>
      <c r="C257" s="25">
        <v>12894</v>
      </c>
      <c r="D257" s="25">
        <v>6654</v>
      </c>
      <c r="E257" s="25">
        <v>8526</v>
      </c>
      <c r="F257" s="25">
        <v>0</v>
      </c>
      <c r="G257" s="25">
        <v>5155</v>
      </c>
      <c r="H257" s="25">
        <v>244</v>
      </c>
      <c r="I257" s="25">
        <v>11484</v>
      </c>
      <c r="J257" s="25">
        <v>4027</v>
      </c>
    </row>
    <row r="258" spans="1:10" ht="12.75">
      <c r="A258" s="10" t="s">
        <v>266</v>
      </c>
      <c r="B258" s="25">
        <v>75773</v>
      </c>
      <c r="C258" s="25">
        <v>4306</v>
      </c>
      <c r="D258" s="25">
        <v>1134</v>
      </c>
      <c r="E258" s="25">
        <v>0</v>
      </c>
      <c r="F258" s="25">
        <v>3161</v>
      </c>
      <c r="G258" s="25">
        <v>67</v>
      </c>
      <c r="H258" s="25">
        <v>31792</v>
      </c>
      <c r="I258" s="25">
        <v>12028</v>
      </c>
      <c r="J258" s="25">
        <v>-3</v>
      </c>
    </row>
    <row r="259" spans="1:10" ht="12.75">
      <c r="A259" s="10" t="s">
        <v>267</v>
      </c>
      <c r="B259" s="25">
        <v>74947</v>
      </c>
      <c r="C259" s="25">
        <v>3166</v>
      </c>
      <c r="D259" s="25">
        <v>2260</v>
      </c>
      <c r="E259" s="25">
        <v>0</v>
      </c>
      <c r="F259" s="25">
        <v>2815</v>
      </c>
      <c r="G259" s="25">
        <v>119</v>
      </c>
      <c r="H259" s="25">
        <v>28092</v>
      </c>
      <c r="I259" s="25">
        <v>13499</v>
      </c>
      <c r="J259" s="25">
        <v>101</v>
      </c>
    </row>
    <row r="260" spans="1:10" ht="12.75">
      <c r="A260" s="10" t="s">
        <v>268</v>
      </c>
      <c r="B260" s="25">
        <v>241169</v>
      </c>
      <c r="C260" s="25">
        <v>21831</v>
      </c>
      <c r="D260" s="25">
        <v>27224</v>
      </c>
      <c r="E260" s="25">
        <v>0</v>
      </c>
      <c r="F260" s="25">
        <v>8736</v>
      </c>
      <c r="G260" s="25">
        <v>6825</v>
      </c>
      <c r="H260" s="25">
        <v>72422</v>
      </c>
      <c r="I260" s="25">
        <v>47816</v>
      </c>
      <c r="J260" s="25">
        <v>387</v>
      </c>
    </row>
    <row r="261" spans="1:10" ht="12.75">
      <c r="A261" s="10" t="s">
        <v>269</v>
      </c>
      <c r="B261" s="25">
        <v>40972</v>
      </c>
      <c r="C261" s="25">
        <v>6271</v>
      </c>
      <c r="D261" s="25">
        <v>432</v>
      </c>
      <c r="E261" s="25">
        <v>0</v>
      </c>
      <c r="F261" s="25">
        <v>2521</v>
      </c>
      <c r="G261" s="25">
        <v>14</v>
      </c>
      <c r="H261" s="25">
        <v>17161</v>
      </c>
      <c r="I261" s="25">
        <v>11381</v>
      </c>
      <c r="J261" s="25">
        <v>0</v>
      </c>
    </row>
    <row r="262" spans="1:10" ht="12.75">
      <c r="A262" s="10" t="s">
        <v>270</v>
      </c>
      <c r="B262" s="25">
        <v>23196</v>
      </c>
      <c r="C262" s="25">
        <v>7489</v>
      </c>
      <c r="D262" s="25">
        <v>849</v>
      </c>
      <c r="E262" s="25">
        <v>8</v>
      </c>
      <c r="F262" s="25">
        <v>1750</v>
      </c>
      <c r="G262" s="25">
        <v>553</v>
      </c>
      <c r="H262" s="25">
        <v>12409</v>
      </c>
      <c r="I262" s="25">
        <v>5106</v>
      </c>
      <c r="J262" s="25">
        <v>0</v>
      </c>
    </row>
    <row r="263" spans="1:10" ht="12.75">
      <c r="A263" s="10" t="s">
        <v>271</v>
      </c>
      <c r="B263" s="25">
        <v>179481</v>
      </c>
      <c r="C263" s="25">
        <v>17128</v>
      </c>
      <c r="D263" s="25">
        <v>6046</v>
      </c>
      <c r="E263" s="25">
        <v>7584</v>
      </c>
      <c r="F263" s="25">
        <v>-1</v>
      </c>
      <c r="G263" s="25">
        <v>1780</v>
      </c>
      <c r="H263" s="25">
        <v>81188</v>
      </c>
      <c r="I263" s="25">
        <v>29738</v>
      </c>
      <c r="J263" s="25">
        <v>2339</v>
      </c>
    </row>
    <row r="264" spans="1:10" ht="25.5" customHeight="1">
      <c r="A264" s="24" t="s">
        <v>272</v>
      </c>
      <c r="B264" s="25">
        <v>29137</v>
      </c>
      <c r="C264" s="25">
        <v>7424</v>
      </c>
      <c r="D264" s="25">
        <v>61</v>
      </c>
      <c r="E264" s="25">
        <v>3083</v>
      </c>
      <c r="F264" s="25">
        <v>0</v>
      </c>
      <c r="G264" s="25">
        <v>202</v>
      </c>
      <c r="H264" s="25">
        <v>9597</v>
      </c>
      <c r="I264" s="25">
        <v>4866</v>
      </c>
      <c r="J264" s="25">
        <v>681</v>
      </c>
    </row>
    <row r="265" spans="1:10" ht="12.75">
      <c r="A265" s="10" t="s">
        <v>273</v>
      </c>
      <c r="B265" s="25">
        <v>26803</v>
      </c>
      <c r="C265" s="25">
        <v>4486</v>
      </c>
      <c r="D265" s="25">
        <v>883</v>
      </c>
      <c r="E265" s="25">
        <v>0</v>
      </c>
      <c r="F265" s="25">
        <v>2769</v>
      </c>
      <c r="G265" s="25">
        <v>1534</v>
      </c>
      <c r="H265" s="25">
        <v>9624</v>
      </c>
      <c r="I265" s="25">
        <v>3536</v>
      </c>
      <c r="J265" s="25">
        <v>101</v>
      </c>
    </row>
    <row r="266" spans="1:10" ht="12.75">
      <c r="A266" s="10" t="s">
        <v>274</v>
      </c>
      <c r="B266" s="25">
        <v>30544</v>
      </c>
      <c r="C266" s="25">
        <v>5933</v>
      </c>
      <c r="D266" s="25">
        <v>176</v>
      </c>
      <c r="E266" s="25">
        <v>0</v>
      </c>
      <c r="F266" s="25">
        <v>2544</v>
      </c>
      <c r="G266" s="25">
        <v>293</v>
      </c>
      <c r="H266" s="25">
        <v>7851</v>
      </c>
      <c r="I266" s="25">
        <v>3370</v>
      </c>
      <c r="J266" s="25">
        <v>0</v>
      </c>
    </row>
    <row r="267" spans="1:10" ht="12.75">
      <c r="A267" s="10" t="s">
        <v>275</v>
      </c>
      <c r="B267" s="25">
        <v>49392</v>
      </c>
      <c r="C267" s="25">
        <v>10566</v>
      </c>
      <c r="D267" s="25">
        <v>1555</v>
      </c>
      <c r="E267" s="25">
        <v>0</v>
      </c>
      <c r="F267" s="25">
        <v>4844</v>
      </c>
      <c r="G267" s="25">
        <v>1414</v>
      </c>
      <c r="H267" s="25">
        <v>13293</v>
      </c>
      <c r="I267" s="25">
        <v>7848</v>
      </c>
      <c r="J267" s="25">
        <v>1293</v>
      </c>
    </row>
    <row r="268" spans="1:10" ht="12.75">
      <c r="A268" s="10" t="s">
        <v>276</v>
      </c>
      <c r="B268" s="25">
        <v>5372</v>
      </c>
      <c r="C268" s="25">
        <v>0</v>
      </c>
      <c r="D268" s="25">
        <v>6</v>
      </c>
      <c r="E268" s="25">
        <v>0</v>
      </c>
      <c r="F268" s="25">
        <v>598</v>
      </c>
      <c r="G268" s="25">
        <v>0</v>
      </c>
      <c r="H268" s="25">
        <v>3786</v>
      </c>
      <c r="I268" s="25">
        <v>2822</v>
      </c>
      <c r="J268" s="25">
        <v>0</v>
      </c>
    </row>
    <row r="269" spans="1:10" ht="12.75">
      <c r="A269" s="10" t="s">
        <v>277</v>
      </c>
      <c r="B269" s="25">
        <v>38297</v>
      </c>
      <c r="C269" s="25">
        <v>7501</v>
      </c>
      <c r="D269" s="25">
        <v>327</v>
      </c>
      <c r="E269" s="25">
        <v>0</v>
      </c>
      <c r="F269" s="25">
        <v>2589</v>
      </c>
      <c r="G269" s="25">
        <v>4</v>
      </c>
      <c r="H269" s="25">
        <v>16700</v>
      </c>
      <c r="I269" s="25">
        <v>4982</v>
      </c>
      <c r="J269" s="25">
        <v>20</v>
      </c>
    </row>
    <row r="270" spans="1:10" ht="12.75">
      <c r="A270" s="10" t="s">
        <v>278</v>
      </c>
      <c r="B270" s="25">
        <v>16252</v>
      </c>
      <c r="C270" s="25">
        <v>11970</v>
      </c>
      <c r="D270" s="25">
        <v>147</v>
      </c>
      <c r="E270" s="25">
        <v>0</v>
      </c>
      <c r="F270" s="25">
        <v>1291</v>
      </c>
      <c r="G270" s="25">
        <v>13</v>
      </c>
      <c r="H270" s="25">
        <v>10364</v>
      </c>
      <c r="I270" s="25">
        <v>3540</v>
      </c>
      <c r="J270" s="25">
        <v>0</v>
      </c>
    </row>
    <row r="271" spans="1:10" ht="12.75">
      <c r="A271" s="10" t="s">
        <v>279</v>
      </c>
      <c r="B271" s="25">
        <v>272295</v>
      </c>
      <c r="C271" s="25">
        <v>41585</v>
      </c>
      <c r="D271" s="25">
        <v>13286</v>
      </c>
      <c r="E271" s="25">
        <v>6257</v>
      </c>
      <c r="F271" s="25">
        <v>0</v>
      </c>
      <c r="G271" s="25">
        <v>288</v>
      </c>
      <c r="H271" s="25">
        <v>17084</v>
      </c>
      <c r="I271" s="25">
        <v>26602</v>
      </c>
      <c r="J271" s="25">
        <v>13268</v>
      </c>
    </row>
    <row r="272" spans="1:10" ht="25.5" customHeight="1">
      <c r="A272" s="24" t="s">
        <v>897</v>
      </c>
      <c r="B272" s="25">
        <v>1293</v>
      </c>
      <c r="C272" s="25">
        <v>1709</v>
      </c>
      <c r="D272" s="25">
        <v>0</v>
      </c>
      <c r="E272" s="25">
        <v>0</v>
      </c>
      <c r="F272" s="25">
        <v>119</v>
      </c>
      <c r="G272" s="25">
        <v>0</v>
      </c>
      <c r="H272" s="25">
        <v>0</v>
      </c>
      <c r="I272" s="25">
        <v>0</v>
      </c>
      <c r="J272" s="25">
        <v>0</v>
      </c>
    </row>
    <row r="273" spans="1:10" ht="12.75">
      <c r="A273" s="10" t="s">
        <v>280</v>
      </c>
      <c r="B273" s="25">
        <v>6413</v>
      </c>
      <c r="C273" s="25">
        <v>1060</v>
      </c>
      <c r="D273" s="25">
        <v>0</v>
      </c>
      <c r="E273" s="25">
        <v>0</v>
      </c>
      <c r="F273" s="25">
        <v>493</v>
      </c>
      <c r="G273" s="25">
        <v>0</v>
      </c>
      <c r="H273" s="25">
        <v>6</v>
      </c>
      <c r="I273" s="25">
        <v>762</v>
      </c>
      <c r="J273" s="25">
        <v>0</v>
      </c>
    </row>
    <row r="274" spans="1:10" ht="12.75">
      <c r="A274" s="10" t="s">
        <v>281</v>
      </c>
      <c r="B274" s="25">
        <v>66178</v>
      </c>
      <c r="C274" s="25">
        <v>6795</v>
      </c>
      <c r="D274" s="25">
        <v>3044</v>
      </c>
      <c r="E274" s="25">
        <v>0</v>
      </c>
      <c r="F274" s="25">
        <v>1687</v>
      </c>
      <c r="G274" s="25">
        <v>1126</v>
      </c>
      <c r="H274" s="25">
        <v>17226</v>
      </c>
      <c r="I274" s="25">
        <v>7291</v>
      </c>
      <c r="J274" s="25">
        <v>4466</v>
      </c>
    </row>
    <row r="275" spans="1:10" ht="12.75">
      <c r="A275" s="10" t="s">
        <v>282</v>
      </c>
      <c r="B275" s="25">
        <v>3516</v>
      </c>
      <c r="C275" s="25">
        <v>5055</v>
      </c>
      <c r="D275" s="25">
        <v>5</v>
      </c>
      <c r="E275" s="25">
        <v>0</v>
      </c>
      <c r="F275" s="25">
        <v>182</v>
      </c>
      <c r="G275" s="25">
        <v>0</v>
      </c>
      <c r="H275" s="25">
        <v>3113</v>
      </c>
      <c r="I275" s="25">
        <v>499</v>
      </c>
      <c r="J275" s="25">
        <v>0</v>
      </c>
    </row>
    <row r="276" spans="1:10" ht="12.75">
      <c r="A276" s="10" t="s">
        <v>283</v>
      </c>
      <c r="B276" s="25">
        <v>20209</v>
      </c>
      <c r="C276" s="25">
        <v>1242</v>
      </c>
      <c r="D276" s="25">
        <v>285</v>
      </c>
      <c r="E276" s="25">
        <v>0</v>
      </c>
      <c r="F276" s="25">
        <v>1855</v>
      </c>
      <c r="G276" s="25">
        <v>88</v>
      </c>
      <c r="H276" s="25">
        <v>972</v>
      </c>
      <c r="I276" s="25">
        <v>3084</v>
      </c>
      <c r="J276" s="25">
        <v>0</v>
      </c>
    </row>
    <row r="277" spans="1:10" ht="12.75">
      <c r="A277" s="10" t="s">
        <v>284</v>
      </c>
      <c r="B277" s="25">
        <v>12605</v>
      </c>
      <c r="C277" s="25">
        <v>243</v>
      </c>
      <c r="D277" s="25">
        <v>398</v>
      </c>
      <c r="E277" s="25">
        <v>20</v>
      </c>
      <c r="F277" s="25">
        <v>940</v>
      </c>
      <c r="G277" s="25">
        <v>20</v>
      </c>
      <c r="H277" s="25">
        <v>5251</v>
      </c>
      <c r="I277" s="25">
        <v>4195</v>
      </c>
      <c r="J277" s="25">
        <v>0</v>
      </c>
    </row>
    <row r="278" spans="1:10" ht="12.75">
      <c r="A278" s="10" t="s">
        <v>285</v>
      </c>
      <c r="B278" s="25">
        <v>24058</v>
      </c>
      <c r="C278" s="25">
        <v>2505</v>
      </c>
      <c r="D278" s="25">
        <v>238</v>
      </c>
      <c r="E278" s="25">
        <v>0</v>
      </c>
      <c r="F278" s="25">
        <v>1540</v>
      </c>
      <c r="G278" s="25">
        <v>48</v>
      </c>
      <c r="H278" s="25">
        <v>15860</v>
      </c>
      <c r="I278" s="25">
        <v>2179</v>
      </c>
      <c r="J278" s="25">
        <v>6</v>
      </c>
    </row>
    <row r="279" spans="1:10" ht="12.75">
      <c r="A279" s="10" t="s">
        <v>286</v>
      </c>
      <c r="B279" s="25">
        <v>333009</v>
      </c>
      <c r="C279" s="25">
        <v>18912</v>
      </c>
      <c r="D279" s="25">
        <v>20725</v>
      </c>
      <c r="E279" s="25">
        <v>0</v>
      </c>
      <c r="F279" s="25">
        <v>17567</v>
      </c>
      <c r="G279" s="25">
        <v>4880</v>
      </c>
      <c r="H279" s="25">
        <v>117834</v>
      </c>
      <c r="I279" s="25">
        <v>45511</v>
      </c>
      <c r="J279" s="25">
        <v>1222</v>
      </c>
    </row>
    <row r="280" spans="1:10" ht="12.75">
      <c r="A280" s="10" t="s">
        <v>287</v>
      </c>
      <c r="B280" s="25">
        <v>1403</v>
      </c>
      <c r="C280" s="25">
        <v>5108</v>
      </c>
      <c r="D280" s="25">
        <v>-17</v>
      </c>
      <c r="E280" s="25">
        <v>395</v>
      </c>
      <c r="F280" s="25">
        <v>-2</v>
      </c>
      <c r="G280" s="25">
        <v>0</v>
      </c>
      <c r="H280" s="25">
        <v>0</v>
      </c>
      <c r="I280" s="25">
        <v>0</v>
      </c>
      <c r="J280" s="25">
        <v>0</v>
      </c>
    </row>
    <row r="281" spans="1:10" ht="12.75">
      <c r="A281" s="10" t="s">
        <v>288</v>
      </c>
      <c r="B281" s="25">
        <v>14926</v>
      </c>
      <c r="C281" s="25">
        <v>4805</v>
      </c>
      <c r="D281" s="25">
        <v>183</v>
      </c>
      <c r="E281" s="25">
        <v>0</v>
      </c>
      <c r="F281" s="25">
        <v>919</v>
      </c>
      <c r="G281" s="25">
        <v>0</v>
      </c>
      <c r="H281" s="25">
        <v>2000</v>
      </c>
      <c r="I281" s="25">
        <v>2706</v>
      </c>
      <c r="J281" s="25">
        <v>10</v>
      </c>
    </row>
    <row r="282" spans="1:10" ht="12.75">
      <c r="A282" s="10" t="s">
        <v>289</v>
      </c>
      <c r="B282" s="25">
        <v>377261</v>
      </c>
      <c r="C282" s="25">
        <v>128375</v>
      </c>
      <c r="D282" s="25">
        <v>18493</v>
      </c>
      <c r="E282" s="25">
        <v>0</v>
      </c>
      <c r="F282" s="25">
        <v>23050</v>
      </c>
      <c r="G282" s="25">
        <v>5387</v>
      </c>
      <c r="H282" s="25">
        <v>161436</v>
      </c>
      <c r="I282" s="25">
        <v>63195</v>
      </c>
      <c r="J282" s="25">
        <v>4111</v>
      </c>
    </row>
    <row r="283" spans="1:10" ht="12.75">
      <c r="A283" s="10" t="s">
        <v>290</v>
      </c>
      <c r="B283" s="25">
        <v>33503</v>
      </c>
      <c r="C283" s="25">
        <v>4349</v>
      </c>
      <c r="D283" s="25">
        <v>233</v>
      </c>
      <c r="E283" s="25">
        <v>0</v>
      </c>
      <c r="F283" s="25">
        <v>647</v>
      </c>
      <c r="G283" s="25">
        <v>268</v>
      </c>
      <c r="H283" s="25">
        <v>13596</v>
      </c>
      <c r="I283" s="25">
        <v>4432</v>
      </c>
      <c r="J283" s="25">
        <v>0</v>
      </c>
    </row>
    <row r="284" spans="1:10" ht="12.75">
      <c r="A284" s="10" t="s">
        <v>291</v>
      </c>
      <c r="B284" s="25">
        <v>8009</v>
      </c>
      <c r="C284" s="25">
        <v>6157</v>
      </c>
      <c r="D284" s="25">
        <v>669</v>
      </c>
      <c r="E284" s="25">
        <v>0</v>
      </c>
      <c r="F284" s="25">
        <v>933</v>
      </c>
      <c r="G284" s="25">
        <v>10</v>
      </c>
      <c r="H284" s="25">
        <v>530</v>
      </c>
      <c r="I284" s="25">
        <v>2952</v>
      </c>
      <c r="J284" s="25">
        <v>0</v>
      </c>
    </row>
    <row r="285" spans="1:10" ht="12.75">
      <c r="A285" s="10" t="s">
        <v>292</v>
      </c>
      <c r="B285" s="25">
        <v>59519</v>
      </c>
      <c r="C285" s="25">
        <v>2162</v>
      </c>
      <c r="D285" s="25">
        <v>2050</v>
      </c>
      <c r="E285" s="25">
        <v>0</v>
      </c>
      <c r="F285" s="25">
        <v>4404</v>
      </c>
      <c r="G285" s="25">
        <v>778</v>
      </c>
      <c r="H285" s="25">
        <v>12874</v>
      </c>
      <c r="I285" s="25">
        <v>4309</v>
      </c>
      <c r="J285" s="25">
        <v>12982</v>
      </c>
    </row>
    <row r="286" spans="1:10" ht="12.75">
      <c r="A286" s="10" t="s">
        <v>293</v>
      </c>
      <c r="B286" s="25">
        <v>10258</v>
      </c>
      <c r="C286" s="25">
        <v>2674</v>
      </c>
      <c r="D286" s="25">
        <v>66</v>
      </c>
      <c r="E286" s="25">
        <v>1284</v>
      </c>
      <c r="F286" s="25">
        <v>1945</v>
      </c>
      <c r="G286" s="25">
        <v>0</v>
      </c>
      <c r="H286" s="25">
        <v>5827</v>
      </c>
      <c r="I286" s="25">
        <v>2434</v>
      </c>
      <c r="J286" s="25">
        <v>0</v>
      </c>
    </row>
    <row r="287" spans="1:10" ht="25.5" customHeight="1">
      <c r="A287" s="24" t="s">
        <v>898</v>
      </c>
      <c r="B287" s="25">
        <v>9193</v>
      </c>
      <c r="C287" s="25">
        <v>290</v>
      </c>
      <c r="D287" s="25">
        <v>565</v>
      </c>
      <c r="E287" s="25">
        <v>0</v>
      </c>
      <c r="F287" s="25">
        <v>41</v>
      </c>
      <c r="G287" s="25">
        <v>0</v>
      </c>
      <c r="H287" s="25">
        <v>11141</v>
      </c>
      <c r="I287" s="25">
        <v>2489</v>
      </c>
      <c r="J287" s="25">
        <v>0</v>
      </c>
    </row>
    <row r="288" spans="1:10" ht="12.75">
      <c r="A288" s="10" t="s">
        <v>294</v>
      </c>
      <c r="B288" s="25">
        <v>26812</v>
      </c>
      <c r="C288" s="25">
        <v>0</v>
      </c>
      <c r="D288" s="25">
        <v>436</v>
      </c>
      <c r="E288" s="25">
        <v>0</v>
      </c>
      <c r="F288" s="25">
        <v>1116</v>
      </c>
      <c r="G288" s="25">
        <v>111</v>
      </c>
      <c r="H288" s="25">
        <v>17158</v>
      </c>
      <c r="I288" s="25">
        <v>6708</v>
      </c>
      <c r="J288" s="25">
        <v>0</v>
      </c>
    </row>
    <row r="289" spans="1:10" ht="12.75">
      <c r="A289" s="10" t="s">
        <v>295</v>
      </c>
      <c r="B289" s="25">
        <v>122624</v>
      </c>
      <c r="C289" s="25">
        <v>7360</v>
      </c>
      <c r="D289" s="25">
        <v>8233</v>
      </c>
      <c r="E289" s="25">
        <v>0</v>
      </c>
      <c r="F289" s="25">
        <v>5549</v>
      </c>
      <c r="G289" s="25">
        <v>3252</v>
      </c>
      <c r="H289" s="25">
        <v>39735</v>
      </c>
      <c r="I289" s="25">
        <v>25650</v>
      </c>
      <c r="J289" s="25">
        <v>705</v>
      </c>
    </row>
    <row r="290" spans="1:10" ht="12.75">
      <c r="A290" s="10" t="s">
        <v>296</v>
      </c>
      <c r="B290" s="25">
        <v>59619</v>
      </c>
      <c r="C290" s="25">
        <v>4412</v>
      </c>
      <c r="D290" s="25">
        <v>4237</v>
      </c>
      <c r="E290" s="25">
        <v>0</v>
      </c>
      <c r="F290" s="25">
        <v>3581</v>
      </c>
      <c r="G290" s="25">
        <v>2599</v>
      </c>
      <c r="H290" s="25">
        <v>16022</v>
      </c>
      <c r="I290" s="25">
        <v>11913</v>
      </c>
      <c r="J290" s="25">
        <v>0</v>
      </c>
    </row>
    <row r="291" spans="1:10" ht="12.75">
      <c r="A291" s="10" t="s">
        <v>297</v>
      </c>
      <c r="B291" s="25">
        <v>50245</v>
      </c>
      <c r="C291" s="25">
        <v>3815</v>
      </c>
      <c r="D291" s="25">
        <v>871</v>
      </c>
      <c r="E291" s="25">
        <v>1860</v>
      </c>
      <c r="F291" s="25">
        <v>0</v>
      </c>
      <c r="G291" s="25">
        <v>6</v>
      </c>
      <c r="H291" s="25">
        <v>39238</v>
      </c>
      <c r="I291" s="25">
        <v>12232</v>
      </c>
      <c r="J291" s="25">
        <v>0</v>
      </c>
    </row>
    <row r="292" spans="1:10" ht="12.75">
      <c r="A292" s="10" t="s">
        <v>298</v>
      </c>
      <c r="B292" s="25">
        <v>10092</v>
      </c>
      <c r="C292" s="25">
        <v>90</v>
      </c>
      <c r="D292" s="25">
        <v>297</v>
      </c>
      <c r="E292" s="25">
        <v>0</v>
      </c>
      <c r="F292" s="25">
        <v>846</v>
      </c>
      <c r="G292" s="25">
        <v>10</v>
      </c>
      <c r="H292" s="25">
        <v>5248</v>
      </c>
      <c r="I292" s="25">
        <v>2977</v>
      </c>
      <c r="J292" s="25">
        <v>0</v>
      </c>
    </row>
    <row r="293" spans="1:10" ht="12.75">
      <c r="A293" s="10" t="s">
        <v>299</v>
      </c>
      <c r="B293" s="25">
        <v>63849</v>
      </c>
      <c r="C293" s="25">
        <v>5715</v>
      </c>
      <c r="D293" s="25">
        <v>355</v>
      </c>
      <c r="E293" s="25">
        <v>5457</v>
      </c>
      <c r="F293" s="25">
        <v>0</v>
      </c>
      <c r="G293" s="25">
        <v>237</v>
      </c>
      <c r="H293" s="25">
        <v>35533</v>
      </c>
      <c r="I293" s="25">
        <v>11164</v>
      </c>
      <c r="J293" s="25">
        <v>357</v>
      </c>
    </row>
    <row r="294" spans="1:10" ht="12.75">
      <c r="A294" s="10" t="s">
        <v>300</v>
      </c>
      <c r="B294" s="25">
        <v>75087</v>
      </c>
      <c r="C294" s="25">
        <v>264</v>
      </c>
      <c r="D294" s="25">
        <v>5816</v>
      </c>
      <c r="E294" s="25">
        <v>0</v>
      </c>
      <c r="F294" s="25">
        <v>6548</v>
      </c>
      <c r="G294" s="25">
        <v>5924</v>
      </c>
      <c r="H294" s="25">
        <v>41842</v>
      </c>
      <c r="I294" s="25">
        <v>19968</v>
      </c>
      <c r="J294" s="25">
        <v>0</v>
      </c>
    </row>
    <row r="295" spans="1:10" ht="12.75">
      <c r="A295" s="10" t="s">
        <v>301</v>
      </c>
      <c r="B295" s="25">
        <v>224967</v>
      </c>
      <c r="C295" s="25">
        <v>19720</v>
      </c>
      <c r="D295" s="25">
        <v>12248</v>
      </c>
      <c r="E295" s="25">
        <v>0</v>
      </c>
      <c r="F295" s="25">
        <v>7480</v>
      </c>
      <c r="G295" s="25">
        <v>844</v>
      </c>
      <c r="H295" s="25">
        <v>69831</v>
      </c>
      <c r="I295" s="25">
        <v>49373</v>
      </c>
      <c r="J295" s="25">
        <v>440</v>
      </c>
    </row>
    <row r="296" spans="1:10" ht="12.75">
      <c r="A296" s="10" t="s">
        <v>302</v>
      </c>
      <c r="B296" s="25">
        <v>39002</v>
      </c>
      <c r="C296" s="25">
        <v>624</v>
      </c>
      <c r="D296" s="25">
        <v>81</v>
      </c>
      <c r="E296" s="25">
        <v>0</v>
      </c>
      <c r="F296" s="25">
        <v>3308</v>
      </c>
      <c r="G296" s="25">
        <v>0</v>
      </c>
      <c r="H296" s="25">
        <v>28264</v>
      </c>
      <c r="I296" s="25">
        <v>5335</v>
      </c>
      <c r="J296" s="25">
        <v>0</v>
      </c>
    </row>
    <row r="297" spans="1:10" ht="12.75">
      <c r="A297" s="10" t="s">
        <v>303</v>
      </c>
      <c r="B297" s="25">
        <v>161059</v>
      </c>
      <c r="C297" s="25">
        <v>3996</v>
      </c>
      <c r="D297" s="25">
        <v>1526</v>
      </c>
      <c r="E297" s="25">
        <v>0</v>
      </c>
      <c r="F297" s="25">
        <v>9279</v>
      </c>
      <c r="G297" s="25">
        <v>218</v>
      </c>
      <c r="H297" s="25">
        <v>115781</v>
      </c>
      <c r="I297" s="25">
        <v>37641</v>
      </c>
      <c r="J297" s="25">
        <v>713</v>
      </c>
    </row>
    <row r="298" spans="1:10" ht="12.75">
      <c r="A298" s="10" t="s">
        <v>304</v>
      </c>
      <c r="B298" s="25">
        <v>45717</v>
      </c>
      <c r="C298" s="25">
        <v>771</v>
      </c>
      <c r="D298" s="25">
        <v>2576</v>
      </c>
      <c r="E298" s="25">
        <v>4071</v>
      </c>
      <c r="F298" s="25">
        <v>1</v>
      </c>
      <c r="G298" s="25">
        <v>2672</v>
      </c>
      <c r="H298" s="25">
        <v>33724</v>
      </c>
      <c r="I298" s="25">
        <v>9050</v>
      </c>
      <c r="J298" s="25">
        <v>10</v>
      </c>
    </row>
    <row r="299" spans="1:10" ht="12.75">
      <c r="A299" s="10" t="s">
        <v>305</v>
      </c>
      <c r="B299" s="25">
        <v>22395</v>
      </c>
      <c r="C299" s="25">
        <v>1756</v>
      </c>
      <c r="D299" s="25">
        <v>961</v>
      </c>
      <c r="E299" s="25">
        <v>0</v>
      </c>
      <c r="F299" s="25">
        <v>2508</v>
      </c>
      <c r="G299" s="25">
        <v>188</v>
      </c>
      <c r="H299" s="25">
        <v>17850</v>
      </c>
      <c r="I299" s="25">
        <v>4092</v>
      </c>
      <c r="J299" s="25">
        <v>0</v>
      </c>
    </row>
    <row r="300" spans="1:10" ht="13.5" thickBot="1">
      <c r="A300" s="27" t="s">
        <v>306</v>
      </c>
      <c r="B300" s="28">
        <v>20869</v>
      </c>
      <c r="C300" s="28">
        <v>1210</v>
      </c>
      <c r="D300" s="28">
        <v>550</v>
      </c>
      <c r="E300" s="28">
        <v>2002</v>
      </c>
      <c r="F300" s="28">
        <v>0</v>
      </c>
      <c r="G300" s="28">
        <v>473</v>
      </c>
      <c r="H300" s="28">
        <v>15584</v>
      </c>
      <c r="I300" s="28">
        <v>6201</v>
      </c>
      <c r="J300" s="28">
        <v>0</v>
      </c>
    </row>
    <row r="30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&amp;LStatistiska centralbyrån
Offentlig ekonomi och mikrosimuleringar&amp;CMars  2016&amp;RReviderat utfall</oddHeader>
  </headerFooter>
  <rowBreaks count="6" manualBreakCount="6">
    <brk id="53" max="19" man="1"/>
    <brk id="87" max="19" man="1"/>
    <brk id="138" max="19" man="1"/>
    <brk id="193" max="19" man="1"/>
    <brk id="231" max="19" man="1"/>
    <brk id="27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615"/>
  <sheetViews>
    <sheetView showGridLine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0" defaultRowHeight="12.75" customHeight="1" zeroHeight="1"/>
  <cols>
    <col min="1" max="1" width="16.140625" style="184" customWidth="1"/>
    <col min="2" max="2" width="13.421875" style="184" bestFit="1" customWidth="1"/>
    <col min="3" max="3" width="13.421875" style="185" customWidth="1"/>
    <col min="4" max="4" width="16.00390625" style="184" customWidth="1"/>
    <col min="5" max="5" width="14.8515625" style="185" customWidth="1"/>
    <col min="6" max="6" width="12.7109375" style="184" customWidth="1"/>
    <col min="7" max="7" width="9.140625" style="184" customWidth="1"/>
    <col min="8" max="8" width="13.421875" style="184" hidden="1" customWidth="1"/>
    <col min="9" max="16384" width="0" style="184" hidden="1" customWidth="1"/>
  </cols>
  <sheetData>
    <row r="1" ht="16.5" thickBot="1">
      <c r="A1" s="183" t="s">
        <v>944</v>
      </c>
    </row>
    <row r="2" spans="1:6" ht="12.75">
      <c r="A2" s="186" t="s">
        <v>6</v>
      </c>
      <c r="B2" s="50" t="s">
        <v>12</v>
      </c>
      <c r="C2" s="222" t="s">
        <v>12</v>
      </c>
      <c r="D2" s="14" t="s">
        <v>945</v>
      </c>
      <c r="E2" s="222" t="s">
        <v>12</v>
      </c>
      <c r="F2" s="14" t="s">
        <v>945</v>
      </c>
    </row>
    <row r="3" spans="2:6" ht="12.75">
      <c r="B3" s="16" t="s">
        <v>18</v>
      </c>
      <c r="C3" s="221" t="s">
        <v>18</v>
      </c>
      <c r="D3" s="216" t="s">
        <v>975</v>
      </c>
      <c r="E3" s="221" t="s">
        <v>18</v>
      </c>
      <c r="F3" s="218" t="s">
        <v>946</v>
      </c>
    </row>
    <row r="4" spans="1:6" ht="12.75">
      <c r="A4" s="184" t="s">
        <v>19</v>
      </c>
      <c r="B4" s="41" t="s">
        <v>23</v>
      </c>
      <c r="C4" s="218" t="s">
        <v>23</v>
      </c>
      <c r="D4" s="217" t="s">
        <v>976</v>
      </c>
      <c r="E4" s="218" t="s">
        <v>23</v>
      </c>
      <c r="F4" s="37" t="s">
        <v>24</v>
      </c>
    </row>
    <row r="5" spans="2:6" ht="12.75">
      <c r="B5" s="121" t="s">
        <v>947</v>
      </c>
      <c r="C5" s="220" t="s">
        <v>947</v>
      </c>
      <c r="D5" s="42" t="s">
        <v>24</v>
      </c>
      <c r="E5" s="220" t="s">
        <v>948</v>
      </c>
      <c r="F5" s="55"/>
    </row>
    <row r="6" spans="1:6" ht="12.75">
      <c r="A6" s="187"/>
      <c r="B6" s="217" t="s">
        <v>977</v>
      </c>
      <c r="C6" s="217" t="s">
        <v>976</v>
      </c>
      <c r="D6" s="55"/>
      <c r="E6" s="61" t="s">
        <v>949</v>
      </c>
      <c r="F6" s="55"/>
    </row>
    <row r="7" spans="1:6" ht="12.75">
      <c r="A7" s="187"/>
      <c r="B7" s="219">
        <v>42451</v>
      </c>
      <c r="C7" s="219">
        <v>42339</v>
      </c>
      <c r="D7" s="55"/>
      <c r="E7" s="223">
        <v>42064</v>
      </c>
      <c r="F7" s="55"/>
    </row>
    <row r="8" spans="1:6" ht="12.75">
      <c r="A8" s="188"/>
      <c r="B8" s="188"/>
      <c r="C8" s="189"/>
      <c r="D8" s="190"/>
      <c r="E8" s="189"/>
      <c r="F8" s="191"/>
    </row>
    <row r="9" spans="1:6" ht="27" customHeight="1">
      <c r="A9" s="192" t="s">
        <v>950</v>
      </c>
      <c r="B9" s="193">
        <v>32108105</v>
      </c>
      <c r="C9" s="194">
        <v>32102700</v>
      </c>
      <c r="D9" s="193">
        <v>5405</v>
      </c>
      <c r="E9" s="195">
        <v>31102853</v>
      </c>
      <c r="F9" s="193">
        <v>1005252</v>
      </c>
    </row>
    <row r="10" spans="1:6" ht="12.75">
      <c r="A10" s="196" t="s">
        <v>34</v>
      </c>
      <c r="B10" s="193">
        <v>-30472028</v>
      </c>
      <c r="C10" s="194">
        <v>-30476428</v>
      </c>
      <c r="D10" s="193">
        <v>4400</v>
      </c>
      <c r="E10" s="195">
        <v>-30375977</v>
      </c>
      <c r="F10" s="193">
        <v>-96051</v>
      </c>
    </row>
    <row r="11" spans="1:6" ht="12.75">
      <c r="A11" s="196" t="s">
        <v>35</v>
      </c>
      <c r="B11" s="193">
        <v>45109198</v>
      </c>
      <c r="C11" s="194">
        <v>45109266</v>
      </c>
      <c r="D11" s="193">
        <v>-68</v>
      </c>
      <c r="E11" s="195">
        <v>41369530</v>
      </c>
      <c r="F11" s="193">
        <v>3739668</v>
      </c>
    </row>
    <row r="12" spans="1:6" ht="12.75">
      <c r="A12" s="196" t="s">
        <v>36</v>
      </c>
      <c r="B12" s="193">
        <v>-49816610</v>
      </c>
      <c r="C12" s="194">
        <v>-49828194</v>
      </c>
      <c r="D12" s="193">
        <v>11584</v>
      </c>
      <c r="E12" s="195">
        <v>-53289594</v>
      </c>
      <c r="F12" s="193">
        <v>3472984</v>
      </c>
    </row>
    <row r="13" spans="1:6" ht="12.75">
      <c r="A13" s="196" t="s">
        <v>37</v>
      </c>
      <c r="B13" s="193">
        <v>-107494102</v>
      </c>
      <c r="C13" s="194">
        <v>-107509289</v>
      </c>
      <c r="D13" s="193">
        <v>15187</v>
      </c>
      <c r="E13" s="195">
        <v>-104973948</v>
      </c>
      <c r="F13" s="193">
        <v>-2520154</v>
      </c>
    </row>
    <row r="14" spans="1:6" ht="12.75">
      <c r="A14" s="196" t="s">
        <v>38</v>
      </c>
      <c r="B14" s="193">
        <v>-60349422</v>
      </c>
      <c r="C14" s="194">
        <v>-60358646</v>
      </c>
      <c r="D14" s="193">
        <v>9224</v>
      </c>
      <c r="E14" s="195">
        <v>-49401263</v>
      </c>
      <c r="F14" s="193">
        <v>-10948159</v>
      </c>
    </row>
    <row r="15" spans="1:6" ht="12.75">
      <c r="A15" s="196" t="s">
        <v>39</v>
      </c>
      <c r="B15" s="193">
        <v>-3875001</v>
      </c>
      <c r="C15" s="194">
        <v>-3880052</v>
      </c>
      <c r="D15" s="193">
        <v>5051</v>
      </c>
      <c r="E15" s="195">
        <v>3426393</v>
      </c>
      <c r="F15" s="193">
        <v>-7301394</v>
      </c>
    </row>
    <row r="16" spans="1:6" ht="12.75" customHeight="1">
      <c r="A16" s="196" t="s">
        <v>40</v>
      </c>
      <c r="B16" s="193">
        <v>-105370632</v>
      </c>
      <c r="C16" s="194">
        <v>-105385466</v>
      </c>
      <c r="D16" s="193">
        <v>14834</v>
      </c>
      <c r="E16" s="195">
        <v>-110614162</v>
      </c>
      <c r="F16" s="193">
        <v>5243530</v>
      </c>
    </row>
    <row r="17" spans="1:6" ht="12.75" customHeight="1">
      <c r="A17" s="196" t="s">
        <v>41</v>
      </c>
      <c r="B17" s="193">
        <v>9178243</v>
      </c>
      <c r="C17" s="194">
        <v>9173025</v>
      </c>
      <c r="D17" s="193">
        <v>5218</v>
      </c>
      <c r="E17" s="195">
        <v>14734233</v>
      </c>
      <c r="F17" s="193">
        <v>-5555990</v>
      </c>
    </row>
    <row r="18" spans="1:6" ht="12.75" customHeight="1">
      <c r="A18" s="196" t="s">
        <v>42</v>
      </c>
      <c r="B18" s="193">
        <v>1014283</v>
      </c>
      <c r="C18" s="194">
        <v>1013349</v>
      </c>
      <c r="D18" s="193">
        <v>934</v>
      </c>
      <c r="E18" s="195">
        <v>1116894</v>
      </c>
      <c r="F18" s="193">
        <v>-102611</v>
      </c>
    </row>
    <row r="19" spans="1:6" ht="12.75" customHeight="1">
      <c r="A19" s="196" t="s">
        <v>43</v>
      </c>
      <c r="B19" s="193">
        <v>-12825501</v>
      </c>
      <c r="C19" s="194">
        <v>-12829346</v>
      </c>
      <c r="D19" s="193">
        <v>3845</v>
      </c>
      <c r="E19" s="195">
        <v>-14678850</v>
      </c>
      <c r="F19" s="193">
        <v>1853349</v>
      </c>
    </row>
    <row r="20" spans="1:6" ht="12.75" customHeight="1">
      <c r="A20" s="196" t="s">
        <v>44</v>
      </c>
      <c r="B20" s="193">
        <v>-7596972</v>
      </c>
      <c r="C20" s="194">
        <v>-7599220</v>
      </c>
      <c r="D20" s="193">
        <v>2248</v>
      </c>
      <c r="E20" s="195">
        <v>-9688459</v>
      </c>
      <c r="F20" s="193">
        <v>2091487</v>
      </c>
    </row>
    <row r="21" spans="1:6" ht="12.75" customHeight="1">
      <c r="A21" s="196" t="s">
        <v>45</v>
      </c>
      <c r="B21" s="193">
        <v>-27206085</v>
      </c>
      <c r="C21" s="194">
        <v>-27210696</v>
      </c>
      <c r="D21" s="193">
        <v>4611</v>
      </c>
      <c r="E21" s="195">
        <v>-21356410</v>
      </c>
      <c r="F21" s="193">
        <v>-5849675</v>
      </c>
    </row>
    <row r="22" spans="1:6" ht="12.75">
      <c r="A22" s="196" t="s">
        <v>46</v>
      </c>
      <c r="B22" s="193">
        <v>-37846676</v>
      </c>
      <c r="C22" s="194">
        <v>-37854832</v>
      </c>
      <c r="D22" s="193">
        <v>8156</v>
      </c>
      <c r="E22" s="195">
        <v>-35908108</v>
      </c>
      <c r="F22" s="193">
        <v>-1938568</v>
      </c>
    </row>
    <row r="23" spans="1:6" ht="12.75">
      <c r="A23" s="196" t="s">
        <v>47</v>
      </c>
      <c r="B23" s="193">
        <v>-137578711</v>
      </c>
      <c r="C23" s="194">
        <v>-137592657</v>
      </c>
      <c r="D23" s="193">
        <v>13946</v>
      </c>
      <c r="E23" s="195">
        <v>-129754710</v>
      </c>
      <c r="F23" s="193">
        <v>-7824001</v>
      </c>
    </row>
    <row r="24" spans="1:8" ht="12.75">
      <c r="A24" s="196" t="s">
        <v>48</v>
      </c>
      <c r="B24" s="193">
        <v>-1069916147</v>
      </c>
      <c r="C24" s="194">
        <v>-1070054238</v>
      </c>
      <c r="D24" s="193">
        <v>138091</v>
      </c>
      <c r="E24" s="195">
        <v>-995809228</v>
      </c>
      <c r="F24" s="193">
        <v>-74106919</v>
      </c>
      <c r="H24" s="193"/>
    </row>
    <row r="25" spans="1:6" ht="12.75">
      <c r="A25" s="196" t="s">
        <v>49</v>
      </c>
      <c r="B25" s="193">
        <v>-82216997</v>
      </c>
      <c r="C25" s="194">
        <v>-82225544</v>
      </c>
      <c r="D25" s="193">
        <v>8547</v>
      </c>
      <c r="E25" s="195">
        <v>-71127910</v>
      </c>
      <c r="F25" s="193">
        <v>-11089087</v>
      </c>
    </row>
    <row r="26" spans="1:6" ht="12.75">
      <c r="A26" s="196" t="s">
        <v>50</v>
      </c>
      <c r="B26" s="193">
        <v>216859803</v>
      </c>
      <c r="C26" s="194">
        <v>216865804</v>
      </c>
      <c r="D26" s="193">
        <v>-6001</v>
      </c>
      <c r="E26" s="195">
        <v>207430944</v>
      </c>
      <c r="F26" s="193">
        <v>9428859</v>
      </c>
    </row>
    <row r="27" spans="1:6" ht="12.75">
      <c r="A27" s="196" t="s">
        <v>51</v>
      </c>
      <c r="B27" s="193">
        <v>-21098350</v>
      </c>
      <c r="C27" s="194">
        <v>-21104216</v>
      </c>
      <c r="D27" s="193">
        <v>5866</v>
      </c>
      <c r="E27" s="195">
        <v>-6442757</v>
      </c>
      <c r="F27" s="193">
        <v>-14655593</v>
      </c>
    </row>
    <row r="28" spans="1:6" ht="12.75">
      <c r="A28" s="196" t="s">
        <v>52</v>
      </c>
      <c r="B28" s="193">
        <v>-42135281</v>
      </c>
      <c r="C28" s="194">
        <v>-42144676</v>
      </c>
      <c r="D28" s="193">
        <v>9395</v>
      </c>
      <c r="E28" s="195">
        <v>-53224056</v>
      </c>
      <c r="F28" s="193">
        <v>11088775</v>
      </c>
    </row>
    <row r="29" spans="1:6" ht="12.75">
      <c r="A29" s="196" t="s">
        <v>53</v>
      </c>
      <c r="B29" s="193">
        <v>22607894</v>
      </c>
      <c r="C29" s="194">
        <v>22605675</v>
      </c>
      <c r="D29" s="193">
        <v>2219</v>
      </c>
      <c r="E29" s="195">
        <v>17505873</v>
      </c>
      <c r="F29" s="193">
        <v>5102021</v>
      </c>
    </row>
    <row r="30" spans="1:6" ht="12.75">
      <c r="A30" s="196" t="s">
        <v>54</v>
      </c>
      <c r="B30" s="193">
        <v>-14664531</v>
      </c>
      <c r="C30" s="194">
        <v>-14667426</v>
      </c>
      <c r="D30" s="193">
        <v>2895</v>
      </c>
      <c r="E30" s="195">
        <v>-12112662</v>
      </c>
      <c r="F30" s="193">
        <v>-2551869</v>
      </c>
    </row>
    <row r="31" spans="1:6" ht="12.75">
      <c r="A31" s="196" t="s">
        <v>55</v>
      </c>
      <c r="B31" s="193">
        <v>24966485</v>
      </c>
      <c r="C31" s="194">
        <v>24964274</v>
      </c>
      <c r="D31" s="193">
        <v>2211</v>
      </c>
      <c r="E31" s="195">
        <v>22784682</v>
      </c>
      <c r="F31" s="193">
        <v>2181803</v>
      </c>
    </row>
    <row r="32" spans="1:6" ht="12.75">
      <c r="A32" s="196" t="s">
        <v>56</v>
      </c>
      <c r="B32" s="193">
        <v>-14780342</v>
      </c>
      <c r="C32" s="194">
        <v>-14782210</v>
      </c>
      <c r="D32" s="193">
        <v>1868</v>
      </c>
      <c r="E32" s="195">
        <v>-16115733</v>
      </c>
      <c r="F32" s="193">
        <v>1335391</v>
      </c>
    </row>
    <row r="33" spans="1:6" ht="12.75">
      <c r="A33" s="196" t="s">
        <v>57</v>
      </c>
      <c r="B33" s="193">
        <v>-41265080</v>
      </c>
      <c r="C33" s="194">
        <v>-41271934</v>
      </c>
      <c r="D33" s="193">
        <v>6854</v>
      </c>
      <c r="E33" s="195">
        <v>-46410093</v>
      </c>
      <c r="F33" s="193">
        <v>5145013</v>
      </c>
    </row>
    <row r="34" spans="1:6" ht="12.75">
      <c r="A34" s="196" t="s">
        <v>58</v>
      </c>
      <c r="B34" s="193">
        <v>39877502</v>
      </c>
      <c r="C34" s="194">
        <v>39875774</v>
      </c>
      <c r="D34" s="193">
        <v>1728</v>
      </c>
      <c r="E34" s="195">
        <v>40144384</v>
      </c>
      <c r="F34" s="193">
        <v>-266882</v>
      </c>
    </row>
    <row r="35" spans="1:6" ht="27" customHeight="1">
      <c r="A35" s="192" t="s">
        <v>59</v>
      </c>
      <c r="B35" s="193">
        <v>3862038</v>
      </c>
      <c r="C35" s="194">
        <v>3688877</v>
      </c>
      <c r="D35" s="193">
        <v>173161</v>
      </c>
      <c r="E35" s="195">
        <v>7910714</v>
      </c>
      <c r="F35" s="193">
        <v>-4048676</v>
      </c>
    </row>
    <row r="36" spans="1:6" ht="12.75" customHeight="1">
      <c r="A36" s="197" t="s">
        <v>60</v>
      </c>
      <c r="B36" s="193">
        <v>8563840</v>
      </c>
      <c r="C36" s="194">
        <v>8563493</v>
      </c>
      <c r="D36" s="193">
        <v>347</v>
      </c>
      <c r="E36" s="195">
        <v>8327202</v>
      </c>
      <c r="F36" s="193">
        <v>236638</v>
      </c>
    </row>
    <row r="37" spans="1:6" ht="12.75">
      <c r="A37" s="196" t="s">
        <v>61</v>
      </c>
      <c r="B37" s="193">
        <v>-41941930</v>
      </c>
      <c r="C37" s="194">
        <v>-41946087</v>
      </c>
      <c r="D37" s="193">
        <v>4157</v>
      </c>
      <c r="E37" s="195">
        <v>-38863395</v>
      </c>
      <c r="F37" s="193">
        <v>-3078535</v>
      </c>
    </row>
    <row r="38" spans="1:6" ht="12.75">
      <c r="A38" s="196" t="s">
        <v>62</v>
      </c>
      <c r="B38" s="193">
        <v>-20148384</v>
      </c>
      <c r="C38" s="194">
        <v>-20150952</v>
      </c>
      <c r="D38" s="193">
        <v>2568</v>
      </c>
      <c r="E38" s="195">
        <v>-19660373</v>
      </c>
      <c r="F38" s="193">
        <v>-488011</v>
      </c>
    </row>
    <row r="39" spans="1:6" ht="12.75">
      <c r="A39" s="196" t="s">
        <v>63</v>
      </c>
      <c r="B39" s="193">
        <v>16678965</v>
      </c>
      <c r="C39" s="194">
        <v>16678199</v>
      </c>
      <c r="D39" s="193">
        <v>766</v>
      </c>
      <c r="E39" s="195">
        <v>18187166</v>
      </c>
      <c r="F39" s="193">
        <v>-1508201</v>
      </c>
    </row>
    <row r="40" spans="1:6" ht="12.75">
      <c r="A40" s="196" t="s">
        <v>64</v>
      </c>
      <c r="B40" s="193">
        <v>30952813</v>
      </c>
      <c r="C40" s="194">
        <v>30938812</v>
      </c>
      <c r="D40" s="193">
        <v>14001</v>
      </c>
      <c r="E40" s="195">
        <v>42837177</v>
      </c>
      <c r="F40" s="193">
        <v>-11884364</v>
      </c>
    </row>
    <row r="41" spans="1:6" ht="12.75">
      <c r="A41" s="196" t="s">
        <v>65</v>
      </c>
      <c r="B41" s="193">
        <v>-16424457</v>
      </c>
      <c r="C41" s="194">
        <v>-16426036</v>
      </c>
      <c r="D41" s="193">
        <v>1579</v>
      </c>
      <c r="E41" s="195">
        <v>-15312934</v>
      </c>
      <c r="F41" s="193">
        <v>-1111523</v>
      </c>
    </row>
    <row r="42" spans="1:6" ht="12.75">
      <c r="A42" s="196" t="s">
        <v>66</v>
      </c>
      <c r="B42" s="193">
        <v>-21860679</v>
      </c>
      <c r="C42" s="194">
        <v>-21863601</v>
      </c>
      <c r="D42" s="193">
        <v>2922</v>
      </c>
      <c r="E42" s="195">
        <v>-18967650</v>
      </c>
      <c r="F42" s="193">
        <v>-2893029</v>
      </c>
    </row>
    <row r="43" spans="1:6" ht="27" customHeight="1">
      <c r="A43" s="192" t="s">
        <v>951</v>
      </c>
      <c r="B43" s="193">
        <v>25620772</v>
      </c>
      <c r="C43" s="194">
        <v>25614058</v>
      </c>
      <c r="D43" s="193">
        <v>6714</v>
      </c>
      <c r="E43" s="195">
        <v>25420405</v>
      </c>
      <c r="F43" s="193">
        <v>200367</v>
      </c>
    </row>
    <row r="44" spans="1:6" ht="12.75">
      <c r="A44" s="196" t="s">
        <v>67</v>
      </c>
      <c r="B44" s="193">
        <v>9999628</v>
      </c>
      <c r="C44" s="194">
        <v>9998961</v>
      </c>
      <c r="D44" s="193">
        <v>667</v>
      </c>
      <c r="E44" s="195">
        <v>7293545</v>
      </c>
      <c r="F44" s="193">
        <v>2706083</v>
      </c>
    </row>
    <row r="45" spans="1:6" ht="12.75">
      <c r="A45" s="196" t="s">
        <v>68</v>
      </c>
      <c r="B45" s="193">
        <v>1213534</v>
      </c>
      <c r="C45" s="194">
        <v>1212515</v>
      </c>
      <c r="D45" s="193">
        <v>1019</v>
      </c>
      <c r="E45" s="195">
        <v>-2849877</v>
      </c>
      <c r="F45" s="193">
        <v>4063411</v>
      </c>
    </row>
    <row r="46" spans="1:6" ht="12.75">
      <c r="A46" s="196" t="s">
        <v>69</v>
      </c>
      <c r="B46" s="193">
        <v>42132422</v>
      </c>
      <c r="C46" s="194">
        <v>42132604</v>
      </c>
      <c r="D46" s="193">
        <v>-182</v>
      </c>
      <c r="E46" s="195">
        <v>51060495</v>
      </c>
      <c r="F46" s="193">
        <v>-8928073</v>
      </c>
    </row>
    <row r="47" spans="1:6" ht="12.75">
      <c r="A47" s="196" t="s">
        <v>70</v>
      </c>
      <c r="B47" s="193">
        <v>-7701276</v>
      </c>
      <c r="C47" s="194">
        <v>-7705619</v>
      </c>
      <c r="D47" s="193">
        <v>4343</v>
      </c>
      <c r="E47" s="195">
        <v>-14571090</v>
      </c>
      <c r="F47" s="193">
        <v>6869814</v>
      </c>
    </row>
    <row r="48" spans="1:6" ht="12.75">
      <c r="A48" s="196" t="s">
        <v>71</v>
      </c>
      <c r="B48" s="193">
        <v>-5872111</v>
      </c>
      <c r="C48" s="194">
        <v>-5873416</v>
      </c>
      <c r="D48" s="193">
        <v>1305</v>
      </c>
      <c r="E48" s="195">
        <v>-6325978</v>
      </c>
      <c r="F48" s="193">
        <v>453867</v>
      </c>
    </row>
    <row r="49" spans="1:6" ht="12.75">
      <c r="A49" s="196" t="s">
        <v>72</v>
      </c>
      <c r="B49" s="193">
        <v>-23679142</v>
      </c>
      <c r="C49" s="194">
        <v>-23683356</v>
      </c>
      <c r="D49" s="193">
        <v>4214</v>
      </c>
      <c r="E49" s="195">
        <v>-21443446</v>
      </c>
      <c r="F49" s="193">
        <v>-2235696</v>
      </c>
    </row>
    <row r="50" spans="1:6" ht="12.75">
      <c r="A50" s="196" t="s">
        <v>73</v>
      </c>
      <c r="B50" s="193">
        <v>-13601402</v>
      </c>
      <c r="C50" s="194">
        <v>-13603356</v>
      </c>
      <c r="D50" s="193">
        <v>1954</v>
      </c>
      <c r="E50" s="195">
        <v>-13232562</v>
      </c>
      <c r="F50" s="193">
        <v>-368840</v>
      </c>
    </row>
    <row r="51" spans="1:6" ht="12.75">
      <c r="A51" s="196" t="s">
        <v>74</v>
      </c>
      <c r="B51" s="193">
        <v>-1320503</v>
      </c>
      <c r="C51" s="194">
        <v>-1320842</v>
      </c>
      <c r="D51" s="193">
        <v>339</v>
      </c>
      <c r="E51" s="195">
        <v>-4520906</v>
      </c>
      <c r="F51" s="193">
        <v>3200403</v>
      </c>
    </row>
    <row r="52" spans="1:6" ht="27" customHeight="1">
      <c r="A52" s="192" t="s">
        <v>952</v>
      </c>
      <c r="B52" s="193">
        <v>-2485450</v>
      </c>
      <c r="C52" s="194">
        <v>-2486232</v>
      </c>
      <c r="D52" s="193">
        <v>782</v>
      </c>
      <c r="E52" s="195">
        <v>-3584257</v>
      </c>
      <c r="F52" s="193">
        <v>1098807</v>
      </c>
    </row>
    <row r="53" spans="1:6" ht="12.75">
      <c r="A53" s="196" t="s">
        <v>75</v>
      </c>
      <c r="B53" s="193">
        <v>10696337</v>
      </c>
      <c r="C53" s="194">
        <v>10694809</v>
      </c>
      <c r="D53" s="193">
        <v>1528</v>
      </c>
      <c r="E53" s="195">
        <v>13272043</v>
      </c>
      <c r="F53" s="193">
        <v>-2575706</v>
      </c>
    </row>
    <row r="54" spans="1:6" ht="12.75">
      <c r="A54" s="196" t="s">
        <v>76</v>
      </c>
      <c r="B54" s="193">
        <v>1758644</v>
      </c>
      <c r="C54" s="194">
        <v>1758008</v>
      </c>
      <c r="D54" s="193">
        <v>636</v>
      </c>
      <c r="E54" s="195">
        <v>-1938306</v>
      </c>
      <c r="F54" s="193">
        <v>3696950</v>
      </c>
    </row>
    <row r="55" spans="1:6" ht="12.75">
      <c r="A55" s="196" t="s">
        <v>77</v>
      </c>
      <c r="B55" s="193">
        <v>-5073361</v>
      </c>
      <c r="C55" s="194">
        <v>-5086851</v>
      </c>
      <c r="D55" s="193">
        <v>13490</v>
      </c>
      <c r="E55" s="195">
        <v>6464386</v>
      </c>
      <c r="F55" s="193">
        <v>-11537747</v>
      </c>
    </row>
    <row r="56" spans="1:6" ht="12.75">
      <c r="A56" s="196" t="s">
        <v>78</v>
      </c>
      <c r="B56" s="193">
        <v>13627375</v>
      </c>
      <c r="C56" s="194">
        <v>13625850</v>
      </c>
      <c r="D56" s="193">
        <v>1525</v>
      </c>
      <c r="E56" s="195">
        <v>7536109</v>
      </c>
      <c r="F56" s="193">
        <v>6091266</v>
      </c>
    </row>
    <row r="57" spans="1:6" ht="12.75">
      <c r="A57" s="196" t="s">
        <v>79</v>
      </c>
      <c r="B57" s="193">
        <v>13239457</v>
      </c>
      <c r="C57" s="194">
        <v>13236723</v>
      </c>
      <c r="D57" s="193">
        <v>2734</v>
      </c>
      <c r="E57" s="195">
        <v>10227626</v>
      </c>
      <c r="F57" s="193">
        <v>3011831</v>
      </c>
    </row>
    <row r="58" spans="1:6" ht="12.75">
      <c r="A58" s="196" t="s">
        <v>80</v>
      </c>
      <c r="B58" s="193">
        <v>105041682</v>
      </c>
      <c r="C58" s="194">
        <v>105033298</v>
      </c>
      <c r="D58" s="193">
        <v>8384</v>
      </c>
      <c r="E58" s="195">
        <v>108542774</v>
      </c>
      <c r="F58" s="193">
        <v>-3501092</v>
      </c>
    </row>
    <row r="59" spans="1:6" ht="12.75">
      <c r="A59" s="196" t="s">
        <v>81</v>
      </c>
      <c r="B59" s="193">
        <v>10237453</v>
      </c>
      <c r="C59" s="194">
        <v>10236418</v>
      </c>
      <c r="D59" s="193">
        <v>1035</v>
      </c>
      <c r="E59" s="195">
        <v>9236877</v>
      </c>
      <c r="F59" s="193">
        <v>1000576</v>
      </c>
    </row>
    <row r="60" spans="1:6" ht="12.75">
      <c r="A60" s="196" t="s">
        <v>82</v>
      </c>
      <c r="B60" s="193">
        <v>-241355</v>
      </c>
      <c r="C60" s="194">
        <v>-242223</v>
      </c>
      <c r="D60" s="193">
        <v>868</v>
      </c>
      <c r="E60" s="195">
        <v>-4453460</v>
      </c>
      <c r="F60" s="193">
        <v>4212105</v>
      </c>
    </row>
    <row r="61" spans="1:6" ht="12.75">
      <c r="A61" s="196" t="s">
        <v>83</v>
      </c>
      <c r="B61" s="193">
        <v>11935559</v>
      </c>
      <c r="C61" s="194">
        <v>11935516</v>
      </c>
      <c r="D61" s="193">
        <v>43</v>
      </c>
      <c r="E61" s="195">
        <v>14998738</v>
      </c>
      <c r="F61" s="193">
        <v>-3063179</v>
      </c>
    </row>
    <row r="62" spans="1:6" ht="12.75">
      <c r="A62" s="196" t="s">
        <v>84</v>
      </c>
      <c r="B62" s="193">
        <v>-9008709</v>
      </c>
      <c r="C62" s="194">
        <v>-9009288</v>
      </c>
      <c r="D62" s="193">
        <v>579</v>
      </c>
      <c r="E62" s="195">
        <v>-11045988</v>
      </c>
      <c r="F62" s="193">
        <v>2037279</v>
      </c>
    </row>
    <row r="63" spans="1:6" ht="12.75">
      <c r="A63" s="196" t="s">
        <v>85</v>
      </c>
      <c r="B63" s="193">
        <v>-3268179</v>
      </c>
      <c r="C63" s="194">
        <v>-3269576</v>
      </c>
      <c r="D63" s="193">
        <v>1397</v>
      </c>
      <c r="E63" s="195">
        <v>-3382084</v>
      </c>
      <c r="F63" s="193">
        <v>113905</v>
      </c>
    </row>
    <row r="64" spans="1:6" ht="12.75">
      <c r="A64" s="196" t="s">
        <v>86</v>
      </c>
      <c r="B64" s="193">
        <v>-5812348</v>
      </c>
      <c r="C64" s="194">
        <v>-5813005</v>
      </c>
      <c r="D64" s="193">
        <v>657</v>
      </c>
      <c r="E64" s="195">
        <v>-4998070</v>
      </c>
      <c r="F64" s="193">
        <v>-814278</v>
      </c>
    </row>
    <row r="65" spans="1:6" ht="27" customHeight="1">
      <c r="A65" s="192" t="s">
        <v>953</v>
      </c>
      <c r="B65" s="193">
        <v>-2819649</v>
      </c>
      <c r="C65" s="194">
        <v>-2820251</v>
      </c>
      <c r="D65" s="193">
        <v>602</v>
      </c>
      <c r="E65" s="195">
        <v>-598557</v>
      </c>
      <c r="F65" s="193">
        <v>-2221092</v>
      </c>
    </row>
    <row r="66" spans="1:6" ht="12.75">
      <c r="A66" s="196" t="s">
        <v>87</v>
      </c>
      <c r="B66" s="193">
        <v>5783899</v>
      </c>
      <c r="C66" s="194">
        <v>5782915</v>
      </c>
      <c r="D66" s="193">
        <v>984</v>
      </c>
      <c r="E66" s="195">
        <v>4789535</v>
      </c>
      <c r="F66" s="193">
        <v>994364</v>
      </c>
    </row>
    <row r="67" spans="1:6" ht="12.75">
      <c r="A67" s="196" t="s">
        <v>88</v>
      </c>
      <c r="B67" s="193">
        <v>-5727700</v>
      </c>
      <c r="C67" s="194">
        <v>-5730492</v>
      </c>
      <c r="D67" s="193">
        <v>2792</v>
      </c>
      <c r="E67" s="195">
        <v>-6896907</v>
      </c>
      <c r="F67" s="193">
        <v>1169207</v>
      </c>
    </row>
    <row r="68" spans="1:6" ht="12.75">
      <c r="A68" s="196" t="s">
        <v>89</v>
      </c>
      <c r="B68" s="193">
        <v>2915821</v>
      </c>
      <c r="C68" s="194">
        <v>2915169</v>
      </c>
      <c r="D68" s="193">
        <v>652</v>
      </c>
      <c r="E68" s="195">
        <v>1066431</v>
      </c>
      <c r="F68" s="193">
        <v>1849390</v>
      </c>
    </row>
    <row r="69" spans="1:6" ht="12.75">
      <c r="A69" s="196" t="s">
        <v>90</v>
      </c>
      <c r="B69" s="193">
        <v>-28138806</v>
      </c>
      <c r="C69" s="194">
        <v>-28141278</v>
      </c>
      <c r="D69" s="193">
        <v>2472</v>
      </c>
      <c r="E69" s="195">
        <v>-28558217</v>
      </c>
      <c r="F69" s="193">
        <v>419411</v>
      </c>
    </row>
    <row r="70" spans="1:6" ht="12.75">
      <c r="A70" s="196" t="s">
        <v>91</v>
      </c>
      <c r="B70" s="193">
        <v>46974721</v>
      </c>
      <c r="C70" s="194">
        <v>46965104</v>
      </c>
      <c r="D70" s="193">
        <v>9617</v>
      </c>
      <c r="E70" s="195">
        <v>33273301</v>
      </c>
      <c r="F70" s="193">
        <v>13701420</v>
      </c>
    </row>
    <row r="71" spans="1:6" ht="12.75">
      <c r="A71" s="196" t="s">
        <v>92</v>
      </c>
      <c r="B71" s="193">
        <v>-2464334</v>
      </c>
      <c r="C71" s="194">
        <v>-2464718</v>
      </c>
      <c r="D71" s="193">
        <v>384</v>
      </c>
      <c r="E71" s="195">
        <v>-3510742</v>
      </c>
      <c r="F71" s="193">
        <v>1046408</v>
      </c>
    </row>
    <row r="72" spans="1:6" ht="12.75">
      <c r="A72" s="196" t="s">
        <v>93</v>
      </c>
      <c r="B72" s="193">
        <v>6816614</v>
      </c>
      <c r="C72" s="194">
        <v>6815120</v>
      </c>
      <c r="D72" s="193">
        <v>1494</v>
      </c>
      <c r="E72" s="195">
        <v>6832588</v>
      </c>
      <c r="F72" s="193">
        <v>-15974</v>
      </c>
    </row>
    <row r="73" spans="1:6" ht="12.75">
      <c r="A73" s="196" t="s">
        <v>94</v>
      </c>
      <c r="B73" s="193">
        <v>10282580</v>
      </c>
      <c r="C73" s="194">
        <v>10282626</v>
      </c>
      <c r="D73" s="193">
        <v>-46</v>
      </c>
      <c r="E73" s="195">
        <v>8292341</v>
      </c>
      <c r="F73" s="193">
        <v>1990239</v>
      </c>
    </row>
    <row r="74" spans="1:6" ht="12.75">
      <c r="A74" s="196" t="s">
        <v>95</v>
      </c>
      <c r="B74" s="193">
        <v>7769304</v>
      </c>
      <c r="C74" s="194">
        <v>7768720</v>
      </c>
      <c r="D74" s="193">
        <v>584</v>
      </c>
      <c r="E74" s="195">
        <v>13325038</v>
      </c>
      <c r="F74" s="193">
        <v>-5555734</v>
      </c>
    </row>
    <row r="75" spans="1:6" ht="12.75">
      <c r="A75" s="196" t="s">
        <v>96</v>
      </c>
      <c r="B75" s="193">
        <v>3798847</v>
      </c>
      <c r="C75" s="194">
        <v>3797839</v>
      </c>
      <c r="D75" s="193">
        <v>1008</v>
      </c>
      <c r="E75" s="195">
        <v>5905856</v>
      </c>
      <c r="F75" s="193">
        <v>-2107009</v>
      </c>
    </row>
    <row r="76" spans="1:6" ht="12.75">
      <c r="A76" s="196" t="s">
        <v>97</v>
      </c>
      <c r="B76" s="193">
        <v>-2101480</v>
      </c>
      <c r="C76" s="194">
        <v>-2103435</v>
      </c>
      <c r="D76" s="193">
        <v>1955</v>
      </c>
      <c r="E76" s="195">
        <v>-192156</v>
      </c>
      <c r="F76" s="193">
        <v>-1909324</v>
      </c>
    </row>
    <row r="77" spans="1:6" ht="12.75">
      <c r="A77" s="196" t="s">
        <v>98</v>
      </c>
      <c r="B77" s="193">
        <v>16727964</v>
      </c>
      <c r="C77" s="194">
        <v>16725581</v>
      </c>
      <c r="D77" s="193">
        <v>2383</v>
      </c>
      <c r="E77" s="195">
        <v>16076419</v>
      </c>
      <c r="F77" s="193">
        <v>651545</v>
      </c>
    </row>
    <row r="78" spans="1:6" ht="27" customHeight="1">
      <c r="A78" s="192" t="s">
        <v>954</v>
      </c>
      <c r="B78" s="193">
        <v>2158650</v>
      </c>
      <c r="C78" s="194">
        <v>2156954</v>
      </c>
      <c r="D78" s="193">
        <v>1696</v>
      </c>
      <c r="E78" s="195">
        <v>2923289</v>
      </c>
      <c r="F78" s="193">
        <v>-764639</v>
      </c>
    </row>
    <row r="79" spans="1:6" ht="12.75">
      <c r="A79" s="196" t="s">
        <v>99</v>
      </c>
      <c r="B79" s="193">
        <v>-14880957</v>
      </c>
      <c r="C79" s="194">
        <v>-14882433</v>
      </c>
      <c r="D79" s="193">
        <v>1476</v>
      </c>
      <c r="E79" s="195">
        <v>-13284267</v>
      </c>
      <c r="F79" s="193">
        <v>-1596690</v>
      </c>
    </row>
    <row r="80" spans="1:6" ht="12.75">
      <c r="A80" s="196" t="s">
        <v>100</v>
      </c>
      <c r="B80" s="193">
        <v>21044530</v>
      </c>
      <c r="C80" s="194">
        <v>21043938</v>
      </c>
      <c r="D80" s="193">
        <v>592</v>
      </c>
      <c r="E80" s="195">
        <v>17709870</v>
      </c>
      <c r="F80" s="193">
        <v>3334660</v>
      </c>
    </row>
    <row r="81" spans="1:6" ht="12.75">
      <c r="A81" s="196" t="s">
        <v>101</v>
      </c>
      <c r="B81" s="193">
        <v>1507049</v>
      </c>
      <c r="C81" s="194">
        <v>1506358</v>
      </c>
      <c r="D81" s="193">
        <v>691</v>
      </c>
      <c r="E81" s="195">
        <v>886136</v>
      </c>
      <c r="F81" s="193">
        <v>620913</v>
      </c>
    </row>
    <row r="82" spans="1:6" ht="12.75">
      <c r="A82" s="196" t="s">
        <v>102</v>
      </c>
      <c r="B82" s="193">
        <v>10129825</v>
      </c>
      <c r="C82" s="194">
        <v>10129856</v>
      </c>
      <c r="D82" s="193">
        <v>-31</v>
      </c>
      <c r="E82" s="195">
        <v>7145391</v>
      </c>
      <c r="F82" s="193">
        <v>2984434</v>
      </c>
    </row>
    <row r="83" spans="1:6" ht="12.75">
      <c r="A83" s="196" t="s">
        <v>103</v>
      </c>
      <c r="B83" s="193">
        <v>-4096204</v>
      </c>
      <c r="C83" s="194">
        <v>-4097141</v>
      </c>
      <c r="D83" s="193">
        <v>937</v>
      </c>
      <c r="E83" s="195">
        <v>-5590670</v>
      </c>
      <c r="F83" s="193">
        <v>1494466</v>
      </c>
    </row>
    <row r="84" spans="1:6" ht="12.75">
      <c r="A84" s="196" t="s">
        <v>104</v>
      </c>
      <c r="B84" s="193">
        <v>37567702</v>
      </c>
      <c r="C84" s="194">
        <v>42825231</v>
      </c>
      <c r="D84" s="193">
        <v>-5257529</v>
      </c>
      <c r="E84" s="195">
        <v>38412330</v>
      </c>
      <c r="F84" s="193">
        <v>-844628</v>
      </c>
    </row>
    <row r="85" spans="1:6" ht="12.75">
      <c r="A85" s="196" t="s">
        <v>105</v>
      </c>
      <c r="B85" s="193">
        <v>-24265857</v>
      </c>
      <c r="C85" s="194">
        <v>-24268690</v>
      </c>
      <c r="D85" s="193">
        <v>2833</v>
      </c>
      <c r="E85" s="195">
        <v>-23394924</v>
      </c>
      <c r="F85" s="193">
        <v>-870933</v>
      </c>
    </row>
    <row r="86" spans="1:6" ht="27" customHeight="1">
      <c r="A86" s="192" t="s">
        <v>955</v>
      </c>
      <c r="B86" s="193">
        <v>16113599</v>
      </c>
      <c r="C86" s="194">
        <v>16113752</v>
      </c>
      <c r="D86" s="193">
        <v>-153</v>
      </c>
      <c r="E86" s="195">
        <v>17318508</v>
      </c>
      <c r="F86" s="193">
        <v>-1204909</v>
      </c>
    </row>
    <row r="87" spans="1:6" ht="12.75">
      <c r="A87" s="196" t="s">
        <v>106</v>
      </c>
      <c r="B87" s="193">
        <v>14737047</v>
      </c>
      <c r="C87" s="194">
        <v>14736944</v>
      </c>
      <c r="D87" s="193">
        <v>103</v>
      </c>
      <c r="E87" s="195">
        <v>16877227</v>
      </c>
      <c r="F87" s="193">
        <v>-2140180</v>
      </c>
    </row>
    <row r="88" spans="1:6" ht="12.75">
      <c r="A88" s="196" t="s">
        <v>107</v>
      </c>
      <c r="B88" s="193">
        <v>31523276</v>
      </c>
      <c r="C88" s="194">
        <v>31523615</v>
      </c>
      <c r="D88" s="193">
        <v>-339</v>
      </c>
      <c r="E88" s="195">
        <v>34786072</v>
      </c>
      <c r="F88" s="193">
        <v>-3262796</v>
      </c>
    </row>
    <row r="89" spans="1:6" ht="12.75">
      <c r="A89" s="196" t="s">
        <v>108</v>
      </c>
      <c r="B89" s="193">
        <v>5175790</v>
      </c>
      <c r="C89" s="194">
        <v>5175696</v>
      </c>
      <c r="D89" s="193">
        <v>94</v>
      </c>
      <c r="E89" s="195">
        <v>4378585</v>
      </c>
      <c r="F89" s="193">
        <v>797205</v>
      </c>
    </row>
    <row r="90" spans="1:6" ht="12.75">
      <c r="A90" s="196" t="s">
        <v>109</v>
      </c>
      <c r="B90" s="193">
        <v>137221443</v>
      </c>
      <c r="C90" s="194">
        <v>137223732</v>
      </c>
      <c r="D90" s="193">
        <v>-2289</v>
      </c>
      <c r="E90" s="195">
        <v>147881045</v>
      </c>
      <c r="F90" s="193">
        <v>-10659602</v>
      </c>
    </row>
    <row r="91" spans="1:6" ht="12.75">
      <c r="A91" s="196" t="s">
        <v>110</v>
      </c>
      <c r="B91" s="193">
        <v>7776266</v>
      </c>
      <c r="C91" s="194">
        <v>7775642</v>
      </c>
      <c r="D91" s="193">
        <v>624</v>
      </c>
      <c r="E91" s="195">
        <v>6100121</v>
      </c>
      <c r="F91" s="193">
        <v>1676145</v>
      </c>
    </row>
    <row r="92" spans="1:6" ht="12.75">
      <c r="A92" s="196" t="s">
        <v>111</v>
      </c>
      <c r="B92" s="193">
        <v>9351391</v>
      </c>
      <c r="C92" s="194">
        <v>9351011</v>
      </c>
      <c r="D92" s="193">
        <v>380</v>
      </c>
      <c r="E92" s="195">
        <v>13472905</v>
      </c>
      <c r="F92" s="193">
        <v>-4121514</v>
      </c>
    </row>
    <row r="93" spans="1:6" ht="12.75">
      <c r="A93" s="196" t="s">
        <v>112</v>
      </c>
      <c r="B93" s="193">
        <v>16025392</v>
      </c>
      <c r="C93" s="194">
        <v>16024677</v>
      </c>
      <c r="D93" s="193">
        <v>715</v>
      </c>
      <c r="E93" s="195">
        <v>14874060</v>
      </c>
      <c r="F93" s="193">
        <v>1151332</v>
      </c>
    </row>
    <row r="94" spans="1:6" ht="12.75">
      <c r="A94" s="196" t="s">
        <v>113</v>
      </c>
      <c r="B94" s="193">
        <v>-7810329</v>
      </c>
      <c r="C94" s="194">
        <v>-7813196</v>
      </c>
      <c r="D94" s="193">
        <v>2867</v>
      </c>
      <c r="E94" s="195">
        <v>-8073286</v>
      </c>
      <c r="F94" s="193">
        <v>262957</v>
      </c>
    </row>
    <row r="95" spans="1:6" ht="12.75">
      <c r="A95" s="196" t="s">
        <v>114</v>
      </c>
      <c r="B95" s="193">
        <v>-2153191</v>
      </c>
      <c r="C95" s="194">
        <v>-2153593</v>
      </c>
      <c r="D95" s="193">
        <v>402</v>
      </c>
      <c r="E95" s="195">
        <v>-1357582</v>
      </c>
      <c r="F95" s="193">
        <v>-795609</v>
      </c>
    </row>
    <row r="96" spans="1:6" ht="12.75">
      <c r="A96" s="196" t="s">
        <v>115</v>
      </c>
      <c r="B96" s="193">
        <v>5061959</v>
      </c>
      <c r="C96" s="194">
        <v>5060955</v>
      </c>
      <c r="D96" s="193">
        <v>1004</v>
      </c>
      <c r="E96" s="195">
        <v>5371653</v>
      </c>
      <c r="F96" s="193">
        <v>-309694</v>
      </c>
    </row>
    <row r="97" spans="1:6" ht="12.75">
      <c r="A97" s="196" t="s">
        <v>116</v>
      </c>
      <c r="B97" s="193">
        <v>42172427</v>
      </c>
      <c r="C97" s="194">
        <v>42172182</v>
      </c>
      <c r="D97" s="193">
        <v>245</v>
      </c>
      <c r="E97" s="195">
        <v>40490288</v>
      </c>
      <c r="F97" s="193">
        <v>1682139</v>
      </c>
    </row>
    <row r="98" spans="1:6" ht="27" customHeight="1">
      <c r="A98" s="192" t="s">
        <v>956</v>
      </c>
      <c r="B98" s="193">
        <v>-1769255</v>
      </c>
      <c r="C98" s="194">
        <v>-1773960</v>
      </c>
      <c r="D98" s="193">
        <v>4705</v>
      </c>
      <c r="E98" s="195">
        <v>-3693451</v>
      </c>
      <c r="F98" s="193">
        <v>1924196</v>
      </c>
    </row>
    <row r="99" spans="1:6" ht="27" customHeight="1">
      <c r="A99" s="192" t="s">
        <v>957</v>
      </c>
      <c r="B99" s="193">
        <v>43455823</v>
      </c>
      <c r="C99" s="194">
        <v>43455977</v>
      </c>
      <c r="D99" s="193">
        <v>-154</v>
      </c>
      <c r="E99" s="195">
        <v>43561370</v>
      </c>
      <c r="F99" s="193">
        <v>-105547</v>
      </c>
    </row>
    <row r="100" spans="1:6" ht="12.75">
      <c r="A100" s="196" t="s">
        <v>117</v>
      </c>
      <c r="B100" s="193">
        <v>40581367</v>
      </c>
      <c r="C100" s="194">
        <v>40577382</v>
      </c>
      <c r="D100" s="193">
        <v>3985</v>
      </c>
      <c r="E100" s="195">
        <v>35274698</v>
      </c>
      <c r="F100" s="193">
        <v>5306669</v>
      </c>
    </row>
    <row r="101" spans="1:6" ht="12.75">
      <c r="A101" s="196" t="s">
        <v>118</v>
      </c>
      <c r="B101" s="193">
        <v>11272466</v>
      </c>
      <c r="C101" s="194">
        <v>11272009</v>
      </c>
      <c r="D101" s="193">
        <v>457</v>
      </c>
      <c r="E101" s="195">
        <v>11246295</v>
      </c>
      <c r="F101" s="193">
        <v>26171</v>
      </c>
    </row>
    <row r="102" spans="1:6" ht="12.75">
      <c r="A102" s="196" t="s">
        <v>119</v>
      </c>
      <c r="B102" s="193">
        <v>291049</v>
      </c>
      <c r="C102" s="194">
        <v>288467</v>
      </c>
      <c r="D102" s="193">
        <v>2582</v>
      </c>
      <c r="E102" s="195">
        <v>-1530560</v>
      </c>
      <c r="F102" s="193">
        <v>1821609</v>
      </c>
    </row>
    <row r="103" spans="1:6" ht="12.75">
      <c r="A103" s="196" t="s">
        <v>120</v>
      </c>
      <c r="B103" s="193">
        <v>-3013774</v>
      </c>
      <c r="C103" s="194">
        <v>-3015466</v>
      </c>
      <c r="D103" s="193">
        <v>1692</v>
      </c>
      <c r="E103" s="195">
        <v>-7687166</v>
      </c>
      <c r="F103" s="193">
        <v>4673392</v>
      </c>
    </row>
    <row r="104" spans="1:6" ht="27" customHeight="1">
      <c r="A104" s="192" t="s">
        <v>121</v>
      </c>
      <c r="B104" s="193">
        <v>-18470176</v>
      </c>
      <c r="C104" s="194">
        <v>-18472497</v>
      </c>
      <c r="D104" s="193">
        <v>2321</v>
      </c>
      <c r="E104" s="195">
        <v>-18769701</v>
      </c>
      <c r="F104" s="193">
        <v>299525</v>
      </c>
    </row>
    <row r="105" spans="1:6" ht="12.75">
      <c r="A105" s="196" t="s">
        <v>122</v>
      </c>
      <c r="B105" s="193">
        <v>-13889194</v>
      </c>
      <c r="C105" s="194">
        <v>-13891257</v>
      </c>
      <c r="D105" s="193">
        <v>2063</v>
      </c>
      <c r="E105" s="195">
        <v>-14071069</v>
      </c>
      <c r="F105" s="193">
        <v>181875</v>
      </c>
    </row>
    <row r="106" spans="1:6" ht="12.75">
      <c r="A106" s="196" t="s">
        <v>123</v>
      </c>
      <c r="B106" s="193">
        <v>-29066848</v>
      </c>
      <c r="C106" s="194">
        <v>-29069761</v>
      </c>
      <c r="D106" s="193">
        <v>2913</v>
      </c>
      <c r="E106" s="195">
        <v>-29160994</v>
      </c>
      <c r="F106" s="193">
        <v>94146</v>
      </c>
    </row>
    <row r="107" spans="1:6" ht="12.75">
      <c r="A107" s="196" t="s">
        <v>124</v>
      </c>
      <c r="B107" s="193">
        <v>-30013336</v>
      </c>
      <c r="C107" s="194">
        <v>-30016286</v>
      </c>
      <c r="D107" s="193">
        <v>2950</v>
      </c>
      <c r="E107" s="195">
        <v>-26617732</v>
      </c>
      <c r="F107" s="193">
        <v>-3395604</v>
      </c>
    </row>
    <row r="108" spans="1:6" ht="12.75">
      <c r="A108" s="196" t="s">
        <v>125</v>
      </c>
      <c r="B108" s="193">
        <v>58397394</v>
      </c>
      <c r="C108" s="194">
        <v>58397723</v>
      </c>
      <c r="D108" s="193">
        <v>-329</v>
      </c>
      <c r="E108" s="195">
        <v>49118436</v>
      </c>
      <c r="F108" s="193">
        <v>9278958</v>
      </c>
    </row>
    <row r="109" spans="1:6" ht="12.75">
      <c r="A109" s="196" t="s">
        <v>126</v>
      </c>
      <c r="B109" s="193">
        <v>-191639358</v>
      </c>
      <c r="C109" s="194">
        <v>-191660327</v>
      </c>
      <c r="D109" s="193">
        <v>20969</v>
      </c>
      <c r="E109" s="195">
        <v>-192498022</v>
      </c>
      <c r="F109" s="193">
        <v>858664</v>
      </c>
    </row>
    <row r="110" spans="1:6" ht="12.75">
      <c r="A110" s="196" t="s">
        <v>127</v>
      </c>
      <c r="B110" s="193">
        <v>44183012</v>
      </c>
      <c r="C110" s="194">
        <v>44182107</v>
      </c>
      <c r="D110" s="193">
        <v>905</v>
      </c>
      <c r="E110" s="195">
        <v>38548138</v>
      </c>
      <c r="F110" s="193">
        <v>5634874</v>
      </c>
    </row>
    <row r="111" spans="1:6" ht="12.75">
      <c r="A111" s="196" t="s">
        <v>128</v>
      </c>
      <c r="B111" s="193">
        <v>-9864626</v>
      </c>
      <c r="C111" s="194">
        <v>-9867677</v>
      </c>
      <c r="D111" s="193">
        <v>3051</v>
      </c>
      <c r="E111" s="195">
        <v>-11954235</v>
      </c>
      <c r="F111" s="193">
        <v>2089609</v>
      </c>
    </row>
    <row r="112" spans="1:6" ht="12.75">
      <c r="A112" s="196" t="s">
        <v>129</v>
      </c>
      <c r="B112" s="193">
        <v>-15578986</v>
      </c>
      <c r="C112" s="194">
        <v>-15580886</v>
      </c>
      <c r="D112" s="193">
        <v>1900</v>
      </c>
      <c r="E112" s="195">
        <v>-13150151</v>
      </c>
      <c r="F112" s="193">
        <v>-2428835</v>
      </c>
    </row>
    <row r="113" spans="1:6" ht="12.75">
      <c r="A113" s="196" t="s">
        <v>130</v>
      </c>
      <c r="B113" s="193">
        <v>-19700181</v>
      </c>
      <c r="C113" s="194">
        <v>-19702525</v>
      </c>
      <c r="D113" s="193">
        <v>2344</v>
      </c>
      <c r="E113" s="195">
        <v>-20615049</v>
      </c>
      <c r="F113" s="193">
        <v>914868</v>
      </c>
    </row>
    <row r="114" spans="1:6" ht="12.75">
      <c r="A114" s="196" t="s">
        <v>131</v>
      </c>
      <c r="B114" s="193">
        <v>-2757592</v>
      </c>
      <c r="C114" s="194">
        <v>-2758821</v>
      </c>
      <c r="D114" s="193">
        <v>1229</v>
      </c>
      <c r="E114" s="195">
        <v>453384</v>
      </c>
      <c r="F114" s="193">
        <v>-3210976</v>
      </c>
    </row>
    <row r="115" spans="1:6" ht="12.75">
      <c r="A115" s="196" t="s">
        <v>132</v>
      </c>
      <c r="B115" s="193">
        <v>46255298</v>
      </c>
      <c r="C115" s="194">
        <v>46252019</v>
      </c>
      <c r="D115" s="193">
        <v>3279</v>
      </c>
      <c r="E115" s="195">
        <v>34532746</v>
      </c>
      <c r="F115" s="193">
        <v>11722552</v>
      </c>
    </row>
    <row r="116" spans="1:6" ht="12.75">
      <c r="A116" s="196" t="s">
        <v>133</v>
      </c>
      <c r="B116" s="193">
        <v>-39822742</v>
      </c>
      <c r="C116" s="194">
        <v>-39827731</v>
      </c>
      <c r="D116" s="193">
        <v>4989</v>
      </c>
      <c r="E116" s="195">
        <v>-36130295</v>
      </c>
      <c r="F116" s="193">
        <v>-3692447</v>
      </c>
    </row>
    <row r="117" spans="1:6" ht="12.75">
      <c r="A117" s="196" t="s">
        <v>134</v>
      </c>
      <c r="B117" s="193">
        <v>-7754371</v>
      </c>
      <c r="C117" s="194">
        <v>-7758121</v>
      </c>
      <c r="D117" s="193">
        <v>3750</v>
      </c>
      <c r="E117" s="195">
        <v>1219237</v>
      </c>
      <c r="F117" s="193">
        <v>-8973608</v>
      </c>
    </row>
    <row r="118" spans="1:6" ht="12.75">
      <c r="A118" s="196" t="s">
        <v>135</v>
      </c>
      <c r="B118" s="193">
        <v>-50993553</v>
      </c>
      <c r="C118" s="194">
        <v>-50998553</v>
      </c>
      <c r="D118" s="193">
        <v>5000</v>
      </c>
      <c r="E118" s="195">
        <v>-52982794</v>
      </c>
      <c r="F118" s="193">
        <v>1989241</v>
      </c>
    </row>
    <row r="119" spans="1:6" ht="12.75">
      <c r="A119" s="196" t="s">
        <v>136</v>
      </c>
      <c r="B119" s="193">
        <v>-47986</v>
      </c>
      <c r="C119" s="194">
        <v>-58971</v>
      </c>
      <c r="D119" s="193">
        <v>10985</v>
      </c>
      <c r="E119" s="195">
        <v>-5421800</v>
      </c>
      <c r="F119" s="193">
        <v>5373814</v>
      </c>
    </row>
    <row r="120" spans="1:6" ht="12.75">
      <c r="A120" s="196" t="s">
        <v>137</v>
      </c>
      <c r="B120" s="193">
        <v>-129714490</v>
      </c>
      <c r="C120" s="194">
        <v>-129753879</v>
      </c>
      <c r="D120" s="193">
        <v>39389</v>
      </c>
      <c r="E120" s="195">
        <v>-160970793</v>
      </c>
      <c r="F120" s="193">
        <v>31256303</v>
      </c>
    </row>
    <row r="121" spans="1:6" ht="12.75">
      <c r="A121" s="196" t="s">
        <v>138</v>
      </c>
      <c r="B121" s="193">
        <v>-11550177</v>
      </c>
      <c r="C121" s="194">
        <v>-11551902</v>
      </c>
      <c r="D121" s="193">
        <v>1725</v>
      </c>
      <c r="E121" s="195">
        <v>-15807180</v>
      </c>
      <c r="F121" s="193">
        <v>4257003</v>
      </c>
    </row>
    <row r="122" spans="1:6" ht="12.75">
      <c r="A122" s="196" t="s">
        <v>139</v>
      </c>
      <c r="B122" s="193">
        <v>-11986571</v>
      </c>
      <c r="C122" s="194">
        <v>-11987413</v>
      </c>
      <c r="D122" s="193">
        <v>842</v>
      </c>
      <c r="E122" s="195">
        <v>-13330946</v>
      </c>
      <c r="F122" s="193">
        <v>1344375</v>
      </c>
    </row>
    <row r="123" spans="1:6" ht="12.75">
      <c r="A123" s="196" t="s">
        <v>140</v>
      </c>
      <c r="B123" s="193">
        <v>-4078068</v>
      </c>
      <c r="C123" s="194">
        <v>-4079312</v>
      </c>
      <c r="D123" s="193">
        <v>1244</v>
      </c>
      <c r="E123" s="195">
        <v>-868008</v>
      </c>
      <c r="F123" s="193">
        <v>-3210060</v>
      </c>
    </row>
    <row r="124" spans="1:6" ht="12.75">
      <c r="A124" s="196" t="s">
        <v>141</v>
      </c>
      <c r="B124" s="193">
        <v>-12512008</v>
      </c>
      <c r="C124" s="194">
        <v>-12514317</v>
      </c>
      <c r="D124" s="193">
        <v>2309</v>
      </c>
      <c r="E124" s="195">
        <v>-10554983</v>
      </c>
      <c r="F124" s="193">
        <v>-1957025</v>
      </c>
    </row>
    <row r="125" spans="1:6" ht="12.75">
      <c r="A125" s="196" t="s">
        <v>142</v>
      </c>
      <c r="B125" s="193">
        <v>-27473883</v>
      </c>
      <c r="C125" s="194">
        <v>-27476894</v>
      </c>
      <c r="D125" s="193">
        <v>3011</v>
      </c>
      <c r="E125" s="195">
        <v>-24827641</v>
      </c>
      <c r="F125" s="193">
        <v>-2646242</v>
      </c>
    </row>
    <row r="126" spans="1:6" ht="12.75">
      <c r="A126" s="196" t="s">
        <v>143</v>
      </c>
      <c r="B126" s="193">
        <v>-42399456</v>
      </c>
      <c r="C126" s="194">
        <v>-42403970</v>
      </c>
      <c r="D126" s="193">
        <v>4514</v>
      </c>
      <c r="E126" s="195">
        <v>-41968422</v>
      </c>
      <c r="F126" s="193">
        <v>-431034</v>
      </c>
    </row>
    <row r="127" spans="1:6" ht="12.75">
      <c r="A127" s="196" t="s">
        <v>144</v>
      </c>
      <c r="B127" s="193">
        <v>2476232</v>
      </c>
      <c r="C127" s="194">
        <v>2474866</v>
      </c>
      <c r="D127" s="193">
        <v>1366</v>
      </c>
      <c r="E127" s="195">
        <v>-3946440</v>
      </c>
      <c r="F127" s="193">
        <v>6422672</v>
      </c>
    </row>
    <row r="128" spans="1:6" ht="12.75">
      <c r="A128" s="196" t="s">
        <v>145</v>
      </c>
      <c r="B128" s="193">
        <v>-28228874</v>
      </c>
      <c r="C128" s="194">
        <v>-28292027</v>
      </c>
      <c r="D128" s="193">
        <v>63153</v>
      </c>
      <c r="E128" s="195">
        <v>-26675564</v>
      </c>
      <c r="F128" s="193">
        <v>-1553310</v>
      </c>
    </row>
    <row r="129" spans="1:6" ht="12.75">
      <c r="A129" s="196" t="s">
        <v>146</v>
      </c>
      <c r="B129" s="193">
        <v>-12271851</v>
      </c>
      <c r="C129" s="194">
        <v>-12273818</v>
      </c>
      <c r="D129" s="193">
        <v>1967</v>
      </c>
      <c r="E129" s="195">
        <v>-7516504</v>
      </c>
      <c r="F129" s="193">
        <v>-4755347</v>
      </c>
    </row>
    <row r="130" spans="1:6" ht="12.75">
      <c r="A130" s="196" t="s">
        <v>147</v>
      </c>
      <c r="B130" s="193">
        <v>-24642588</v>
      </c>
      <c r="C130" s="194">
        <v>-24648287</v>
      </c>
      <c r="D130" s="193">
        <v>5699</v>
      </c>
      <c r="E130" s="195">
        <v>-24039264</v>
      </c>
      <c r="F130" s="193">
        <v>-603324</v>
      </c>
    </row>
    <row r="131" spans="1:6" ht="12.75">
      <c r="A131" s="196" t="s">
        <v>148</v>
      </c>
      <c r="B131" s="193">
        <v>-81040539</v>
      </c>
      <c r="C131" s="194">
        <v>-81120416</v>
      </c>
      <c r="D131" s="193">
        <v>79877</v>
      </c>
      <c r="E131" s="195">
        <v>-81133517</v>
      </c>
      <c r="F131" s="193">
        <v>92978</v>
      </c>
    </row>
    <row r="132" spans="1:6" ht="12.75">
      <c r="A132" s="196" t="s">
        <v>149</v>
      </c>
      <c r="B132" s="193">
        <v>-11348731</v>
      </c>
      <c r="C132" s="194">
        <v>-11351800</v>
      </c>
      <c r="D132" s="193">
        <v>3069</v>
      </c>
      <c r="E132" s="195">
        <v>-19975846</v>
      </c>
      <c r="F132" s="193">
        <v>8627115</v>
      </c>
    </row>
    <row r="133" spans="1:6" ht="12.75">
      <c r="A133" s="196" t="s">
        <v>150</v>
      </c>
      <c r="B133" s="193">
        <v>-18714818</v>
      </c>
      <c r="C133" s="194">
        <v>-18717211</v>
      </c>
      <c r="D133" s="193">
        <v>2393</v>
      </c>
      <c r="E133" s="195">
        <v>-13006750</v>
      </c>
      <c r="F133" s="193">
        <v>-5708068</v>
      </c>
    </row>
    <row r="134" spans="1:6" ht="12.75">
      <c r="A134" s="196" t="s">
        <v>151</v>
      </c>
      <c r="B134" s="193">
        <v>-21100361</v>
      </c>
      <c r="C134" s="194">
        <v>-21104862</v>
      </c>
      <c r="D134" s="193">
        <v>4501</v>
      </c>
      <c r="E134" s="195">
        <v>-25973723</v>
      </c>
      <c r="F134" s="193">
        <v>4873362</v>
      </c>
    </row>
    <row r="135" spans="1:6" ht="12.75">
      <c r="A135" s="196" t="s">
        <v>152</v>
      </c>
      <c r="B135" s="193">
        <v>-10302664</v>
      </c>
      <c r="C135" s="194">
        <v>-10303806</v>
      </c>
      <c r="D135" s="193">
        <v>1142</v>
      </c>
      <c r="E135" s="195">
        <v>-9653220</v>
      </c>
      <c r="F135" s="193">
        <v>-649444</v>
      </c>
    </row>
    <row r="136" spans="1:6" ht="12.75">
      <c r="A136" s="196" t="s">
        <v>153</v>
      </c>
      <c r="B136" s="193">
        <v>3704764</v>
      </c>
      <c r="C136" s="194">
        <v>3703735</v>
      </c>
      <c r="D136" s="193">
        <v>1029</v>
      </c>
      <c r="E136" s="195">
        <v>3302380</v>
      </c>
      <c r="F136" s="193">
        <v>402384</v>
      </c>
    </row>
    <row r="137" spans="1:6" ht="27" customHeight="1">
      <c r="A137" s="192" t="s">
        <v>958</v>
      </c>
      <c r="B137" s="193">
        <v>9652875</v>
      </c>
      <c r="C137" s="194">
        <v>9650765</v>
      </c>
      <c r="D137" s="193">
        <v>2110</v>
      </c>
      <c r="E137" s="195">
        <v>13967310</v>
      </c>
      <c r="F137" s="193">
        <v>-4314435</v>
      </c>
    </row>
    <row r="138" spans="1:6" ht="12.75">
      <c r="A138" s="196" t="s">
        <v>154</v>
      </c>
      <c r="B138" s="193">
        <v>10679629</v>
      </c>
      <c r="C138" s="194">
        <v>10671339</v>
      </c>
      <c r="D138" s="193">
        <v>8290</v>
      </c>
      <c r="E138" s="195">
        <v>27015098</v>
      </c>
      <c r="F138" s="193">
        <v>-16335469</v>
      </c>
    </row>
    <row r="139" spans="1:6" ht="12.75">
      <c r="A139" s="196" t="s">
        <v>155</v>
      </c>
      <c r="B139" s="193">
        <v>-16191183</v>
      </c>
      <c r="C139" s="194">
        <v>-16192754</v>
      </c>
      <c r="D139" s="193">
        <v>1571</v>
      </c>
      <c r="E139" s="195">
        <v>-16791933</v>
      </c>
      <c r="F139" s="193">
        <v>600750</v>
      </c>
    </row>
    <row r="140" spans="1:6" ht="12.75">
      <c r="A140" s="196" t="s">
        <v>156</v>
      </c>
      <c r="B140" s="193">
        <v>-28531516</v>
      </c>
      <c r="C140" s="194">
        <v>-28541790</v>
      </c>
      <c r="D140" s="193">
        <v>10274</v>
      </c>
      <c r="E140" s="195">
        <v>-50967653</v>
      </c>
      <c r="F140" s="193">
        <v>22436137</v>
      </c>
    </row>
    <row r="141" spans="1:6" ht="12.75">
      <c r="A141" s="196" t="s">
        <v>157</v>
      </c>
      <c r="B141" s="193">
        <v>-7683538</v>
      </c>
      <c r="C141" s="194">
        <v>-7685787</v>
      </c>
      <c r="D141" s="193">
        <v>2249</v>
      </c>
      <c r="E141" s="195">
        <v>-4242071</v>
      </c>
      <c r="F141" s="193">
        <v>-3441467</v>
      </c>
    </row>
    <row r="142" spans="1:6" ht="12.75">
      <c r="A142" s="196" t="s">
        <v>158</v>
      </c>
      <c r="B142" s="193">
        <v>-71225049</v>
      </c>
      <c r="C142" s="194">
        <v>-71234050</v>
      </c>
      <c r="D142" s="193">
        <v>9001</v>
      </c>
      <c r="E142" s="195">
        <v>-72432616</v>
      </c>
      <c r="F142" s="193">
        <v>1207567</v>
      </c>
    </row>
    <row r="143" spans="1:6" ht="27" customHeight="1">
      <c r="A143" s="192" t="s">
        <v>159</v>
      </c>
      <c r="B143" s="193">
        <v>4417473</v>
      </c>
      <c r="C143" s="194">
        <v>4414571</v>
      </c>
      <c r="D143" s="193">
        <v>2902</v>
      </c>
      <c r="E143" s="195">
        <v>15095819</v>
      </c>
      <c r="F143" s="193">
        <v>-10678346</v>
      </c>
    </row>
    <row r="144" spans="1:6" ht="12.75">
      <c r="A144" s="196" t="s">
        <v>160</v>
      </c>
      <c r="B144" s="193">
        <v>34565496</v>
      </c>
      <c r="C144" s="194">
        <v>34564345</v>
      </c>
      <c r="D144" s="193">
        <v>1151</v>
      </c>
      <c r="E144" s="195">
        <v>29708573</v>
      </c>
      <c r="F144" s="193">
        <v>4856923</v>
      </c>
    </row>
    <row r="145" spans="1:6" ht="12.75">
      <c r="A145" s="196" t="s">
        <v>161</v>
      </c>
      <c r="B145" s="193">
        <v>-5207951</v>
      </c>
      <c r="C145" s="194">
        <v>-5209174</v>
      </c>
      <c r="D145" s="193">
        <v>1223</v>
      </c>
      <c r="E145" s="195">
        <v>-1957068</v>
      </c>
      <c r="F145" s="193">
        <v>-3250883</v>
      </c>
    </row>
    <row r="146" spans="1:6" ht="12.75">
      <c r="A146" s="196" t="s">
        <v>162</v>
      </c>
      <c r="B146" s="193">
        <v>-5778431</v>
      </c>
      <c r="C146" s="194">
        <v>-5779762</v>
      </c>
      <c r="D146" s="193">
        <v>1331</v>
      </c>
      <c r="E146" s="195">
        <v>-11903068</v>
      </c>
      <c r="F146" s="193">
        <v>6124637</v>
      </c>
    </row>
    <row r="147" spans="1:6" ht="12.75">
      <c r="A147" s="196" t="s">
        <v>163</v>
      </c>
      <c r="B147" s="193">
        <v>21792370</v>
      </c>
      <c r="C147" s="194">
        <v>21783070</v>
      </c>
      <c r="D147" s="193">
        <v>9300</v>
      </c>
      <c r="E147" s="195">
        <v>67540472</v>
      </c>
      <c r="F147" s="193">
        <v>-45748102</v>
      </c>
    </row>
    <row r="148" spans="1:6" ht="12.75">
      <c r="A148" s="196" t="s">
        <v>164</v>
      </c>
      <c r="B148" s="193">
        <v>5251879</v>
      </c>
      <c r="C148" s="194">
        <v>5251740</v>
      </c>
      <c r="D148" s="193">
        <v>139</v>
      </c>
      <c r="E148" s="195">
        <v>5301429</v>
      </c>
      <c r="F148" s="193">
        <v>-49550</v>
      </c>
    </row>
    <row r="149" spans="1:6" ht="12.75">
      <c r="A149" s="196" t="s">
        <v>165</v>
      </c>
      <c r="B149" s="193">
        <v>317859</v>
      </c>
      <c r="C149" s="194">
        <v>317151</v>
      </c>
      <c r="D149" s="193">
        <v>708</v>
      </c>
      <c r="E149" s="195">
        <v>-401892</v>
      </c>
      <c r="F149" s="193">
        <v>719751</v>
      </c>
    </row>
    <row r="150" spans="1:6" ht="12.75">
      <c r="A150" s="196" t="s">
        <v>166</v>
      </c>
      <c r="B150" s="193">
        <v>11316562</v>
      </c>
      <c r="C150" s="194">
        <v>11314301</v>
      </c>
      <c r="D150" s="193">
        <v>2261</v>
      </c>
      <c r="E150" s="195">
        <v>14694292</v>
      </c>
      <c r="F150" s="193">
        <v>-3377730</v>
      </c>
    </row>
    <row r="151" spans="1:6" ht="12.75">
      <c r="A151" s="196" t="s">
        <v>167</v>
      </c>
      <c r="B151" s="193">
        <v>-5689135</v>
      </c>
      <c r="C151" s="194">
        <v>-5690288</v>
      </c>
      <c r="D151" s="193">
        <v>1153</v>
      </c>
      <c r="E151" s="195">
        <v>-7508786</v>
      </c>
      <c r="F151" s="193">
        <v>1819651</v>
      </c>
    </row>
    <row r="152" spans="1:6" ht="12.75">
      <c r="A152" s="196" t="s">
        <v>168</v>
      </c>
      <c r="B152" s="193">
        <v>6603922</v>
      </c>
      <c r="C152" s="194">
        <v>6603710</v>
      </c>
      <c r="D152" s="193">
        <v>212</v>
      </c>
      <c r="E152" s="195">
        <v>5536857</v>
      </c>
      <c r="F152" s="193">
        <v>1067065</v>
      </c>
    </row>
    <row r="153" spans="1:6" ht="12.75">
      <c r="A153" s="196" t="s">
        <v>169</v>
      </c>
      <c r="B153" s="193">
        <v>3504955</v>
      </c>
      <c r="C153" s="194">
        <v>3505077</v>
      </c>
      <c r="D153" s="193">
        <v>-122</v>
      </c>
      <c r="E153" s="195">
        <v>1391846</v>
      </c>
      <c r="F153" s="193">
        <v>2113109</v>
      </c>
    </row>
    <row r="154" spans="1:6" ht="12.75">
      <c r="A154" s="196" t="s">
        <v>170</v>
      </c>
      <c r="B154" s="193">
        <v>87103792</v>
      </c>
      <c r="C154" s="194">
        <v>87059564</v>
      </c>
      <c r="D154" s="193">
        <v>44228</v>
      </c>
      <c r="E154" s="195">
        <v>81104921</v>
      </c>
      <c r="F154" s="193">
        <v>5998871</v>
      </c>
    </row>
    <row r="155" spans="1:6" ht="12.75">
      <c r="A155" s="196" t="s">
        <v>171</v>
      </c>
      <c r="B155" s="193">
        <v>-470027</v>
      </c>
      <c r="C155" s="194">
        <v>-471548</v>
      </c>
      <c r="D155" s="193">
        <v>1521</v>
      </c>
      <c r="E155" s="195">
        <v>-1208691</v>
      </c>
      <c r="F155" s="193">
        <v>738664</v>
      </c>
    </row>
    <row r="156" spans="1:6" ht="12.75">
      <c r="A156" s="196" t="s">
        <v>172</v>
      </c>
      <c r="B156" s="193">
        <v>-4679421</v>
      </c>
      <c r="C156" s="194">
        <v>-4680385</v>
      </c>
      <c r="D156" s="193">
        <v>964</v>
      </c>
      <c r="E156" s="195">
        <v>-3709426</v>
      </c>
      <c r="F156" s="193">
        <v>-969995</v>
      </c>
    </row>
    <row r="157" spans="1:6" ht="12.75">
      <c r="A157" s="196" t="s">
        <v>173</v>
      </c>
      <c r="B157" s="193">
        <v>-1216335</v>
      </c>
      <c r="C157" s="194">
        <v>-1216924</v>
      </c>
      <c r="D157" s="193">
        <v>589</v>
      </c>
      <c r="E157" s="195">
        <v>-1036804</v>
      </c>
      <c r="F157" s="193">
        <v>-179531</v>
      </c>
    </row>
    <row r="158" spans="1:6" ht="12.75">
      <c r="A158" s="196" t="s">
        <v>174</v>
      </c>
      <c r="B158" s="193">
        <v>1185005</v>
      </c>
      <c r="C158" s="194">
        <v>1180742</v>
      </c>
      <c r="D158" s="193">
        <v>4263</v>
      </c>
      <c r="E158" s="195">
        <v>4198817</v>
      </c>
      <c r="F158" s="193">
        <v>-3013812</v>
      </c>
    </row>
    <row r="159" spans="1:6" ht="12.75">
      <c r="A159" s="196" t="s">
        <v>175</v>
      </c>
      <c r="B159" s="193">
        <v>-9595352</v>
      </c>
      <c r="C159" s="194">
        <v>-9596485</v>
      </c>
      <c r="D159" s="193">
        <v>1133</v>
      </c>
      <c r="E159" s="195">
        <v>-11168947</v>
      </c>
      <c r="F159" s="193">
        <v>1573595</v>
      </c>
    </row>
    <row r="160" spans="1:6" ht="12.75">
      <c r="A160" s="196" t="s">
        <v>176</v>
      </c>
      <c r="B160" s="193">
        <v>7220476</v>
      </c>
      <c r="C160" s="194">
        <v>7216919</v>
      </c>
      <c r="D160" s="193">
        <v>3557</v>
      </c>
      <c r="E160" s="195">
        <v>873495</v>
      </c>
      <c r="F160" s="193">
        <v>6346981</v>
      </c>
    </row>
    <row r="161" spans="1:6" ht="12.75">
      <c r="A161" s="196" t="s">
        <v>177</v>
      </c>
      <c r="B161" s="193">
        <v>-14295210</v>
      </c>
      <c r="C161" s="194">
        <v>-14300457</v>
      </c>
      <c r="D161" s="193">
        <v>5247</v>
      </c>
      <c r="E161" s="195">
        <v>-23049813</v>
      </c>
      <c r="F161" s="193">
        <v>8754603</v>
      </c>
    </row>
    <row r="162" spans="1:6" ht="12.75">
      <c r="A162" s="196" t="s">
        <v>178</v>
      </c>
      <c r="B162" s="193">
        <v>16599088</v>
      </c>
      <c r="C162" s="194">
        <v>16596663</v>
      </c>
      <c r="D162" s="193">
        <v>2425</v>
      </c>
      <c r="E162" s="195">
        <v>13622600</v>
      </c>
      <c r="F162" s="193">
        <v>2976488</v>
      </c>
    </row>
    <row r="163" spans="1:6" ht="12.75">
      <c r="A163" s="196" t="s">
        <v>179</v>
      </c>
      <c r="B163" s="193">
        <v>-531173</v>
      </c>
      <c r="C163" s="194">
        <v>-532216</v>
      </c>
      <c r="D163" s="193">
        <v>1043</v>
      </c>
      <c r="E163" s="195">
        <v>-1746564</v>
      </c>
      <c r="F163" s="193">
        <v>1215391</v>
      </c>
    </row>
    <row r="164" spans="1:6" ht="12.75">
      <c r="A164" s="196" t="s">
        <v>180</v>
      </c>
      <c r="B164" s="193">
        <v>16061227</v>
      </c>
      <c r="C164" s="194">
        <v>16060875</v>
      </c>
      <c r="D164" s="193">
        <v>352</v>
      </c>
      <c r="E164" s="195">
        <v>15037019</v>
      </c>
      <c r="F164" s="193">
        <v>1024208</v>
      </c>
    </row>
    <row r="165" spans="1:6" ht="12.75">
      <c r="A165" s="196" t="s">
        <v>181</v>
      </c>
      <c r="B165" s="193">
        <v>17067291</v>
      </c>
      <c r="C165" s="194">
        <v>16936565</v>
      </c>
      <c r="D165" s="193">
        <v>130726</v>
      </c>
      <c r="E165" s="195">
        <v>18272257</v>
      </c>
      <c r="F165" s="193">
        <v>-1204966</v>
      </c>
    </row>
    <row r="166" spans="1:6" ht="12.75">
      <c r="A166" s="196" t="s">
        <v>182</v>
      </c>
      <c r="B166" s="193">
        <v>26662994</v>
      </c>
      <c r="C166" s="194">
        <v>26662207</v>
      </c>
      <c r="D166" s="193">
        <v>787</v>
      </c>
      <c r="E166" s="195">
        <v>28055949</v>
      </c>
      <c r="F166" s="193">
        <v>-1392955</v>
      </c>
    </row>
    <row r="167" spans="1:6" ht="12.75">
      <c r="A167" s="196" t="s">
        <v>183</v>
      </c>
      <c r="B167" s="193">
        <v>22888502</v>
      </c>
      <c r="C167" s="194">
        <v>22888931</v>
      </c>
      <c r="D167" s="193">
        <v>-429</v>
      </c>
      <c r="E167" s="195">
        <v>25492836</v>
      </c>
      <c r="F167" s="193">
        <v>-2604334</v>
      </c>
    </row>
    <row r="168" spans="1:6" ht="12.75">
      <c r="A168" s="196" t="s">
        <v>184</v>
      </c>
      <c r="B168" s="193">
        <v>1020363</v>
      </c>
      <c r="C168" s="194">
        <v>1019289</v>
      </c>
      <c r="D168" s="193">
        <v>1074</v>
      </c>
      <c r="E168" s="195">
        <v>-1381941</v>
      </c>
      <c r="F168" s="193">
        <v>2402304</v>
      </c>
    </row>
    <row r="169" spans="1:6" ht="12.75">
      <c r="A169" s="196" t="s">
        <v>185</v>
      </c>
      <c r="B169" s="193">
        <v>26496002</v>
      </c>
      <c r="C169" s="194">
        <v>26491085</v>
      </c>
      <c r="D169" s="193">
        <v>4917</v>
      </c>
      <c r="E169" s="195">
        <v>34521682</v>
      </c>
      <c r="F169" s="193">
        <v>-8025680</v>
      </c>
    </row>
    <row r="170" spans="1:6" ht="12.75">
      <c r="A170" s="196" t="s">
        <v>186</v>
      </c>
      <c r="B170" s="193">
        <v>-4103643</v>
      </c>
      <c r="C170" s="194">
        <v>-4105333</v>
      </c>
      <c r="D170" s="193">
        <v>1690</v>
      </c>
      <c r="E170" s="195">
        <v>-8364601</v>
      </c>
      <c r="F170" s="193">
        <v>4260958</v>
      </c>
    </row>
    <row r="171" spans="1:6" ht="12.75">
      <c r="A171" s="196" t="s">
        <v>187</v>
      </c>
      <c r="B171" s="193">
        <v>11020426</v>
      </c>
      <c r="C171" s="194">
        <v>11016864</v>
      </c>
      <c r="D171" s="193">
        <v>3562</v>
      </c>
      <c r="E171" s="195">
        <v>-2281545</v>
      </c>
      <c r="F171" s="193">
        <v>13301971</v>
      </c>
    </row>
    <row r="172" spans="1:6" ht="12.75">
      <c r="A172" s="196" t="s">
        <v>188</v>
      </c>
      <c r="B172" s="193">
        <v>-8005424</v>
      </c>
      <c r="C172" s="194">
        <v>-8080632</v>
      </c>
      <c r="D172" s="193">
        <v>75208</v>
      </c>
      <c r="E172" s="195">
        <v>-10157295</v>
      </c>
      <c r="F172" s="193">
        <v>2151871</v>
      </c>
    </row>
    <row r="173" spans="1:6" ht="12.75">
      <c r="A173" s="196" t="s">
        <v>189</v>
      </c>
      <c r="B173" s="193">
        <v>37587777</v>
      </c>
      <c r="C173" s="194">
        <v>37585327</v>
      </c>
      <c r="D173" s="193">
        <v>2450</v>
      </c>
      <c r="E173" s="195">
        <v>30829274</v>
      </c>
      <c r="F173" s="193">
        <v>6758503</v>
      </c>
    </row>
    <row r="174" spans="1:6" ht="12.75">
      <c r="A174" s="196" t="s">
        <v>190</v>
      </c>
      <c r="B174" s="193">
        <v>-3595711</v>
      </c>
      <c r="C174" s="194">
        <v>-3596621</v>
      </c>
      <c r="D174" s="193">
        <v>910</v>
      </c>
      <c r="E174" s="195">
        <v>-2081212</v>
      </c>
      <c r="F174" s="193">
        <v>-1514499</v>
      </c>
    </row>
    <row r="175" spans="1:6" ht="12.75">
      <c r="A175" s="196" t="s">
        <v>191</v>
      </c>
      <c r="B175" s="193">
        <v>1409034</v>
      </c>
      <c r="C175" s="194">
        <v>1406237</v>
      </c>
      <c r="D175" s="193">
        <v>2797</v>
      </c>
      <c r="E175" s="195">
        <v>-3820401</v>
      </c>
      <c r="F175" s="193">
        <v>5229435</v>
      </c>
    </row>
    <row r="176" spans="1:6" ht="12.75">
      <c r="A176" s="196" t="s">
        <v>192</v>
      </c>
      <c r="B176" s="193">
        <v>-8812102</v>
      </c>
      <c r="C176" s="194">
        <v>-8813820</v>
      </c>
      <c r="D176" s="193">
        <v>1718</v>
      </c>
      <c r="E176" s="195">
        <v>-8090800</v>
      </c>
      <c r="F176" s="193">
        <v>-721302</v>
      </c>
    </row>
    <row r="177" spans="1:6" ht="12.75">
      <c r="A177" s="196" t="s">
        <v>193</v>
      </c>
      <c r="B177" s="193">
        <v>1085836</v>
      </c>
      <c r="C177" s="194">
        <v>1085012</v>
      </c>
      <c r="D177" s="193">
        <v>824</v>
      </c>
      <c r="E177" s="195">
        <v>5808029</v>
      </c>
      <c r="F177" s="193">
        <v>-4722193</v>
      </c>
    </row>
    <row r="178" spans="1:6" ht="12.75">
      <c r="A178" s="196" t="s">
        <v>194</v>
      </c>
      <c r="B178" s="193">
        <v>-7453295</v>
      </c>
      <c r="C178" s="194">
        <v>-7454735</v>
      </c>
      <c r="D178" s="193">
        <v>1440</v>
      </c>
      <c r="E178" s="195">
        <v>-8877194</v>
      </c>
      <c r="F178" s="193">
        <v>1423899</v>
      </c>
    </row>
    <row r="179" spans="1:6" ht="12.75">
      <c r="A179" s="196" t="s">
        <v>195</v>
      </c>
      <c r="B179" s="193">
        <v>2555612</v>
      </c>
      <c r="C179" s="194">
        <v>2554586</v>
      </c>
      <c r="D179" s="193">
        <v>1026</v>
      </c>
      <c r="E179" s="195">
        <v>1240880</v>
      </c>
      <c r="F179" s="193">
        <v>1314732</v>
      </c>
    </row>
    <row r="180" spans="1:6" ht="12.75">
      <c r="A180" s="196" t="s">
        <v>196</v>
      </c>
      <c r="B180" s="193">
        <v>-1021303</v>
      </c>
      <c r="C180" s="194">
        <v>-1022702</v>
      </c>
      <c r="D180" s="193">
        <v>1399</v>
      </c>
      <c r="E180" s="195">
        <v>-3754048</v>
      </c>
      <c r="F180" s="193">
        <v>2732745</v>
      </c>
    </row>
    <row r="181" spans="1:6" ht="12.75">
      <c r="A181" s="196" t="s">
        <v>197</v>
      </c>
      <c r="B181" s="193">
        <v>833885</v>
      </c>
      <c r="C181" s="194">
        <v>832723</v>
      </c>
      <c r="D181" s="193">
        <v>1162</v>
      </c>
      <c r="E181" s="195">
        <v>6203124</v>
      </c>
      <c r="F181" s="193">
        <v>-5369239</v>
      </c>
    </row>
    <row r="182" spans="1:6" ht="12.75">
      <c r="A182" s="196" t="s">
        <v>198</v>
      </c>
      <c r="B182" s="193">
        <v>7287084</v>
      </c>
      <c r="C182" s="194">
        <v>7286484</v>
      </c>
      <c r="D182" s="193">
        <v>600</v>
      </c>
      <c r="E182" s="195">
        <v>3777262</v>
      </c>
      <c r="F182" s="193">
        <v>3509822</v>
      </c>
    </row>
    <row r="183" spans="1:6" ht="12.75">
      <c r="A183" s="196" t="s">
        <v>199</v>
      </c>
      <c r="B183" s="193">
        <v>5477220</v>
      </c>
      <c r="C183" s="194">
        <v>5473038</v>
      </c>
      <c r="D183" s="193">
        <v>4182</v>
      </c>
      <c r="E183" s="195">
        <v>793039</v>
      </c>
      <c r="F183" s="193">
        <v>4684181</v>
      </c>
    </row>
    <row r="184" spans="1:6" ht="12.75">
      <c r="A184" s="196" t="s">
        <v>200</v>
      </c>
      <c r="B184" s="193">
        <v>22180644</v>
      </c>
      <c r="C184" s="194">
        <v>22181126</v>
      </c>
      <c r="D184" s="193">
        <v>-482</v>
      </c>
      <c r="E184" s="195">
        <v>23421869</v>
      </c>
      <c r="F184" s="193">
        <v>-1241225</v>
      </c>
    </row>
    <row r="185" spans="1:6" ht="12.75">
      <c r="A185" s="196" t="s">
        <v>201</v>
      </c>
      <c r="B185" s="193">
        <v>51601611</v>
      </c>
      <c r="C185" s="194">
        <v>51599619</v>
      </c>
      <c r="D185" s="193">
        <v>1992</v>
      </c>
      <c r="E185" s="195">
        <v>49813765</v>
      </c>
      <c r="F185" s="193">
        <v>1787846</v>
      </c>
    </row>
    <row r="186" spans="1:6" ht="12.75">
      <c r="A186" s="196" t="s">
        <v>202</v>
      </c>
      <c r="B186" s="193">
        <v>17549389</v>
      </c>
      <c r="C186" s="194">
        <v>17548495</v>
      </c>
      <c r="D186" s="193">
        <v>894</v>
      </c>
      <c r="E186" s="195">
        <v>14587880</v>
      </c>
      <c r="F186" s="193">
        <v>2961509</v>
      </c>
    </row>
    <row r="187" spans="1:6" ht="12.75">
      <c r="A187" s="196" t="s">
        <v>203</v>
      </c>
      <c r="B187" s="193">
        <v>-387633</v>
      </c>
      <c r="C187" s="194">
        <v>-388883</v>
      </c>
      <c r="D187" s="193">
        <v>1250</v>
      </c>
      <c r="E187" s="195">
        <v>1589794</v>
      </c>
      <c r="F187" s="193">
        <v>-1977427</v>
      </c>
    </row>
    <row r="188" spans="1:6" ht="12.75">
      <c r="A188" s="196" t="s">
        <v>204</v>
      </c>
      <c r="B188" s="193">
        <v>-2471768</v>
      </c>
      <c r="C188" s="194">
        <v>-2473045</v>
      </c>
      <c r="D188" s="193">
        <v>1277</v>
      </c>
      <c r="E188" s="195">
        <v>-3056066</v>
      </c>
      <c r="F188" s="193">
        <v>584298</v>
      </c>
    </row>
    <row r="189" spans="1:6" ht="12.75">
      <c r="A189" s="196" t="s">
        <v>205</v>
      </c>
      <c r="B189" s="193">
        <v>40742894</v>
      </c>
      <c r="C189" s="194">
        <v>40741286</v>
      </c>
      <c r="D189" s="193">
        <v>1608</v>
      </c>
      <c r="E189" s="195">
        <v>36947396</v>
      </c>
      <c r="F189" s="193">
        <v>3795498</v>
      </c>
    </row>
    <row r="190" spans="1:6" ht="12.75">
      <c r="A190" s="196" t="s">
        <v>206</v>
      </c>
      <c r="B190" s="193">
        <v>26715781</v>
      </c>
      <c r="C190" s="194">
        <v>26715774</v>
      </c>
      <c r="D190" s="193">
        <v>7</v>
      </c>
      <c r="E190" s="195">
        <v>20374870</v>
      </c>
      <c r="F190" s="193">
        <v>6340911</v>
      </c>
    </row>
    <row r="191" spans="1:6" ht="12.75">
      <c r="A191" s="196" t="s">
        <v>207</v>
      </c>
      <c r="B191" s="193">
        <v>5745194</v>
      </c>
      <c r="C191" s="194">
        <v>5744336</v>
      </c>
      <c r="D191" s="193">
        <v>858</v>
      </c>
      <c r="E191" s="195">
        <v>7597473</v>
      </c>
      <c r="F191" s="193">
        <v>-1852279</v>
      </c>
    </row>
    <row r="192" spans="1:6" ht="27" customHeight="1">
      <c r="A192" s="192" t="s">
        <v>959</v>
      </c>
      <c r="B192" s="193">
        <v>-7468634</v>
      </c>
      <c r="C192" s="194">
        <v>-7471261</v>
      </c>
      <c r="D192" s="193">
        <v>2627</v>
      </c>
      <c r="E192" s="195">
        <v>-9962044</v>
      </c>
      <c r="F192" s="193">
        <v>2493410</v>
      </c>
    </row>
    <row r="193" spans="1:6" ht="12.75">
      <c r="A193" s="196" t="s">
        <v>208</v>
      </c>
      <c r="B193" s="193">
        <v>-6141855</v>
      </c>
      <c r="C193" s="194">
        <v>-6142953</v>
      </c>
      <c r="D193" s="193">
        <v>1098</v>
      </c>
      <c r="E193" s="195">
        <v>-5880512</v>
      </c>
      <c r="F193" s="193">
        <v>-261343</v>
      </c>
    </row>
    <row r="194" spans="1:6" ht="12.75">
      <c r="A194" s="196" t="s">
        <v>209</v>
      </c>
      <c r="B194" s="193">
        <v>1727743</v>
      </c>
      <c r="C194" s="194">
        <v>1727102</v>
      </c>
      <c r="D194" s="193">
        <v>641</v>
      </c>
      <c r="E194" s="195">
        <v>504507</v>
      </c>
      <c r="F194" s="193">
        <v>1223236</v>
      </c>
    </row>
    <row r="195" spans="1:6" ht="12.75">
      <c r="A195" s="196" t="s">
        <v>210</v>
      </c>
      <c r="B195" s="193">
        <v>6250776</v>
      </c>
      <c r="C195" s="194">
        <v>6250217</v>
      </c>
      <c r="D195" s="193">
        <v>559</v>
      </c>
      <c r="E195" s="195">
        <v>2585859</v>
      </c>
      <c r="F195" s="193">
        <v>3664917</v>
      </c>
    </row>
    <row r="196" spans="1:6" ht="12.75">
      <c r="A196" s="196" t="s">
        <v>211</v>
      </c>
      <c r="B196" s="193">
        <v>332224</v>
      </c>
      <c r="C196" s="194">
        <v>331612</v>
      </c>
      <c r="D196" s="193">
        <v>612</v>
      </c>
      <c r="E196" s="195">
        <v>-17389</v>
      </c>
      <c r="F196" s="193">
        <v>349613</v>
      </c>
    </row>
    <row r="197" spans="1:6" ht="12.75">
      <c r="A197" s="196" t="s">
        <v>212</v>
      </c>
      <c r="B197" s="193">
        <v>6282997</v>
      </c>
      <c r="C197" s="198">
        <v>6282851</v>
      </c>
      <c r="D197" s="199">
        <v>146</v>
      </c>
      <c r="E197" s="200">
        <v>6105442</v>
      </c>
      <c r="F197" s="199">
        <v>177555</v>
      </c>
    </row>
    <row r="198" spans="1:6" ht="12.75">
      <c r="A198" s="196" t="s">
        <v>213</v>
      </c>
      <c r="B198" s="193">
        <v>-1018093</v>
      </c>
      <c r="C198" s="194">
        <v>-1019754</v>
      </c>
      <c r="D198" s="193">
        <v>1661</v>
      </c>
      <c r="E198" s="195">
        <v>3809456</v>
      </c>
      <c r="F198" s="193">
        <v>-4827549</v>
      </c>
    </row>
    <row r="199" spans="1:6" ht="12.75">
      <c r="A199" s="196" t="s">
        <v>214</v>
      </c>
      <c r="B199" s="193">
        <v>-49797038</v>
      </c>
      <c r="C199" s="194">
        <v>-49807990</v>
      </c>
      <c r="D199" s="193">
        <v>10952</v>
      </c>
      <c r="E199" s="195">
        <v>-45875636</v>
      </c>
      <c r="F199" s="193">
        <v>-3921402</v>
      </c>
    </row>
    <row r="200" spans="1:6" ht="12.75">
      <c r="A200" s="196" t="s">
        <v>215</v>
      </c>
      <c r="B200" s="193">
        <v>-4682463</v>
      </c>
      <c r="C200" s="194">
        <v>-4683663</v>
      </c>
      <c r="D200" s="193">
        <v>1200</v>
      </c>
      <c r="E200" s="195">
        <v>-4132287</v>
      </c>
      <c r="F200" s="193">
        <v>-550176</v>
      </c>
    </row>
    <row r="201" spans="1:6" ht="12.75">
      <c r="A201" s="196" t="s">
        <v>216</v>
      </c>
      <c r="B201" s="193">
        <v>-15362932</v>
      </c>
      <c r="C201" s="194">
        <v>-15365556</v>
      </c>
      <c r="D201" s="193">
        <v>2624</v>
      </c>
      <c r="E201" s="195">
        <v>-11844600</v>
      </c>
      <c r="F201" s="193">
        <v>-3518332</v>
      </c>
    </row>
    <row r="202" spans="1:6" ht="12.75">
      <c r="A202" s="196" t="s">
        <v>217</v>
      </c>
      <c r="B202" s="193">
        <v>798647</v>
      </c>
      <c r="C202" s="194">
        <v>798427</v>
      </c>
      <c r="D202" s="193">
        <v>220</v>
      </c>
      <c r="E202" s="195">
        <v>1049467</v>
      </c>
      <c r="F202" s="193">
        <v>-250820</v>
      </c>
    </row>
    <row r="203" spans="1:6" ht="12.75">
      <c r="A203" s="196" t="s">
        <v>218</v>
      </c>
      <c r="B203" s="193">
        <v>-2395510</v>
      </c>
      <c r="C203" s="194">
        <v>-2395793</v>
      </c>
      <c r="D203" s="193">
        <v>283</v>
      </c>
      <c r="E203" s="195">
        <v>-2856416</v>
      </c>
      <c r="F203" s="193">
        <v>460906</v>
      </c>
    </row>
    <row r="204" spans="1:6" ht="12.75">
      <c r="A204" s="196" t="s">
        <v>219</v>
      </c>
      <c r="B204" s="193">
        <v>5949527</v>
      </c>
      <c r="C204" s="194">
        <v>5948989</v>
      </c>
      <c r="D204" s="193">
        <v>538</v>
      </c>
      <c r="E204" s="195">
        <v>6610398</v>
      </c>
      <c r="F204" s="193">
        <v>-660871</v>
      </c>
    </row>
    <row r="205" spans="1:6" ht="12.75">
      <c r="A205" s="196" t="s">
        <v>220</v>
      </c>
      <c r="B205" s="193">
        <v>3845796</v>
      </c>
      <c r="C205" s="194">
        <v>3844195</v>
      </c>
      <c r="D205" s="193">
        <v>1601</v>
      </c>
      <c r="E205" s="195">
        <v>6156954</v>
      </c>
      <c r="F205" s="193">
        <v>-2311158</v>
      </c>
    </row>
    <row r="206" spans="1:6" ht="12.75">
      <c r="A206" s="196" t="s">
        <v>221</v>
      </c>
      <c r="B206" s="193">
        <v>12739031</v>
      </c>
      <c r="C206" s="194">
        <v>12738641</v>
      </c>
      <c r="D206" s="193">
        <v>390</v>
      </c>
      <c r="E206" s="195">
        <v>10605351</v>
      </c>
      <c r="F206" s="193">
        <v>2133680</v>
      </c>
    </row>
    <row r="207" spans="1:6" ht="12.75">
      <c r="A207" s="196" t="s">
        <v>222</v>
      </c>
      <c r="B207" s="193">
        <v>-3634909</v>
      </c>
      <c r="C207" s="194">
        <v>-3635585</v>
      </c>
      <c r="D207" s="193">
        <v>676</v>
      </c>
      <c r="E207" s="195">
        <v>-2180137</v>
      </c>
      <c r="F207" s="193">
        <v>-1454772</v>
      </c>
    </row>
    <row r="208" spans="1:6" ht="27" customHeight="1">
      <c r="A208" s="192" t="s">
        <v>960</v>
      </c>
      <c r="B208" s="193">
        <v>11030822</v>
      </c>
      <c r="C208" s="194">
        <v>11030666</v>
      </c>
      <c r="D208" s="193">
        <v>156</v>
      </c>
      <c r="E208" s="195">
        <v>9043941</v>
      </c>
      <c r="F208" s="193">
        <v>1986881</v>
      </c>
    </row>
    <row r="209" spans="1:6" ht="12.75">
      <c r="A209" s="196" t="s">
        <v>223</v>
      </c>
      <c r="B209" s="193">
        <v>-990944</v>
      </c>
      <c r="C209" s="194">
        <v>-991651</v>
      </c>
      <c r="D209" s="193">
        <v>707</v>
      </c>
      <c r="E209" s="195">
        <v>-4202634</v>
      </c>
      <c r="F209" s="193">
        <v>3211690</v>
      </c>
    </row>
    <row r="210" spans="1:6" ht="12.75">
      <c r="A210" s="196" t="s">
        <v>224</v>
      </c>
      <c r="B210" s="193">
        <v>-6025165</v>
      </c>
      <c r="C210" s="194">
        <v>-6026688</v>
      </c>
      <c r="D210" s="193">
        <v>1523</v>
      </c>
      <c r="E210" s="195">
        <v>-7404480</v>
      </c>
      <c r="F210" s="193">
        <v>1379315</v>
      </c>
    </row>
    <row r="211" spans="1:6" ht="12.75">
      <c r="A211" s="196" t="s">
        <v>225</v>
      </c>
      <c r="B211" s="193">
        <v>255888</v>
      </c>
      <c r="C211" s="194">
        <v>255342</v>
      </c>
      <c r="D211" s="193">
        <v>546</v>
      </c>
      <c r="E211" s="195">
        <v>-706132</v>
      </c>
      <c r="F211" s="193">
        <v>962020</v>
      </c>
    </row>
    <row r="212" spans="1:6" ht="12.75">
      <c r="A212" s="196" t="s">
        <v>226</v>
      </c>
      <c r="B212" s="193">
        <v>-9220180</v>
      </c>
      <c r="C212" s="194">
        <v>-9223480</v>
      </c>
      <c r="D212" s="193">
        <v>3300</v>
      </c>
      <c r="E212" s="195">
        <v>-5632695</v>
      </c>
      <c r="F212" s="193">
        <v>-3587485</v>
      </c>
    </row>
    <row r="213" spans="1:6" ht="12.75">
      <c r="A213" s="196" t="s">
        <v>227</v>
      </c>
      <c r="B213" s="193">
        <v>14278654</v>
      </c>
      <c r="C213" s="194">
        <v>14277467</v>
      </c>
      <c r="D213" s="193">
        <v>1187</v>
      </c>
      <c r="E213" s="195">
        <v>6003019</v>
      </c>
      <c r="F213" s="193">
        <v>8275635</v>
      </c>
    </row>
    <row r="214" spans="1:6" ht="12.75">
      <c r="A214" s="196" t="s">
        <v>228</v>
      </c>
      <c r="B214" s="193">
        <v>4138946</v>
      </c>
      <c r="C214" s="194">
        <v>4138907</v>
      </c>
      <c r="D214" s="193">
        <v>39</v>
      </c>
      <c r="E214" s="195">
        <v>3101003</v>
      </c>
      <c r="F214" s="193">
        <v>1037943</v>
      </c>
    </row>
    <row r="215" spans="1:6" ht="12.75">
      <c r="A215" s="196" t="s">
        <v>229</v>
      </c>
      <c r="B215" s="193">
        <v>1589617</v>
      </c>
      <c r="C215" s="194">
        <v>1589090</v>
      </c>
      <c r="D215" s="193">
        <v>527</v>
      </c>
      <c r="E215" s="195">
        <v>1031122</v>
      </c>
      <c r="F215" s="193">
        <v>558495</v>
      </c>
    </row>
    <row r="216" spans="1:6" ht="12.75">
      <c r="A216" s="196" t="s">
        <v>230</v>
      </c>
      <c r="B216" s="193">
        <v>30144198</v>
      </c>
      <c r="C216" s="194">
        <v>30144140</v>
      </c>
      <c r="D216" s="193">
        <v>58</v>
      </c>
      <c r="E216" s="195">
        <v>30733681</v>
      </c>
      <c r="F216" s="193">
        <v>-589483</v>
      </c>
    </row>
    <row r="217" spans="1:6" ht="12.75">
      <c r="A217" s="196" t="s">
        <v>231</v>
      </c>
      <c r="B217" s="193">
        <v>1034921</v>
      </c>
      <c r="C217" s="194">
        <v>1034484</v>
      </c>
      <c r="D217" s="193">
        <v>437</v>
      </c>
      <c r="E217" s="195">
        <v>-32559</v>
      </c>
      <c r="F217" s="193">
        <v>1067480</v>
      </c>
    </row>
    <row r="218" spans="1:6" ht="12.75">
      <c r="A218" s="196" t="s">
        <v>232</v>
      </c>
      <c r="B218" s="193">
        <v>9723862</v>
      </c>
      <c r="C218" s="194">
        <v>9723664</v>
      </c>
      <c r="D218" s="193">
        <v>198</v>
      </c>
      <c r="E218" s="195">
        <v>10560962</v>
      </c>
      <c r="F218" s="193">
        <v>-837100</v>
      </c>
    </row>
    <row r="219" spans="1:6" ht="12.75">
      <c r="A219" s="196" t="s">
        <v>233</v>
      </c>
      <c r="B219" s="193">
        <v>168403029</v>
      </c>
      <c r="C219" s="194">
        <v>168400153</v>
      </c>
      <c r="D219" s="193">
        <v>2876</v>
      </c>
      <c r="E219" s="195">
        <v>173189689</v>
      </c>
      <c r="F219" s="193">
        <v>-4786660</v>
      </c>
    </row>
    <row r="220" spans="1:6" ht="27" customHeight="1">
      <c r="A220" s="192" t="s">
        <v>961</v>
      </c>
      <c r="B220" s="193">
        <v>-6064260</v>
      </c>
      <c r="C220" s="194">
        <v>-6066032</v>
      </c>
      <c r="D220" s="193">
        <v>1772</v>
      </c>
      <c r="E220" s="195">
        <v>-3640761</v>
      </c>
      <c r="F220" s="193">
        <v>-2423499</v>
      </c>
    </row>
    <row r="221" spans="1:6" ht="12.75">
      <c r="A221" s="196" t="s">
        <v>234</v>
      </c>
      <c r="B221" s="193">
        <v>1899953</v>
      </c>
      <c r="C221" s="194">
        <v>1898858</v>
      </c>
      <c r="D221" s="193">
        <v>1095</v>
      </c>
      <c r="E221" s="195">
        <v>5342314</v>
      </c>
      <c r="F221" s="193">
        <v>-3442361</v>
      </c>
    </row>
    <row r="222" spans="1:6" ht="12.75">
      <c r="A222" s="196" t="s">
        <v>235</v>
      </c>
      <c r="B222" s="193">
        <v>36744127</v>
      </c>
      <c r="C222" s="194">
        <v>36744418</v>
      </c>
      <c r="D222" s="193">
        <v>-291</v>
      </c>
      <c r="E222" s="195">
        <v>37354183</v>
      </c>
      <c r="F222" s="193">
        <v>-610056</v>
      </c>
    </row>
    <row r="223" spans="1:6" ht="12.75">
      <c r="A223" s="196" t="s">
        <v>236</v>
      </c>
      <c r="B223" s="193">
        <v>24396603</v>
      </c>
      <c r="C223" s="194">
        <v>24397268</v>
      </c>
      <c r="D223" s="193">
        <v>-665</v>
      </c>
      <c r="E223" s="195">
        <v>24035863</v>
      </c>
      <c r="F223" s="193">
        <v>360740</v>
      </c>
    </row>
    <row r="224" spans="1:6" ht="12.75">
      <c r="A224" s="196" t="s">
        <v>237</v>
      </c>
      <c r="B224" s="193">
        <v>15611566</v>
      </c>
      <c r="C224" s="194">
        <v>15610337</v>
      </c>
      <c r="D224" s="193">
        <v>1229</v>
      </c>
      <c r="E224" s="195">
        <v>13408717</v>
      </c>
      <c r="F224" s="193">
        <v>2202849</v>
      </c>
    </row>
    <row r="225" spans="1:6" ht="12.75">
      <c r="A225" s="196" t="s">
        <v>238</v>
      </c>
      <c r="B225" s="193">
        <v>-2345451</v>
      </c>
      <c r="C225" s="194">
        <v>-2346131</v>
      </c>
      <c r="D225" s="193">
        <v>680</v>
      </c>
      <c r="E225" s="195">
        <v>-2430360</v>
      </c>
      <c r="F225" s="193">
        <v>84909</v>
      </c>
    </row>
    <row r="226" spans="1:6" ht="12.75">
      <c r="A226" s="196" t="s">
        <v>239</v>
      </c>
      <c r="B226" s="193">
        <v>2628183</v>
      </c>
      <c r="C226" s="194">
        <v>2626122</v>
      </c>
      <c r="D226" s="193">
        <v>2061</v>
      </c>
      <c r="E226" s="195">
        <v>-2968338</v>
      </c>
      <c r="F226" s="193">
        <v>5596521</v>
      </c>
    </row>
    <row r="227" spans="1:6" ht="12.75">
      <c r="A227" s="196" t="s">
        <v>240</v>
      </c>
      <c r="B227" s="193">
        <v>-10736840</v>
      </c>
      <c r="C227" s="194">
        <v>-14389475</v>
      </c>
      <c r="D227" s="193">
        <v>3652635</v>
      </c>
      <c r="E227" s="195">
        <v>-13637590</v>
      </c>
      <c r="F227" s="193">
        <v>2900750</v>
      </c>
    </row>
    <row r="228" spans="1:6" ht="12.75">
      <c r="A228" s="196" t="s">
        <v>241</v>
      </c>
      <c r="B228" s="193">
        <v>-4740579</v>
      </c>
      <c r="C228" s="194">
        <v>-4741812</v>
      </c>
      <c r="D228" s="193">
        <v>1233</v>
      </c>
      <c r="E228" s="195">
        <v>-4355830</v>
      </c>
      <c r="F228" s="193">
        <v>-384749</v>
      </c>
    </row>
    <row r="229" spans="1:6" ht="12.75">
      <c r="A229" s="196" t="s">
        <v>242</v>
      </c>
      <c r="B229" s="193">
        <v>-92069715</v>
      </c>
      <c r="C229" s="194">
        <v>-92087748</v>
      </c>
      <c r="D229" s="193">
        <v>18033</v>
      </c>
      <c r="E229" s="195">
        <v>-100076091</v>
      </c>
      <c r="F229" s="193">
        <v>8006376</v>
      </c>
    </row>
    <row r="230" spans="1:6" ht="27" customHeight="1">
      <c r="A230" s="192" t="s">
        <v>962</v>
      </c>
      <c r="B230" s="193">
        <v>-17072517</v>
      </c>
      <c r="C230" s="194">
        <v>-17074920</v>
      </c>
      <c r="D230" s="193">
        <v>2403</v>
      </c>
      <c r="E230" s="195">
        <v>-9559306</v>
      </c>
      <c r="F230" s="193">
        <v>-7513211</v>
      </c>
    </row>
    <row r="231" spans="1:6" ht="12.75">
      <c r="A231" s="196" t="s">
        <v>243</v>
      </c>
      <c r="B231" s="193">
        <v>62074150</v>
      </c>
      <c r="C231" s="194">
        <v>62075460</v>
      </c>
      <c r="D231" s="193">
        <v>-1310</v>
      </c>
      <c r="E231" s="195">
        <v>62135122</v>
      </c>
      <c r="F231" s="193">
        <v>-60972</v>
      </c>
    </row>
    <row r="232" spans="1:6" ht="12.75">
      <c r="A232" s="196" t="s">
        <v>244</v>
      </c>
      <c r="B232" s="193">
        <v>2787322</v>
      </c>
      <c r="C232" s="194">
        <v>2782447</v>
      </c>
      <c r="D232" s="193">
        <v>4875</v>
      </c>
      <c r="E232" s="195">
        <v>4076464</v>
      </c>
      <c r="F232" s="193">
        <v>-1289142</v>
      </c>
    </row>
    <row r="233" spans="1:6" ht="12.75">
      <c r="A233" s="196" t="s">
        <v>245</v>
      </c>
      <c r="B233" s="193">
        <v>-3253092</v>
      </c>
      <c r="C233" s="194">
        <v>-3254399</v>
      </c>
      <c r="D233" s="193">
        <v>1307</v>
      </c>
      <c r="E233" s="195">
        <v>-3548294</v>
      </c>
      <c r="F233" s="193">
        <v>295202</v>
      </c>
    </row>
    <row r="234" spans="1:6" ht="12.75">
      <c r="A234" s="196" t="s">
        <v>246</v>
      </c>
      <c r="B234" s="193">
        <v>42333642</v>
      </c>
      <c r="C234" s="194">
        <v>42334716</v>
      </c>
      <c r="D234" s="193">
        <v>-1074</v>
      </c>
      <c r="E234" s="195">
        <v>47042138</v>
      </c>
      <c r="F234" s="193">
        <v>-4708496</v>
      </c>
    </row>
    <row r="235" spans="1:6" ht="12.75">
      <c r="A235" s="196" t="s">
        <v>247</v>
      </c>
      <c r="B235" s="193">
        <v>-14324798</v>
      </c>
      <c r="C235" s="194">
        <v>-14327151</v>
      </c>
      <c r="D235" s="193">
        <v>2353</v>
      </c>
      <c r="E235" s="195">
        <v>-14054240</v>
      </c>
      <c r="F235" s="193">
        <v>-270558</v>
      </c>
    </row>
    <row r="236" spans="1:6" ht="12.75">
      <c r="A236" s="196" t="s">
        <v>248</v>
      </c>
      <c r="B236" s="193">
        <v>11807698</v>
      </c>
      <c r="C236" s="194">
        <v>11807147</v>
      </c>
      <c r="D236" s="193">
        <v>551</v>
      </c>
      <c r="E236" s="195">
        <v>-3867509</v>
      </c>
      <c r="F236" s="193">
        <v>15675207</v>
      </c>
    </row>
    <row r="237" spans="1:6" ht="12.75">
      <c r="A237" s="196" t="s">
        <v>249</v>
      </c>
      <c r="B237" s="193">
        <v>-1192928</v>
      </c>
      <c r="C237" s="194">
        <v>-1193862</v>
      </c>
      <c r="D237" s="193">
        <v>934</v>
      </c>
      <c r="E237" s="195">
        <v>2105534</v>
      </c>
      <c r="F237" s="193">
        <v>-3298462</v>
      </c>
    </row>
    <row r="238" spans="1:6" ht="12.75">
      <c r="A238" s="196" t="s">
        <v>250</v>
      </c>
      <c r="B238" s="193">
        <v>16680063</v>
      </c>
      <c r="C238" s="194">
        <v>16679481</v>
      </c>
      <c r="D238" s="193">
        <v>582</v>
      </c>
      <c r="E238" s="195">
        <v>14015450</v>
      </c>
      <c r="F238" s="193">
        <v>2664613</v>
      </c>
    </row>
    <row r="239" spans="1:6" ht="12.75">
      <c r="A239" s="196" t="s">
        <v>251</v>
      </c>
      <c r="B239" s="193">
        <v>-7964964</v>
      </c>
      <c r="C239" s="194">
        <v>-7966019</v>
      </c>
      <c r="D239" s="193">
        <v>1055</v>
      </c>
      <c r="E239" s="195">
        <v>-7280311</v>
      </c>
      <c r="F239" s="193">
        <v>-684653</v>
      </c>
    </row>
    <row r="240" spans="1:6" ht="12.75">
      <c r="A240" s="196" t="s">
        <v>252</v>
      </c>
      <c r="B240" s="193">
        <v>6509176</v>
      </c>
      <c r="C240" s="194">
        <v>6508861</v>
      </c>
      <c r="D240" s="193">
        <v>315</v>
      </c>
      <c r="E240" s="195">
        <v>7075254</v>
      </c>
      <c r="F240" s="193">
        <v>-566078</v>
      </c>
    </row>
    <row r="241" spans="1:6" ht="12.75">
      <c r="A241" s="196" t="s">
        <v>253</v>
      </c>
      <c r="B241" s="193">
        <v>-11431925</v>
      </c>
      <c r="C241" s="194">
        <v>-11433422</v>
      </c>
      <c r="D241" s="193">
        <v>1497</v>
      </c>
      <c r="E241" s="195">
        <v>-11943955</v>
      </c>
      <c r="F241" s="193">
        <v>512030</v>
      </c>
    </row>
    <row r="242" spans="1:6" ht="12.75">
      <c r="A242" s="196" t="s">
        <v>254</v>
      </c>
      <c r="B242" s="193">
        <v>-1986888</v>
      </c>
      <c r="C242" s="194">
        <v>-1987797</v>
      </c>
      <c r="D242" s="193">
        <v>909</v>
      </c>
      <c r="E242" s="195">
        <v>-3910622</v>
      </c>
      <c r="F242" s="193">
        <v>1923734</v>
      </c>
    </row>
    <row r="243" spans="1:6" ht="12.75">
      <c r="A243" s="196" t="s">
        <v>255</v>
      </c>
      <c r="B243" s="193">
        <v>-10616656</v>
      </c>
      <c r="C243" s="194">
        <v>-10617376</v>
      </c>
      <c r="D243" s="193">
        <v>720</v>
      </c>
      <c r="E243" s="195">
        <v>-7451075</v>
      </c>
      <c r="F243" s="193">
        <v>-3165581</v>
      </c>
    </row>
    <row r="244" spans="1:6" ht="12.75">
      <c r="A244" s="196" t="s">
        <v>256</v>
      </c>
      <c r="B244" s="193">
        <v>-10674246</v>
      </c>
      <c r="C244" s="194">
        <v>-10675448</v>
      </c>
      <c r="D244" s="193">
        <v>1202</v>
      </c>
      <c r="E244" s="195">
        <v>-7943461</v>
      </c>
      <c r="F244" s="193">
        <v>-2730785</v>
      </c>
    </row>
    <row r="245" spans="1:6" ht="27" customHeight="1">
      <c r="A245" s="192" t="s">
        <v>963</v>
      </c>
      <c r="B245" s="193">
        <v>18367864</v>
      </c>
      <c r="C245" s="194">
        <v>18366854</v>
      </c>
      <c r="D245" s="193">
        <v>1010</v>
      </c>
      <c r="E245" s="195">
        <v>21177525</v>
      </c>
      <c r="F245" s="193">
        <v>-2809661</v>
      </c>
    </row>
    <row r="246" spans="1:6" ht="12.75">
      <c r="A246" s="196" t="s">
        <v>257</v>
      </c>
      <c r="B246" s="193">
        <v>-19722505</v>
      </c>
      <c r="C246" s="194">
        <v>-19731398</v>
      </c>
      <c r="D246" s="193">
        <v>8893</v>
      </c>
      <c r="E246" s="195">
        <v>-24773079</v>
      </c>
      <c r="F246" s="193">
        <v>5050574</v>
      </c>
    </row>
    <row r="247" spans="1:6" ht="12.75">
      <c r="A247" s="196" t="s">
        <v>258</v>
      </c>
      <c r="B247" s="193">
        <v>8285496</v>
      </c>
      <c r="C247" s="194">
        <v>8285325</v>
      </c>
      <c r="D247" s="193">
        <v>171</v>
      </c>
      <c r="E247" s="195">
        <v>4115566</v>
      </c>
      <c r="F247" s="193">
        <v>4169930</v>
      </c>
    </row>
    <row r="248" spans="1:6" ht="12.75">
      <c r="A248" s="196" t="s">
        <v>259</v>
      </c>
      <c r="B248" s="193">
        <v>51825331</v>
      </c>
      <c r="C248" s="194">
        <v>51825222</v>
      </c>
      <c r="D248" s="193">
        <v>109</v>
      </c>
      <c r="E248" s="195">
        <v>45476869</v>
      </c>
      <c r="F248" s="193">
        <v>6348462</v>
      </c>
    </row>
    <row r="249" spans="1:6" ht="12.75">
      <c r="A249" s="196" t="s">
        <v>260</v>
      </c>
      <c r="B249" s="193">
        <v>8795360</v>
      </c>
      <c r="C249" s="194">
        <v>8793754</v>
      </c>
      <c r="D249" s="193">
        <v>1606</v>
      </c>
      <c r="E249" s="195">
        <v>10754987</v>
      </c>
      <c r="F249" s="193">
        <v>-1959627</v>
      </c>
    </row>
    <row r="250" spans="1:6" ht="12.75">
      <c r="A250" s="196" t="s">
        <v>261</v>
      </c>
      <c r="B250" s="193">
        <v>-4739866</v>
      </c>
      <c r="C250" s="194">
        <v>-4740528</v>
      </c>
      <c r="D250" s="193">
        <v>662</v>
      </c>
      <c r="E250" s="195">
        <v>-4553693</v>
      </c>
      <c r="F250" s="193">
        <v>-186173</v>
      </c>
    </row>
    <row r="251" spans="1:6" ht="12.75">
      <c r="A251" s="196" t="s">
        <v>262</v>
      </c>
      <c r="B251" s="193">
        <v>-157372</v>
      </c>
      <c r="C251" s="194">
        <v>-157898</v>
      </c>
      <c r="D251" s="193">
        <v>526</v>
      </c>
      <c r="E251" s="195">
        <v>2878726</v>
      </c>
      <c r="F251" s="193">
        <v>-3036098</v>
      </c>
    </row>
    <row r="252" spans="1:6" ht="12.75">
      <c r="A252" s="196" t="s">
        <v>263</v>
      </c>
      <c r="B252" s="193">
        <v>-5072882</v>
      </c>
      <c r="C252" s="194">
        <v>-5074046</v>
      </c>
      <c r="D252" s="193">
        <v>1164</v>
      </c>
      <c r="E252" s="195">
        <v>-4282308</v>
      </c>
      <c r="F252" s="193">
        <v>-790574</v>
      </c>
    </row>
    <row r="253" spans="1:6" ht="12.75">
      <c r="A253" s="196" t="s">
        <v>264</v>
      </c>
      <c r="B253" s="193">
        <v>-8490012</v>
      </c>
      <c r="C253" s="194">
        <v>-8493094</v>
      </c>
      <c r="D253" s="193">
        <v>3082</v>
      </c>
      <c r="E253" s="195">
        <v>-6459448</v>
      </c>
      <c r="F253" s="193">
        <v>-2030564</v>
      </c>
    </row>
    <row r="254" spans="1:6" ht="12.75">
      <c r="A254" s="196" t="s">
        <v>265</v>
      </c>
      <c r="B254" s="193">
        <v>42707012</v>
      </c>
      <c r="C254" s="194">
        <v>42706883</v>
      </c>
      <c r="D254" s="193">
        <v>129</v>
      </c>
      <c r="E254" s="195">
        <v>41433418</v>
      </c>
      <c r="F254" s="193">
        <v>1273594</v>
      </c>
    </row>
    <row r="255" spans="1:6" ht="27" customHeight="1">
      <c r="A255" s="192" t="s">
        <v>964</v>
      </c>
      <c r="B255" s="193">
        <v>46258049</v>
      </c>
      <c r="C255" s="194">
        <v>46258203</v>
      </c>
      <c r="D255" s="193">
        <v>-154</v>
      </c>
      <c r="E255" s="195">
        <v>44961135</v>
      </c>
      <c r="F255" s="193">
        <v>1296914</v>
      </c>
    </row>
    <row r="256" spans="1:6" ht="12.75">
      <c r="A256" s="196" t="s">
        <v>266</v>
      </c>
      <c r="B256" s="193">
        <v>32038414</v>
      </c>
      <c r="C256" s="194">
        <v>32038506</v>
      </c>
      <c r="D256" s="193">
        <v>-92</v>
      </c>
      <c r="E256" s="195">
        <v>33516469</v>
      </c>
      <c r="F256" s="193">
        <v>-1478055</v>
      </c>
    </row>
    <row r="257" spans="1:6" ht="12.75">
      <c r="A257" s="196" t="s">
        <v>267</v>
      </c>
      <c r="B257" s="193">
        <v>27859527</v>
      </c>
      <c r="C257" s="194">
        <v>27859254</v>
      </c>
      <c r="D257" s="193">
        <v>273</v>
      </c>
      <c r="E257" s="195">
        <v>27798106</v>
      </c>
      <c r="F257" s="193">
        <v>61421</v>
      </c>
    </row>
    <row r="258" spans="1:6" ht="12.75">
      <c r="A258" s="196" t="s">
        <v>268</v>
      </c>
      <c r="B258" s="193">
        <v>-21090102</v>
      </c>
      <c r="C258" s="194">
        <v>-21099273</v>
      </c>
      <c r="D258" s="193">
        <v>9171</v>
      </c>
      <c r="E258" s="195">
        <v>-21281996</v>
      </c>
      <c r="F258" s="193">
        <v>191894</v>
      </c>
    </row>
    <row r="259" spans="1:6" ht="12.75">
      <c r="A259" s="196" t="s">
        <v>269</v>
      </c>
      <c r="B259" s="193">
        <v>-10554199</v>
      </c>
      <c r="C259" s="194">
        <v>-10556400</v>
      </c>
      <c r="D259" s="193">
        <v>2201</v>
      </c>
      <c r="E259" s="195">
        <v>-12848989</v>
      </c>
      <c r="F259" s="193">
        <v>2294790</v>
      </c>
    </row>
    <row r="260" spans="1:6" ht="12.75">
      <c r="A260" s="196" t="s">
        <v>270</v>
      </c>
      <c r="B260" s="193">
        <v>2324749</v>
      </c>
      <c r="C260" s="194">
        <v>2323813</v>
      </c>
      <c r="D260" s="193">
        <v>936</v>
      </c>
      <c r="E260" s="195">
        <v>-891419</v>
      </c>
      <c r="F260" s="193">
        <v>3216168</v>
      </c>
    </row>
    <row r="261" spans="1:6" ht="12.75">
      <c r="A261" s="196" t="s">
        <v>271</v>
      </c>
      <c r="B261" s="193">
        <v>20891356</v>
      </c>
      <c r="C261" s="194">
        <v>20888512</v>
      </c>
      <c r="D261" s="193">
        <v>2844</v>
      </c>
      <c r="E261" s="195">
        <v>14633124</v>
      </c>
      <c r="F261" s="193">
        <v>6258232</v>
      </c>
    </row>
    <row r="262" spans="1:6" ht="27" customHeight="1">
      <c r="A262" s="192" t="s">
        <v>272</v>
      </c>
      <c r="B262" s="193">
        <v>14623685</v>
      </c>
      <c r="C262" s="194">
        <v>14623776</v>
      </c>
      <c r="D262" s="193">
        <v>-91</v>
      </c>
      <c r="E262" s="195">
        <v>12312500</v>
      </c>
      <c r="F262" s="193">
        <v>2311185</v>
      </c>
    </row>
    <row r="263" spans="1:6" ht="12.75">
      <c r="A263" s="196" t="s">
        <v>273</v>
      </c>
      <c r="B263" s="193">
        <v>14270314</v>
      </c>
      <c r="C263" s="194">
        <v>14270501</v>
      </c>
      <c r="D263" s="193">
        <v>-187</v>
      </c>
      <c r="E263" s="195">
        <v>20901558</v>
      </c>
      <c r="F263" s="193">
        <v>-6631244</v>
      </c>
    </row>
    <row r="264" spans="1:6" ht="12.75">
      <c r="A264" s="196" t="s">
        <v>274</v>
      </c>
      <c r="B264" s="193">
        <v>5529088</v>
      </c>
      <c r="C264" s="194">
        <v>5528430</v>
      </c>
      <c r="D264" s="193">
        <v>658</v>
      </c>
      <c r="E264" s="195">
        <v>7371315</v>
      </c>
      <c r="F264" s="193">
        <v>-1842227</v>
      </c>
    </row>
    <row r="265" spans="1:6" ht="12.75">
      <c r="A265" s="196" t="s">
        <v>275</v>
      </c>
      <c r="B265" s="193">
        <v>16756165</v>
      </c>
      <c r="C265" s="194">
        <v>16755251</v>
      </c>
      <c r="D265" s="193">
        <v>914</v>
      </c>
      <c r="E265" s="195">
        <v>17023433</v>
      </c>
      <c r="F265" s="193">
        <v>-267268</v>
      </c>
    </row>
    <row r="266" spans="1:6" ht="12.75">
      <c r="A266" s="196" t="s">
        <v>276</v>
      </c>
      <c r="B266" s="193">
        <v>-13655935</v>
      </c>
      <c r="C266" s="194">
        <v>-13657283</v>
      </c>
      <c r="D266" s="193">
        <v>1348</v>
      </c>
      <c r="E266" s="195">
        <v>-12682452</v>
      </c>
      <c r="F266" s="193">
        <v>-973483</v>
      </c>
    </row>
    <row r="267" spans="1:6" ht="12.75">
      <c r="A267" s="196" t="s">
        <v>277</v>
      </c>
      <c r="B267" s="193">
        <v>10320201</v>
      </c>
      <c r="C267" s="194">
        <v>10319414</v>
      </c>
      <c r="D267" s="193">
        <v>787</v>
      </c>
      <c r="E267" s="195">
        <v>10312177</v>
      </c>
      <c r="F267" s="193">
        <v>8024</v>
      </c>
    </row>
    <row r="268" spans="1:6" ht="12.75">
      <c r="A268" s="196" t="s">
        <v>278</v>
      </c>
      <c r="B268" s="193">
        <v>-13321304</v>
      </c>
      <c r="C268" s="194">
        <v>-13323143</v>
      </c>
      <c r="D268" s="193">
        <v>1839</v>
      </c>
      <c r="E268" s="195">
        <v>-15863973</v>
      </c>
      <c r="F268" s="193">
        <v>2542669</v>
      </c>
    </row>
    <row r="269" spans="1:6" ht="12.75">
      <c r="A269" s="196" t="s">
        <v>279</v>
      </c>
      <c r="B269" s="193">
        <v>238340360</v>
      </c>
      <c r="C269" s="194">
        <v>238346908</v>
      </c>
      <c r="D269" s="193">
        <v>-6548</v>
      </c>
      <c r="E269" s="195">
        <v>216168994</v>
      </c>
      <c r="F269" s="193">
        <v>22171366</v>
      </c>
    </row>
    <row r="270" spans="1:6" ht="27" customHeight="1">
      <c r="A270" s="192" t="s">
        <v>965</v>
      </c>
      <c r="B270" s="193">
        <v>-6917367</v>
      </c>
      <c r="C270" s="194">
        <v>-6918067</v>
      </c>
      <c r="D270" s="193">
        <v>700</v>
      </c>
      <c r="E270" s="195">
        <v>-7944221</v>
      </c>
      <c r="F270" s="193">
        <v>1026854</v>
      </c>
    </row>
    <row r="271" spans="1:6" ht="12.75">
      <c r="A271" s="196" t="s">
        <v>280</v>
      </c>
      <c r="B271" s="193">
        <v>1103499</v>
      </c>
      <c r="C271" s="194">
        <v>1103474</v>
      </c>
      <c r="D271" s="193">
        <v>25</v>
      </c>
      <c r="E271" s="195">
        <v>3375749</v>
      </c>
      <c r="F271" s="193">
        <v>-2272250</v>
      </c>
    </row>
    <row r="272" spans="1:6" ht="12.75">
      <c r="A272" s="196" t="s">
        <v>281</v>
      </c>
      <c r="B272" s="193">
        <v>46440082</v>
      </c>
      <c r="C272" s="194">
        <v>46441753</v>
      </c>
      <c r="D272" s="193">
        <v>-1671</v>
      </c>
      <c r="E272" s="195">
        <v>46767090</v>
      </c>
      <c r="F272" s="193">
        <v>-327008</v>
      </c>
    </row>
    <row r="273" spans="1:6" ht="12.75">
      <c r="A273" s="196" t="s">
        <v>282</v>
      </c>
      <c r="B273" s="193">
        <v>-5609725</v>
      </c>
      <c r="C273" s="194">
        <v>-5610229</v>
      </c>
      <c r="D273" s="193">
        <v>504</v>
      </c>
      <c r="E273" s="195">
        <v>-5260896</v>
      </c>
      <c r="F273" s="193">
        <v>-348829</v>
      </c>
    </row>
    <row r="274" spans="1:6" ht="12.75">
      <c r="A274" s="196" t="s">
        <v>283</v>
      </c>
      <c r="B274" s="193">
        <v>5472455</v>
      </c>
      <c r="C274" s="194">
        <v>5471804</v>
      </c>
      <c r="D274" s="193">
        <v>651</v>
      </c>
      <c r="E274" s="195">
        <v>8598582</v>
      </c>
      <c r="F274" s="193">
        <v>-3126127</v>
      </c>
    </row>
    <row r="275" spans="1:6" ht="12.75">
      <c r="A275" s="196" t="s">
        <v>284</v>
      </c>
      <c r="B275" s="193">
        <v>2623222</v>
      </c>
      <c r="C275" s="194">
        <v>2622968</v>
      </c>
      <c r="D275" s="193">
        <v>254</v>
      </c>
      <c r="E275" s="195">
        <v>4333920</v>
      </c>
      <c r="F275" s="193">
        <v>-1710698</v>
      </c>
    </row>
    <row r="276" spans="1:6" ht="12.75">
      <c r="A276" s="196" t="s">
        <v>285</v>
      </c>
      <c r="B276" s="193">
        <v>-4240213</v>
      </c>
      <c r="C276" s="194">
        <v>-4264155</v>
      </c>
      <c r="D276" s="193">
        <v>23942</v>
      </c>
      <c r="E276" s="195">
        <v>-1485019</v>
      </c>
      <c r="F276" s="193">
        <v>-2755194</v>
      </c>
    </row>
    <row r="277" spans="1:6" ht="12.75">
      <c r="A277" s="196" t="s">
        <v>286</v>
      </c>
      <c r="B277" s="193">
        <v>194127664</v>
      </c>
      <c r="C277" s="194">
        <v>194130738</v>
      </c>
      <c r="D277" s="193">
        <v>-3074</v>
      </c>
      <c r="E277" s="195">
        <v>181199012</v>
      </c>
      <c r="F277" s="193">
        <v>12928652</v>
      </c>
    </row>
    <row r="278" spans="1:6" ht="12.75">
      <c r="A278" s="196" t="s">
        <v>287</v>
      </c>
      <c r="B278" s="193">
        <v>-3499421</v>
      </c>
      <c r="C278" s="194">
        <v>-3499517</v>
      </c>
      <c r="D278" s="193">
        <v>96</v>
      </c>
      <c r="E278" s="195">
        <v>-4268263</v>
      </c>
      <c r="F278" s="193">
        <v>768842</v>
      </c>
    </row>
    <row r="279" spans="1:6" ht="12.75">
      <c r="A279" s="196" t="s">
        <v>288</v>
      </c>
      <c r="B279" s="193">
        <v>4828126</v>
      </c>
      <c r="C279" s="194">
        <v>4828128</v>
      </c>
      <c r="D279" s="193">
        <v>-2</v>
      </c>
      <c r="E279" s="195">
        <v>5173740</v>
      </c>
      <c r="F279" s="193">
        <v>-345614</v>
      </c>
    </row>
    <row r="280" spans="1:6" ht="12.75">
      <c r="A280" s="196" t="s">
        <v>289</v>
      </c>
      <c r="B280" s="193">
        <v>112964376</v>
      </c>
      <c r="C280" s="194">
        <v>112958481</v>
      </c>
      <c r="D280" s="193">
        <v>5895</v>
      </c>
      <c r="E280" s="195">
        <v>111167509</v>
      </c>
      <c r="F280" s="193">
        <v>1796867</v>
      </c>
    </row>
    <row r="281" spans="1:6" ht="12.75">
      <c r="A281" s="196" t="s">
        <v>290</v>
      </c>
      <c r="B281" s="193">
        <v>15630372</v>
      </c>
      <c r="C281" s="194">
        <v>15630510</v>
      </c>
      <c r="D281" s="193">
        <v>-138</v>
      </c>
      <c r="E281" s="195">
        <v>15060329</v>
      </c>
      <c r="F281" s="193">
        <v>570043</v>
      </c>
    </row>
    <row r="282" spans="1:6" ht="12.75">
      <c r="A282" s="196" t="s">
        <v>291</v>
      </c>
      <c r="B282" s="193">
        <v>-866004</v>
      </c>
      <c r="C282" s="194">
        <v>-866497</v>
      </c>
      <c r="D282" s="193">
        <v>493</v>
      </c>
      <c r="E282" s="195">
        <v>3650794</v>
      </c>
      <c r="F282" s="193">
        <v>-4516798</v>
      </c>
    </row>
    <row r="283" spans="1:6" ht="12.75">
      <c r="A283" s="196" t="s">
        <v>292</v>
      </c>
      <c r="B283" s="193">
        <v>34975441</v>
      </c>
      <c r="C283" s="194">
        <v>34976289</v>
      </c>
      <c r="D283" s="193">
        <v>-848</v>
      </c>
      <c r="E283" s="195">
        <v>38582770</v>
      </c>
      <c r="F283" s="193">
        <v>-3607329</v>
      </c>
    </row>
    <row r="284" spans="1:6" ht="12.75">
      <c r="A284" s="196" t="s">
        <v>293</v>
      </c>
      <c r="B284" s="193">
        <v>4284555</v>
      </c>
      <c r="C284" s="194">
        <v>4284491</v>
      </c>
      <c r="D284" s="193">
        <v>64</v>
      </c>
      <c r="E284" s="195">
        <v>5771207</v>
      </c>
      <c r="F284" s="193">
        <v>-1486652</v>
      </c>
    </row>
    <row r="285" spans="1:6" ht="27" customHeight="1">
      <c r="A285" s="192" t="s">
        <v>966</v>
      </c>
      <c r="B285" s="193">
        <v>-7724731</v>
      </c>
      <c r="C285" s="194">
        <v>-7725446</v>
      </c>
      <c r="D285" s="193">
        <v>715</v>
      </c>
      <c r="E285" s="195">
        <v>-6948529</v>
      </c>
      <c r="F285" s="193">
        <v>-776202</v>
      </c>
    </row>
    <row r="286" spans="1:6" ht="12.75">
      <c r="A286" s="196" t="s">
        <v>294</v>
      </c>
      <c r="B286" s="193">
        <v>5199150</v>
      </c>
      <c r="C286" s="194">
        <v>5198936</v>
      </c>
      <c r="D286" s="193">
        <v>214</v>
      </c>
      <c r="E286" s="195">
        <v>2175207</v>
      </c>
      <c r="F286" s="193">
        <v>3023943</v>
      </c>
    </row>
    <row r="287" spans="1:6" ht="12.75">
      <c r="A287" s="196" t="s">
        <v>295</v>
      </c>
      <c r="B287" s="193">
        <v>69031316</v>
      </c>
      <c r="C287" s="194">
        <v>69034048</v>
      </c>
      <c r="D287" s="193">
        <v>-2732</v>
      </c>
      <c r="E287" s="195">
        <v>80729807</v>
      </c>
      <c r="F287" s="193">
        <v>-11698491</v>
      </c>
    </row>
    <row r="288" spans="1:6" ht="12.75">
      <c r="A288" s="196" t="s">
        <v>296</v>
      </c>
      <c r="B288" s="193">
        <v>9586180</v>
      </c>
      <c r="C288" s="194">
        <v>9585456</v>
      </c>
      <c r="D288" s="193">
        <v>724</v>
      </c>
      <c r="E288" s="195">
        <v>10443943</v>
      </c>
      <c r="F288" s="193">
        <v>-857763</v>
      </c>
    </row>
    <row r="289" spans="1:6" ht="12.75">
      <c r="A289" s="196" t="s">
        <v>297</v>
      </c>
      <c r="B289" s="193">
        <v>17674469</v>
      </c>
      <c r="C289" s="194">
        <v>17674991</v>
      </c>
      <c r="D289" s="193">
        <v>-522</v>
      </c>
      <c r="E289" s="195">
        <v>19801224</v>
      </c>
      <c r="F289" s="193">
        <v>-2126755</v>
      </c>
    </row>
    <row r="290" spans="1:6" ht="12.75">
      <c r="A290" s="196" t="s">
        <v>298</v>
      </c>
      <c r="B290" s="193">
        <v>-6819307</v>
      </c>
      <c r="C290" s="194">
        <v>-6820009</v>
      </c>
      <c r="D290" s="193">
        <v>702</v>
      </c>
      <c r="E290" s="195">
        <v>-6007268</v>
      </c>
      <c r="F290" s="193">
        <v>-812039</v>
      </c>
    </row>
    <row r="291" spans="1:6" ht="12.75">
      <c r="A291" s="196" t="s">
        <v>299</v>
      </c>
      <c r="B291" s="193">
        <v>17283980</v>
      </c>
      <c r="C291" s="194">
        <v>17284245</v>
      </c>
      <c r="D291" s="193">
        <v>-265</v>
      </c>
      <c r="E291" s="195">
        <v>13072262</v>
      </c>
      <c r="F291" s="193">
        <v>4211718</v>
      </c>
    </row>
    <row r="292" spans="1:6" ht="12.75">
      <c r="A292" s="196" t="s">
        <v>300</v>
      </c>
      <c r="B292" s="193">
        <v>-2544262</v>
      </c>
      <c r="C292" s="194">
        <v>-2546198</v>
      </c>
      <c r="D292" s="193">
        <v>1936</v>
      </c>
      <c r="E292" s="195">
        <v>-242481</v>
      </c>
      <c r="F292" s="193">
        <v>-2301781</v>
      </c>
    </row>
    <row r="293" spans="1:6" ht="12.75">
      <c r="A293" s="196" t="s">
        <v>301</v>
      </c>
      <c r="B293" s="193">
        <v>35727388</v>
      </c>
      <c r="C293" s="194">
        <v>35723806</v>
      </c>
      <c r="D293" s="193">
        <v>3582</v>
      </c>
      <c r="E293" s="195">
        <v>32909151</v>
      </c>
      <c r="F293" s="193">
        <v>2818237</v>
      </c>
    </row>
    <row r="294" spans="1:6" ht="12.75">
      <c r="A294" s="196" t="s">
        <v>302</v>
      </c>
      <c r="B294" s="193">
        <v>9023998</v>
      </c>
      <c r="C294" s="194">
        <v>9024050</v>
      </c>
      <c r="D294" s="193">
        <v>-52</v>
      </c>
      <c r="E294" s="195">
        <v>3827790</v>
      </c>
      <c r="F294" s="193">
        <v>5196208</v>
      </c>
    </row>
    <row r="295" spans="1:6" ht="12.75">
      <c r="A295" s="196" t="s">
        <v>303</v>
      </c>
      <c r="B295" s="193">
        <v>16946708</v>
      </c>
      <c r="C295" s="194">
        <v>16712517</v>
      </c>
      <c r="D295" s="193">
        <v>234191</v>
      </c>
      <c r="E295" s="195">
        <v>16649595</v>
      </c>
      <c r="F295" s="193">
        <v>297113</v>
      </c>
    </row>
    <row r="296" spans="1:6" ht="12.75">
      <c r="A296" s="196" t="s">
        <v>304</v>
      </c>
      <c r="B296" s="193">
        <v>13948123</v>
      </c>
      <c r="C296" s="194">
        <v>13948119</v>
      </c>
      <c r="D296" s="193">
        <v>4</v>
      </c>
      <c r="E296" s="195">
        <v>17251785</v>
      </c>
      <c r="F296" s="193">
        <v>-3303662</v>
      </c>
    </row>
    <row r="297" spans="1:6" ht="12.75">
      <c r="A297" s="196" t="s">
        <v>305</v>
      </c>
      <c r="B297" s="193">
        <v>7048179</v>
      </c>
      <c r="C297" s="194">
        <v>7048289</v>
      </c>
      <c r="D297" s="193">
        <v>-110</v>
      </c>
      <c r="E297" s="195">
        <v>7177857</v>
      </c>
      <c r="F297" s="193">
        <v>-129678</v>
      </c>
    </row>
    <row r="298" spans="1:6" ht="12.75">
      <c r="A298" s="201" t="s">
        <v>306</v>
      </c>
      <c r="B298" s="193">
        <v>10489213</v>
      </c>
      <c r="C298" s="194">
        <v>10489542</v>
      </c>
      <c r="D298" s="193">
        <v>-329</v>
      </c>
      <c r="E298" s="195">
        <v>8573402</v>
      </c>
      <c r="F298" s="193">
        <v>1915811</v>
      </c>
    </row>
    <row r="299" spans="1:6" ht="3" customHeight="1" thickBot="1">
      <c r="A299" s="202"/>
      <c r="B299" s="203"/>
      <c r="C299" s="204"/>
      <c r="D299" s="205"/>
      <c r="E299" s="206"/>
      <c r="F299" s="207"/>
    </row>
    <row r="300" spans="2:6" ht="12.75">
      <c r="B300" s="193"/>
      <c r="C300" s="194"/>
      <c r="D300" s="208"/>
      <c r="E300" s="209"/>
      <c r="F300" s="210"/>
    </row>
    <row r="301" spans="2:6" ht="12.75" hidden="1">
      <c r="B301" s="193"/>
      <c r="C301" s="194"/>
      <c r="D301" s="208"/>
      <c r="E301" s="209"/>
      <c r="F301" s="210"/>
    </row>
    <row r="302" spans="2:6" ht="12.75" hidden="1">
      <c r="B302" s="193"/>
      <c r="C302" s="194"/>
      <c r="D302" s="208"/>
      <c r="E302" s="209"/>
      <c r="F302" s="210"/>
    </row>
    <row r="303" spans="2:6" ht="12.75" hidden="1">
      <c r="B303" s="193"/>
      <c r="C303" s="194"/>
      <c r="D303" s="208"/>
      <c r="E303" s="209"/>
      <c r="F303" s="210"/>
    </row>
    <row r="304" spans="2:6" ht="12.75" hidden="1">
      <c r="B304" s="193"/>
      <c r="C304" s="194"/>
      <c r="D304" s="208"/>
      <c r="E304" s="209"/>
      <c r="F304" s="210"/>
    </row>
    <row r="305" spans="2:6" ht="12.75" hidden="1">
      <c r="B305" s="193"/>
      <c r="C305" s="194"/>
      <c r="D305" s="208"/>
      <c r="E305" s="209"/>
      <c r="F305" s="210"/>
    </row>
    <row r="306" spans="2:6" ht="12.75" hidden="1">
      <c r="B306" s="193"/>
      <c r="C306" s="194"/>
      <c r="D306" s="208"/>
      <c r="E306" s="209"/>
      <c r="F306" s="210"/>
    </row>
    <row r="307" spans="2:6" ht="12.75" hidden="1">
      <c r="B307" s="193"/>
      <c r="C307" s="194"/>
      <c r="D307" s="208"/>
      <c r="E307" s="209"/>
      <c r="F307" s="210"/>
    </row>
    <row r="308" spans="2:6" ht="12.75" hidden="1">
      <c r="B308" s="193"/>
      <c r="C308" s="194"/>
      <c r="D308" s="208"/>
      <c r="E308" s="209"/>
      <c r="F308" s="210"/>
    </row>
    <row r="309" spans="2:6" ht="12.75" hidden="1">
      <c r="B309" s="193"/>
      <c r="C309" s="194"/>
      <c r="D309" s="208"/>
      <c r="E309" s="209"/>
      <c r="F309" s="210"/>
    </row>
    <row r="310" spans="2:6" ht="12.75" hidden="1">
      <c r="B310" s="193"/>
      <c r="C310" s="194"/>
      <c r="D310" s="208"/>
      <c r="E310" s="209"/>
      <c r="F310" s="210"/>
    </row>
    <row r="311" spans="2:6" ht="12.75" hidden="1">
      <c r="B311" s="193"/>
      <c r="C311" s="194"/>
      <c r="D311" s="208"/>
      <c r="E311" s="209"/>
      <c r="F311" s="210"/>
    </row>
    <row r="312" spans="2:6" ht="12.75" hidden="1">
      <c r="B312" s="193"/>
      <c r="C312" s="194"/>
      <c r="D312" s="208"/>
      <c r="E312" s="209"/>
      <c r="F312" s="210"/>
    </row>
    <row r="313" spans="2:6" ht="12.75" hidden="1">
      <c r="B313" s="193"/>
      <c r="C313" s="194"/>
      <c r="D313" s="208"/>
      <c r="E313" s="209"/>
      <c r="F313" s="210"/>
    </row>
    <row r="314" spans="2:6" ht="12.75" hidden="1">
      <c r="B314" s="193"/>
      <c r="C314" s="194"/>
      <c r="D314" s="208"/>
      <c r="E314" s="209"/>
      <c r="F314" s="210"/>
    </row>
    <row r="315" spans="2:6" ht="12.75" hidden="1">
      <c r="B315" s="193"/>
      <c r="C315" s="194"/>
      <c r="D315" s="208"/>
      <c r="E315" s="209"/>
      <c r="F315" s="210"/>
    </row>
    <row r="316" spans="2:6" ht="12.75" hidden="1">
      <c r="B316" s="193"/>
      <c r="C316" s="194"/>
      <c r="D316" s="208"/>
      <c r="E316" s="209"/>
      <c r="F316" s="210"/>
    </row>
    <row r="317" spans="2:6" ht="12.75" hidden="1">
      <c r="B317" s="193"/>
      <c r="C317" s="194"/>
      <c r="D317" s="208"/>
      <c r="E317" s="209"/>
      <c r="F317" s="210"/>
    </row>
    <row r="318" spans="2:6" ht="12.75" hidden="1">
      <c r="B318" s="193"/>
      <c r="C318" s="194"/>
      <c r="D318" s="208"/>
      <c r="E318" s="209"/>
      <c r="F318" s="210"/>
    </row>
    <row r="319" spans="2:6" ht="12.75" hidden="1">
      <c r="B319" s="193"/>
      <c r="C319" s="194"/>
      <c r="D319" s="208"/>
      <c r="E319" s="209"/>
      <c r="F319" s="210"/>
    </row>
    <row r="320" spans="2:6" ht="12.75" hidden="1">
      <c r="B320" s="193"/>
      <c r="C320" s="194"/>
      <c r="D320" s="208"/>
      <c r="E320" s="209"/>
      <c r="F320" s="210"/>
    </row>
    <row r="321" spans="2:6" ht="12.75" hidden="1">
      <c r="B321" s="193"/>
      <c r="C321" s="194"/>
      <c r="D321" s="208"/>
      <c r="E321" s="209"/>
      <c r="F321" s="210"/>
    </row>
    <row r="322" spans="2:6" ht="12.75" hidden="1">
      <c r="B322" s="193"/>
      <c r="C322" s="194"/>
      <c r="D322" s="208"/>
      <c r="E322" s="209"/>
      <c r="F322" s="210"/>
    </row>
    <row r="323" spans="2:6" ht="12.75" hidden="1">
      <c r="B323" s="193"/>
      <c r="C323" s="194"/>
      <c r="D323" s="208"/>
      <c r="E323" s="209"/>
      <c r="F323" s="210"/>
    </row>
    <row r="324" spans="2:6" ht="12.75" hidden="1">
      <c r="B324" s="193"/>
      <c r="C324" s="194"/>
      <c r="D324" s="208"/>
      <c r="E324" s="209"/>
      <c r="F324" s="210"/>
    </row>
    <row r="325" spans="2:6" ht="12.75" hidden="1">
      <c r="B325" s="193"/>
      <c r="C325" s="194"/>
      <c r="D325" s="208"/>
      <c r="E325" s="209"/>
      <c r="F325" s="210"/>
    </row>
    <row r="326" spans="2:6" ht="12.75" hidden="1">
      <c r="B326" s="193"/>
      <c r="C326" s="194"/>
      <c r="D326" s="208"/>
      <c r="E326" s="209"/>
      <c r="F326" s="210"/>
    </row>
    <row r="327" spans="2:6" ht="12.75" hidden="1">
      <c r="B327" s="193"/>
      <c r="C327" s="194"/>
      <c r="D327" s="208"/>
      <c r="E327" s="209"/>
      <c r="F327" s="210"/>
    </row>
    <row r="328" spans="2:6" ht="12.75" hidden="1">
      <c r="B328" s="193"/>
      <c r="C328" s="194"/>
      <c r="D328" s="208"/>
      <c r="E328" s="209"/>
      <c r="F328" s="210"/>
    </row>
    <row r="329" spans="2:6" ht="12.75" hidden="1">
      <c r="B329" s="193"/>
      <c r="C329" s="194"/>
      <c r="D329" s="208"/>
      <c r="E329" s="209"/>
      <c r="F329" s="210"/>
    </row>
    <row r="330" spans="2:6" ht="12.75" hidden="1">
      <c r="B330" s="193"/>
      <c r="C330" s="194"/>
      <c r="D330" s="208"/>
      <c r="E330" s="209"/>
      <c r="F330" s="210"/>
    </row>
    <row r="331" spans="2:6" ht="12.75" hidden="1">
      <c r="B331" s="193"/>
      <c r="C331" s="194"/>
      <c r="D331" s="208"/>
      <c r="E331" s="209"/>
      <c r="F331" s="210"/>
    </row>
    <row r="332" spans="2:6" ht="12.75" hidden="1">
      <c r="B332" s="193"/>
      <c r="C332" s="194"/>
      <c r="D332" s="208"/>
      <c r="E332" s="209"/>
      <c r="F332" s="210"/>
    </row>
    <row r="333" spans="2:6" ht="12.75" hidden="1">
      <c r="B333" s="193"/>
      <c r="C333" s="194"/>
      <c r="D333" s="208"/>
      <c r="E333" s="209"/>
      <c r="F333" s="210"/>
    </row>
    <row r="334" spans="2:6" ht="12.75" hidden="1">
      <c r="B334" s="193"/>
      <c r="C334" s="194"/>
      <c r="D334" s="208"/>
      <c r="E334" s="209"/>
      <c r="F334" s="210"/>
    </row>
    <row r="335" spans="2:6" ht="12.75" hidden="1">
      <c r="B335" s="193"/>
      <c r="C335" s="194"/>
      <c r="D335" s="208"/>
      <c r="E335" s="209"/>
      <c r="F335" s="210"/>
    </row>
    <row r="336" spans="2:6" ht="12.75" hidden="1">
      <c r="B336" s="193"/>
      <c r="C336" s="194"/>
      <c r="D336" s="208"/>
      <c r="E336" s="209"/>
      <c r="F336" s="210"/>
    </row>
    <row r="337" spans="2:6" ht="12.75" hidden="1">
      <c r="B337" s="193"/>
      <c r="C337" s="194"/>
      <c r="D337" s="208"/>
      <c r="E337" s="209"/>
      <c r="F337" s="210"/>
    </row>
    <row r="338" spans="2:6" ht="12.75" hidden="1">
      <c r="B338" s="193"/>
      <c r="C338" s="194"/>
      <c r="D338" s="208"/>
      <c r="E338" s="209"/>
      <c r="F338" s="210"/>
    </row>
    <row r="339" spans="2:6" ht="12.75" hidden="1">
      <c r="B339" s="193"/>
      <c r="C339" s="194"/>
      <c r="D339" s="208"/>
      <c r="E339" s="209"/>
      <c r="F339" s="210"/>
    </row>
    <row r="340" spans="2:6" ht="12.75" hidden="1">
      <c r="B340" s="193"/>
      <c r="C340" s="194"/>
      <c r="D340" s="208"/>
      <c r="E340" s="209"/>
      <c r="F340" s="210"/>
    </row>
    <row r="341" spans="2:6" ht="12.75" hidden="1">
      <c r="B341" s="193"/>
      <c r="C341" s="194"/>
      <c r="D341" s="208"/>
      <c r="E341" s="209"/>
      <c r="F341" s="210"/>
    </row>
    <row r="342" spans="2:6" ht="12.75" hidden="1">
      <c r="B342" s="193"/>
      <c r="C342" s="194"/>
      <c r="D342" s="208"/>
      <c r="E342" s="209"/>
      <c r="F342" s="210"/>
    </row>
    <row r="343" spans="2:6" ht="12.75" hidden="1">
      <c r="B343" s="193"/>
      <c r="C343" s="194"/>
      <c r="D343" s="208"/>
      <c r="E343" s="209"/>
      <c r="F343" s="210"/>
    </row>
    <row r="344" spans="2:6" ht="12.75" hidden="1">
      <c r="B344" s="193"/>
      <c r="C344" s="194"/>
      <c r="D344" s="208"/>
      <c r="E344" s="209"/>
      <c r="F344" s="210"/>
    </row>
    <row r="345" spans="2:6" ht="12.75" hidden="1">
      <c r="B345" s="193"/>
      <c r="C345" s="194"/>
      <c r="D345" s="208"/>
      <c r="E345" s="209"/>
      <c r="F345" s="210"/>
    </row>
    <row r="346" spans="2:6" ht="12.75" hidden="1">
      <c r="B346" s="193"/>
      <c r="C346" s="194"/>
      <c r="D346" s="208"/>
      <c r="E346" s="209"/>
      <c r="F346" s="210"/>
    </row>
    <row r="347" spans="2:6" ht="12.75" hidden="1">
      <c r="B347" s="193"/>
      <c r="C347" s="194"/>
      <c r="D347" s="208"/>
      <c r="E347" s="209"/>
      <c r="F347" s="210"/>
    </row>
    <row r="348" spans="2:6" ht="12.75" hidden="1">
      <c r="B348" s="193"/>
      <c r="C348" s="194"/>
      <c r="D348" s="208"/>
      <c r="E348" s="209"/>
      <c r="F348" s="210"/>
    </row>
    <row r="349" spans="2:6" ht="12.75" hidden="1">
      <c r="B349" s="193"/>
      <c r="C349" s="194"/>
      <c r="D349" s="208"/>
      <c r="E349" s="209"/>
      <c r="F349" s="210"/>
    </row>
    <row r="350" spans="2:6" ht="12.75" hidden="1">
      <c r="B350" s="193"/>
      <c r="C350" s="194"/>
      <c r="D350" s="208"/>
      <c r="E350" s="209"/>
      <c r="F350" s="210"/>
    </row>
    <row r="351" spans="2:6" ht="12.75" hidden="1">
      <c r="B351" s="193"/>
      <c r="C351" s="194"/>
      <c r="D351" s="208"/>
      <c r="E351" s="209"/>
      <c r="F351" s="210"/>
    </row>
    <row r="352" spans="2:6" ht="12.75" hidden="1">
      <c r="B352" s="193"/>
      <c r="C352" s="194"/>
      <c r="D352" s="208"/>
      <c r="E352" s="209"/>
      <c r="F352" s="210"/>
    </row>
    <row r="353" spans="2:6" ht="12.75" hidden="1">
      <c r="B353" s="193"/>
      <c r="C353" s="194"/>
      <c r="D353" s="208"/>
      <c r="E353" s="209"/>
      <c r="F353" s="210"/>
    </row>
    <row r="354" spans="2:6" ht="12.75" hidden="1">
      <c r="B354" s="193"/>
      <c r="C354" s="194"/>
      <c r="D354" s="208"/>
      <c r="E354" s="209"/>
      <c r="F354" s="210"/>
    </row>
    <row r="355" spans="2:6" ht="12.75" hidden="1">
      <c r="B355" s="193"/>
      <c r="C355" s="194"/>
      <c r="D355" s="208"/>
      <c r="E355" s="209"/>
      <c r="F355" s="210"/>
    </row>
    <row r="356" spans="2:6" ht="12.75" hidden="1">
      <c r="B356" s="193"/>
      <c r="C356" s="194"/>
      <c r="D356" s="208"/>
      <c r="E356" s="209"/>
      <c r="F356" s="210"/>
    </row>
    <row r="357" spans="2:6" ht="12.75" hidden="1">
      <c r="B357" s="193"/>
      <c r="C357" s="194"/>
      <c r="D357" s="208"/>
      <c r="E357" s="209"/>
      <c r="F357" s="210"/>
    </row>
    <row r="358" spans="2:6" ht="12.75" hidden="1">
      <c r="B358" s="193"/>
      <c r="C358" s="194"/>
      <c r="D358" s="208"/>
      <c r="E358" s="209"/>
      <c r="F358" s="210"/>
    </row>
    <row r="359" spans="2:6" ht="12.75" hidden="1">
      <c r="B359" s="193"/>
      <c r="C359" s="194"/>
      <c r="D359" s="208"/>
      <c r="E359" s="209"/>
      <c r="F359" s="210"/>
    </row>
    <row r="360" spans="2:6" ht="12.75" hidden="1">
      <c r="B360" s="193"/>
      <c r="C360" s="194"/>
      <c r="D360" s="208"/>
      <c r="E360" s="209"/>
      <c r="F360" s="210"/>
    </row>
    <row r="361" spans="2:6" ht="12.75" hidden="1">
      <c r="B361" s="193"/>
      <c r="C361" s="194"/>
      <c r="D361" s="208"/>
      <c r="E361" s="209"/>
      <c r="F361" s="210"/>
    </row>
    <row r="362" spans="2:6" ht="12.75" hidden="1">
      <c r="B362" s="193"/>
      <c r="C362" s="194"/>
      <c r="D362" s="208"/>
      <c r="E362" s="209"/>
      <c r="F362" s="210"/>
    </row>
    <row r="363" spans="2:6" ht="12.75" hidden="1">
      <c r="B363" s="193"/>
      <c r="C363" s="194"/>
      <c r="D363" s="208"/>
      <c r="E363" s="209"/>
      <c r="F363" s="210"/>
    </row>
    <row r="364" spans="2:6" ht="12.75" hidden="1">
      <c r="B364" s="193"/>
      <c r="C364" s="194"/>
      <c r="D364" s="208"/>
      <c r="E364" s="209"/>
      <c r="F364" s="210"/>
    </row>
    <row r="365" spans="2:6" ht="12.75" hidden="1">
      <c r="B365" s="193"/>
      <c r="C365" s="194"/>
      <c r="D365" s="208"/>
      <c r="E365" s="209"/>
      <c r="F365" s="210"/>
    </row>
    <row r="366" spans="2:6" ht="12.75" hidden="1">
      <c r="B366" s="193"/>
      <c r="C366" s="194"/>
      <c r="D366" s="208"/>
      <c r="E366" s="209"/>
      <c r="F366" s="210"/>
    </row>
    <row r="367" spans="2:6" ht="12.75" hidden="1">
      <c r="B367" s="193"/>
      <c r="C367" s="194"/>
      <c r="D367" s="208"/>
      <c r="E367" s="209"/>
      <c r="F367" s="210"/>
    </row>
    <row r="368" spans="2:6" ht="12.75" hidden="1">
      <c r="B368" s="193"/>
      <c r="C368" s="194"/>
      <c r="D368" s="208"/>
      <c r="E368" s="209"/>
      <c r="F368" s="210"/>
    </row>
    <row r="369" spans="2:6" ht="12.75" hidden="1">
      <c r="B369" s="193"/>
      <c r="C369" s="194"/>
      <c r="D369" s="208"/>
      <c r="E369" s="209"/>
      <c r="F369" s="210"/>
    </row>
    <row r="370" spans="2:6" ht="12.75" hidden="1">
      <c r="B370" s="193"/>
      <c r="C370" s="194"/>
      <c r="D370" s="208"/>
      <c r="E370" s="209"/>
      <c r="F370" s="210"/>
    </row>
    <row r="371" spans="2:6" ht="12.75" hidden="1">
      <c r="B371" s="193"/>
      <c r="C371" s="194"/>
      <c r="D371" s="208"/>
      <c r="E371" s="209"/>
      <c r="F371" s="210"/>
    </row>
    <row r="372" spans="2:6" ht="12.75" hidden="1">
      <c r="B372" s="193"/>
      <c r="C372" s="194"/>
      <c r="D372" s="208"/>
      <c r="E372" s="209"/>
      <c r="F372" s="210"/>
    </row>
    <row r="373" spans="2:6" ht="12.75" hidden="1">
      <c r="B373" s="193"/>
      <c r="C373" s="194"/>
      <c r="D373" s="208"/>
      <c r="E373" s="209"/>
      <c r="F373" s="210"/>
    </row>
    <row r="374" spans="2:6" ht="12.75" hidden="1">
      <c r="B374" s="193"/>
      <c r="C374" s="194"/>
      <c r="D374" s="208"/>
      <c r="E374" s="209"/>
      <c r="F374" s="210"/>
    </row>
    <row r="375" spans="2:6" ht="12.75" hidden="1">
      <c r="B375" s="193"/>
      <c r="C375" s="194"/>
      <c r="D375" s="208"/>
      <c r="E375" s="209"/>
      <c r="F375" s="210"/>
    </row>
    <row r="376" spans="2:6" ht="12.75" hidden="1">
      <c r="B376" s="193"/>
      <c r="C376" s="194"/>
      <c r="D376" s="208"/>
      <c r="E376" s="209"/>
      <c r="F376" s="210"/>
    </row>
    <row r="377" spans="2:6" ht="12.75" hidden="1">
      <c r="B377" s="193"/>
      <c r="C377" s="194"/>
      <c r="D377" s="208"/>
      <c r="E377" s="209"/>
      <c r="F377" s="210"/>
    </row>
    <row r="378" spans="2:6" ht="12.75" hidden="1">
      <c r="B378" s="193"/>
      <c r="C378" s="194"/>
      <c r="D378" s="208"/>
      <c r="E378" s="209"/>
      <c r="F378" s="210"/>
    </row>
    <row r="379" spans="2:6" ht="12.75" hidden="1">
      <c r="B379" s="193"/>
      <c r="C379" s="194"/>
      <c r="D379" s="208"/>
      <c r="E379" s="209"/>
      <c r="F379" s="210"/>
    </row>
    <row r="380" spans="2:6" ht="12.75" hidden="1">
      <c r="B380" s="193"/>
      <c r="C380" s="194"/>
      <c r="D380" s="208"/>
      <c r="E380" s="209"/>
      <c r="F380" s="210"/>
    </row>
    <row r="381" spans="2:6" ht="12.75" hidden="1">
      <c r="B381" s="193"/>
      <c r="C381" s="194"/>
      <c r="D381" s="208"/>
      <c r="E381" s="209"/>
      <c r="F381" s="210"/>
    </row>
    <row r="382" spans="2:6" ht="12.75" hidden="1">
      <c r="B382" s="193"/>
      <c r="C382" s="194"/>
      <c r="D382" s="208"/>
      <c r="E382" s="209"/>
      <c r="F382" s="210"/>
    </row>
    <row r="383" spans="2:6" ht="12.75" hidden="1">
      <c r="B383" s="193"/>
      <c r="C383" s="194"/>
      <c r="D383" s="208"/>
      <c r="E383" s="209"/>
      <c r="F383" s="210"/>
    </row>
    <row r="384" spans="2:6" ht="12.75" hidden="1">
      <c r="B384" s="193"/>
      <c r="C384" s="194"/>
      <c r="D384" s="208"/>
      <c r="E384" s="209"/>
      <c r="F384" s="210"/>
    </row>
    <row r="385" spans="2:6" ht="12.75" hidden="1">
      <c r="B385" s="193"/>
      <c r="C385" s="194"/>
      <c r="D385" s="208"/>
      <c r="E385" s="209"/>
      <c r="F385" s="210"/>
    </row>
    <row r="386" spans="2:6" ht="12.75" hidden="1">
      <c r="B386" s="193"/>
      <c r="C386" s="194"/>
      <c r="D386" s="208"/>
      <c r="E386" s="209"/>
      <c r="F386" s="210"/>
    </row>
    <row r="387" spans="2:6" ht="12.75" hidden="1">
      <c r="B387" s="193"/>
      <c r="C387" s="194"/>
      <c r="D387" s="208"/>
      <c r="E387" s="209"/>
      <c r="F387" s="210"/>
    </row>
    <row r="388" spans="2:6" ht="12.75" hidden="1">
      <c r="B388" s="193"/>
      <c r="C388" s="194"/>
      <c r="D388" s="208"/>
      <c r="E388" s="209"/>
      <c r="F388" s="210"/>
    </row>
    <row r="389" spans="2:6" ht="12.75" hidden="1">
      <c r="B389" s="193"/>
      <c r="C389" s="194"/>
      <c r="D389" s="208"/>
      <c r="E389" s="209"/>
      <c r="F389" s="210"/>
    </row>
    <row r="390" spans="2:6" ht="12.75" hidden="1">
      <c r="B390" s="193"/>
      <c r="C390" s="194"/>
      <c r="D390" s="208"/>
      <c r="E390" s="209"/>
      <c r="F390" s="210"/>
    </row>
    <row r="391" spans="2:6" ht="12.75" hidden="1">
      <c r="B391" s="193"/>
      <c r="C391" s="194"/>
      <c r="D391" s="208"/>
      <c r="E391" s="209"/>
      <c r="F391" s="210"/>
    </row>
    <row r="392" spans="2:6" ht="12.75" hidden="1">
      <c r="B392" s="193"/>
      <c r="C392" s="194"/>
      <c r="D392" s="208"/>
      <c r="E392" s="209"/>
      <c r="F392" s="210"/>
    </row>
    <row r="393" spans="2:6" ht="12.75" hidden="1">
      <c r="B393" s="193"/>
      <c r="C393" s="194"/>
      <c r="D393" s="208"/>
      <c r="E393" s="209"/>
      <c r="F393" s="210"/>
    </row>
    <row r="394" spans="2:6" ht="12.75" hidden="1">
      <c r="B394" s="193"/>
      <c r="C394" s="194"/>
      <c r="D394" s="208"/>
      <c r="E394" s="209"/>
      <c r="F394" s="210"/>
    </row>
    <row r="395" spans="2:6" ht="12.75" hidden="1">
      <c r="B395" s="193"/>
      <c r="C395" s="194"/>
      <c r="D395" s="208"/>
      <c r="E395" s="209"/>
      <c r="F395" s="210"/>
    </row>
    <row r="396" spans="2:6" ht="12.75" hidden="1">
      <c r="B396" s="193"/>
      <c r="C396" s="194"/>
      <c r="D396" s="208"/>
      <c r="E396" s="209"/>
      <c r="F396" s="210"/>
    </row>
    <row r="397" spans="2:6" ht="12.75" hidden="1">
      <c r="B397" s="193"/>
      <c r="C397" s="194"/>
      <c r="D397" s="208"/>
      <c r="E397" s="209"/>
      <c r="F397" s="210"/>
    </row>
    <row r="398" spans="2:6" ht="12.75" hidden="1">
      <c r="B398" s="193"/>
      <c r="C398" s="194"/>
      <c r="D398" s="208"/>
      <c r="E398" s="209"/>
      <c r="F398" s="210"/>
    </row>
    <row r="399" spans="2:6" ht="12.75" hidden="1">
      <c r="B399" s="193"/>
      <c r="C399" s="194"/>
      <c r="D399" s="208"/>
      <c r="E399" s="209"/>
      <c r="F399" s="210"/>
    </row>
    <row r="400" spans="2:6" ht="12.75" hidden="1">
      <c r="B400" s="193"/>
      <c r="C400" s="194"/>
      <c r="D400" s="208"/>
      <c r="E400" s="209"/>
      <c r="F400" s="210"/>
    </row>
    <row r="401" spans="2:6" ht="12.75" hidden="1">
      <c r="B401" s="193"/>
      <c r="C401" s="194"/>
      <c r="D401" s="208"/>
      <c r="E401" s="209"/>
      <c r="F401" s="210"/>
    </row>
    <row r="402" spans="2:6" ht="12.75" hidden="1">
      <c r="B402" s="193"/>
      <c r="C402" s="194"/>
      <c r="D402" s="208"/>
      <c r="E402" s="209"/>
      <c r="F402" s="210"/>
    </row>
    <row r="403" spans="2:6" ht="12.75" hidden="1">
      <c r="B403" s="193"/>
      <c r="C403" s="194"/>
      <c r="D403" s="208"/>
      <c r="E403" s="209"/>
      <c r="F403" s="210"/>
    </row>
    <row r="404" spans="2:6" ht="12.75" hidden="1">
      <c r="B404" s="193"/>
      <c r="C404" s="194"/>
      <c r="D404" s="208"/>
      <c r="E404" s="209"/>
      <c r="F404" s="210"/>
    </row>
    <row r="405" spans="2:6" ht="12.75" hidden="1">
      <c r="B405" s="193"/>
      <c r="C405" s="194"/>
      <c r="D405" s="208"/>
      <c r="E405" s="209"/>
      <c r="F405" s="210"/>
    </row>
    <row r="406" spans="2:6" ht="12.75" hidden="1">
      <c r="B406" s="193"/>
      <c r="C406" s="194"/>
      <c r="D406" s="208"/>
      <c r="E406" s="209"/>
      <c r="F406" s="210"/>
    </row>
    <row r="407" spans="2:6" ht="12.75" hidden="1">
      <c r="B407" s="193"/>
      <c r="C407" s="194"/>
      <c r="D407" s="208"/>
      <c r="E407" s="209"/>
      <c r="F407" s="210"/>
    </row>
    <row r="408" spans="2:6" ht="12.75" hidden="1">
      <c r="B408" s="193"/>
      <c r="C408" s="194"/>
      <c r="D408" s="208"/>
      <c r="E408" s="209"/>
      <c r="F408" s="210"/>
    </row>
    <row r="409" spans="2:6" ht="12.75" hidden="1">
      <c r="B409" s="193"/>
      <c r="C409" s="194"/>
      <c r="D409" s="208"/>
      <c r="E409" s="209"/>
      <c r="F409" s="210"/>
    </row>
    <row r="410" spans="2:6" ht="12.75" hidden="1">
      <c r="B410" s="193"/>
      <c r="C410" s="194"/>
      <c r="D410" s="208"/>
      <c r="E410" s="209"/>
      <c r="F410" s="210"/>
    </row>
    <row r="411" spans="2:6" ht="12.75" hidden="1">
      <c r="B411" s="193"/>
      <c r="C411" s="194"/>
      <c r="D411" s="208"/>
      <c r="E411" s="209"/>
      <c r="F411" s="210"/>
    </row>
    <row r="412" spans="2:6" ht="12.75" hidden="1">
      <c r="B412" s="193"/>
      <c r="C412" s="194"/>
      <c r="D412" s="208"/>
      <c r="E412" s="209"/>
      <c r="F412" s="210"/>
    </row>
    <row r="413" spans="2:6" ht="12.75" hidden="1">
      <c r="B413" s="193"/>
      <c r="C413" s="194"/>
      <c r="D413" s="208"/>
      <c r="E413" s="209"/>
      <c r="F413" s="210"/>
    </row>
    <row r="414" spans="2:6" ht="12.75" hidden="1">
      <c r="B414" s="193"/>
      <c r="C414" s="194"/>
      <c r="D414" s="208"/>
      <c r="E414" s="209"/>
      <c r="F414" s="210"/>
    </row>
    <row r="415" spans="2:6" ht="12.75" hidden="1">
      <c r="B415" s="193"/>
      <c r="C415" s="194"/>
      <c r="D415" s="208"/>
      <c r="E415" s="209"/>
      <c r="F415" s="210"/>
    </row>
    <row r="416" spans="2:6" ht="12.75" hidden="1">
      <c r="B416" s="193"/>
      <c r="C416" s="194"/>
      <c r="D416" s="208"/>
      <c r="E416" s="209"/>
      <c r="F416" s="210"/>
    </row>
    <row r="417" spans="2:6" ht="12.75" hidden="1">
      <c r="B417" s="193"/>
      <c r="C417" s="194"/>
      <c r="D417" s="208"/>
      <c r="E417" s="209"/>
      <c r="F417" s="210"/>
    </row>
    <row r="418" spans="2:6" ht="12.75" hidden="1">
      <c r="B418" s="193"/>
      <c r="C418" s="194"/>
      <c r="D418" s="208"/>
      <c r="E418" s="209"/>
      <c r="F418" s="210"/>
    </row>
    <row r="419" spans="2:6" ht="12.75" hidden="1">
      <c r="B419" s="193"/>
      <c r="C419" s="194"/>
      <c r="D419" s="208"/>
      <c r="E419" s="209"/>
      <c r="F419" s="210"/>
    </row>
    <row r="420" spans="2:6" ht="12.75" hidden="1">
      <c r="B420" s="193"/>
      <c r="C420" s="194"/>
      <c r="D420" s="208"/>
      <c r="E420" s="209"/>
      <c r="F420" s="210"/>
    </row>
    <row r="421" spans="2:6" ht="12.75" hidden="1">
      <c r="B421" s="193"/>
      <c r="C421" s="194"/>
      <c r="D421" s="208"/>
      <c r="E421" s="209"/>
      <c r="F421" s="210"/>
    </row>
    <row r="422" spans="2:6" ht="12.75" hidden="1">
      <c r="B422" s="193"/>
      <c r="C422" s="194"/>
      <c r="D422" s="208"/>
      <c r="E422" s="209"/>
      <c r="F422" s="210"/>
    </row>
    <row r="423" spans="2:6" ht="12.75" hidden="1">
      <c r="B423" s="193"/>
      <c r="C423" s="194"/>
      <c r="D423" s="208"/>
      <c r="E423" s="209"/>
      <c r="F423" s="210"/>
    </row>
    <row r="424" spans="2:6" ht="12.75" hidden="1">
      <c r="B424" s="193"/>
      <c r="C424" s="194"/>
      <c r="D424" s="208"/>
      <c r="E424" s="209"/>
      <c r="F424" s="210"/>
    </row>
    <row r="425" spans="2:6" ht="12.75" hidden="1">
      <c r="B425" s="193"/>
      <c r="C425" s="194"/>
      <c r="D425" s="208"/>
      <c r="E425" s="209"/>
      <c r="F425" s="210"/>
    </row>
    <row r="426" spans="2:6" ht="12.75" hidden="1">
      <c r="B426" s="193"/>
      <c r="C426" s="194"/>
      <c r="D426" s="208"/>
      <c r="E426" s="209"/>
      <c r="F426" s="210"/>
    </row>
    <row r="427" spans="2:6" ht="12.75" hidden="1">
      <c r="B427" s="193"/>
      <c r="C427" s="194"/>
      <c r="D427" s="208"/>
      <c r="E427" s="209"/>
      <c r="F427" s="210"/>
    </row>
    <row r="428" spans="2:6" ht="12.75" hidden="1">
      <c r="B428" s="193"/>
      <c r="C428" s="194"/>
      <c r="D428" s="208"/>
      <c r="E428" s="209"/>
      <c r="F428" s="210"/>
    </row>
    <row r="429" spans="2:6" ht="12.75" hidden="1">
      <c r="B429" s="193"/>
      <c r="C429" s="194"/>
      <c r="D429" s="208"/>
      <c r="E429" s="209"/>
      <c r="F429" s="210"/>
    </row>
    <row r="430" spans="2:6" ht="12.75" hidden="1">
      <c r="B430" s="193"/>
      <c r="C430" s="194"/>
      <c r="D430" s="208"/>
      <c r="E430" s="209"/>
      <c r="F430" s="210"/>
    </row>
    <row r="431" spans="2:6" ht="12.75" hidden="1">
      <c r="B431" s="193"/>
      <c r="C431" s="194"/>
      <c r="D431" s="208"/>
      <c r="E431" s="209"/>
      <c r="F431" s="210"/>
    </row>
    <row r="432" spans="2:6" ht="12.75" hidden="1">
      <c r="B432" s="193"/>
      <c r="C432" s="194"/>
      <c r="D432" s="208"/>
      <c r="E432" s="209"/>
      <c r="F432" s="210"/>
    </row>
    <row r="433" spans="2:6" ht="12.75" hidden="1">
      <c r="B433" s="193"/>
      <c r="C433" s="194"/>
      <c r="D433" s="208"/>
      <c r="E433" s="209"/>
      <c r="F433" s="210"/>
    </row>
    <row r="434" spans="2:6" ht="12.75" hidden="1">
      <c r="B434" s="193"/>
      <c r="C434" s="194"/>
      <c r="D434" s="208"/>
      <c r="E434" s="209"/>
      <c r="F434" s="210"/>
    </row>
    <row r="435" spans="2:6" ht="12.75" hidden="1">
      <c r="B435" s="193"/>
      <c r="C435" s="194"/>
      <c r="D435" s="208"/>
      <c r="E435" s="209"/>
      <c r="F435" s="210"/>
    </row>
    <row r="436" spans="2:6" ht="12.75" hidden="1">
      <c r="B436" s="193"/>
      <c r="C436" s="194"/>
      <c r="D436" s="208"/>
      <c r="E436" s="209"/>
      <c r="F436" s="210"/>
    </row>
    <row r="437" spans="2:6" ht="12.75" hidden="1">
      <c r="B437" s="193"/>
      <c r="C437" s="194"/>
      <c r="D437" s="208"/>
      <c r="E437" s="209"/>
      <c r="F437" s="210"/>
    </row>
    <row r="438" spans="2:6" ht="12.75" hidden="1">
      <c r="B438" s="193"/>
      <c r="C438" s="194"/>
      <c r="D438" s="208"/>
      <c r="E438" s="209"/>
      <c r="F438" s="210"/>
    </row>
    <row r="439" spans="2:6" ht="12.75" hidden="1">
      <c r="B439" s="193"/>
      <c r="C439" s="194"/>
      <c r="D439" s="208"/>
      <c r="E439" s="209"/>
      <c r="F439" s="210"/>
    </row>
    <row r="440" spans="2:6" ht="12.75" hidden="1">
      <c r="B440" s="193"/>
      <c r="C440" s="194"/>
      <c r="D440" s="208"/>
      <c r="E440" s="209"/>
      <c r="F440" s="210"/>
    </row>
    <row r="441" spans="2:6" ht="12.75" hidden="1">
      <c r="B441" s="193"/>
      <c r="C441" s="194"/>
      <c r="D441" s="208"/>
      <c r="E441" s="209"/>
      <c r="F441" s="210"/>
    </row>
    <row r="442" spans="2:6" ht="12.75" hidden="1">
      <c r="B442" s="193"/>
      <c r="C442" s="194"/>
      <c r="D442" s="208"/>
      <c r="E442" s="209"/>
      <c r="F442" s="210"/>
    </row>
    <row r="443" spans="2:6" ht="12.75" hidden="1">
      <c r="B443" s="193"/>
      <c r="C443" s="194"/>
      <c r="D443" s="208"/>
      <c r="E443" s="209"/>
      <c r="F443" s="210"/>
    </row>
    <row r="444" spans="2:6" ht="12.75" hidden="1">
      <c r="B444" s="193"/>
      <c r="C444" s="194"/>
      <c r="D444" s="208"/>
      <c r="E444" s="209"/>
      <c r="F444" s="210"/>
    </row>
    <row r="445" spans="2:6" ht="12.75" hidden="1">
      <c r="B445" s="193"/>
      <c r="C445" s="194"/>
      <c r="D445" s="208"/>
      <c r="E445" s="209"/>
      <c r="F445" s="210"/>
    </row>
    <row r="446" spans="2:6" ht="12.75" hidden="1">
      <c r="B446" s="193"/>
      <c r="C446" s="194"/>
      <c r="D446" s="208"/>
      <c r="E446" s="209"/>
      <c r="F446" s="210"/>
    </row>
    <row r="447" spans="2:6" ht="12.75" hidden="1">
      <c r="B447" s="193"/>
      <c r="C447" s="194"/>
      <c r="D447" s="208"/>
      <c r="E447" s="209"/>
      <c r="F447" s="210"/>
    </row>
    <row r="448" spans="2:6" ht="12.75" hidden="1">
      <c r="B448" s="193"/>
      <c r="C448" s="194"/>
      <c r="D448" s="208"/>
      <c r="E448" s="209"/>
      <c r="F448" s="210"/>
    </row>
    <row r="449" spans="2:6" ht="12.75" hidden="1">
      <c r="B449" s="193"/>
      <c r="C449" s="194"/>
      <c r="D449" s="208"/>
      <c r="E449" s="209"/>
      <c r="F449" s="210"/>
    </row>
    <row r="450" spans="2:6" ht="12.75" hidden="1">
      <c r="B450" s="193"/>
      <c r="C450" s="194"/>
      <c r="D450" s="208"/>
      <c r="E450" s="209"/>
      <c r="F450" s="210"/>
    </row>
    <row r="451" spans="2:6" ht="12.75" hidden="1">
      <c r="B451" s="193"/>
      <c r="C451" s="194"/>
      <c r="D451" s="208"/>
      <c r="E451" s="209"/>
      <c r="F451" s="210"/>
    </row>
    <row r="452" spans="2:6" ht="12.75" hidden="1">
      <c r="B452" s="193"/>
      <c r="C452" s="194"/>
      <c r="D452" s="208"/>
      <c r="E452" s="209"/>
      <c r="F452" s="210"/>
    </row>
    <row r="453" spans="2:6" ht="12.75" hidden="1">
      <c r="B453" s="193"/>
      <c r="C453" s="194"/>
      <c r="D453" s="208"/>
      <c r="E453" s="209"/>
      <c r="F453" s="210"/>
    </row>
    <row r="454" spans="2:6" ht="12.75" hidden="1">
      <c r="B454" s="193"/>
      <c r="C454" s="194"/>
      <c r="D454" s="208"/>
      <c r="E454" s="209"/>
      <c r="F454" s="210"/>
    </row>
    <row r="455" spans="2:6" ht="12.75" hidden="1">
      <c r="B455" s="193"/>
      <c r="C455" s="194"/>
      <c r="D455" s="208"/>
      <c r="E455" s="209"/>
      <c r="F455" s="210"/>
    </row>
    <row r="456" spans="2:6" ht="12.75" hidden="1">
      <c r="B456" s="193"/>
      <c r="C456" s="194"/>
      <c r="D456" s="208"/>
      <c r="E456" s="209"/>
      <c r="F456" s="210"/>
    </row>
    <row r="457" spans="2:6" ht="12.75" hidden="1">
      <c r="B457" s="193"/>
      <c r="C457" s="194"/>
      <c r="D457" s="208"/>
      <c r="E457" s="209"/>
      <c r="F457" s="210"/>
    </row>
    <row r="458" spans="2:6" ht="12.75" hidden="1">
      <c r="B458" s="193"/>
      <c r="C458" s="194"/>
      <c r="D458" s="208"/>
      <c r="E458" s="209"/>
      <c r="F458" s="210"/>
    </row>
    <row r="459" spans="2:6" ht="12.75" hidden="1">
      <c r="B459" s="193"/>
      <c r="C459" s="194"/>
      <c r="D459" s="208"/>
      <c r="E459" s="209"/>
      <c r="F459" s="210"/>
    </row>
    <row r="460" spans="2:6" ht="12.75" hidden="1">
      <c r="B460" s="193"/>
      <c r="C460" s="194"/>
      <c r="D460" s="208"/>
      <c r="E460" s="209"/>
      <c r="F460" s="210"/>
    </row>
    <row r="461" spans="2:6" ht="12.75" hidden="1">
      <c r="B461" s="193"/>
      <c r="C461" s="194"/>
      <c r="D461" s="208"/>
      <c r="E461" s="209"/>
      <c r="F461" s="210"/>
    </row>
    <row r="462" spans="2:6" ht="12.75" hidden="1">
      <c r="B462" s="193"/>
      <c r="C462" s="194"/>
      <c r="D462" s="208"/>
      <c r="E462" s="209"/>
      <c r="F462" s="210"/>
    </row>
    <row r="463" spans="2:6" ht="12.75" hidden="1">
      <c r="B463" s="193"/>
      <c r="C463" s="194"/>
      <c r="D463" s="208"/>
      <c r="E463" s="209"/>
      <c r="F463" s="210"/>
    </row>
    <row r="464" spans="2:6" ht="12.75" hidden="1">
      <c r="B464" s="193"/>
      <c r="C464" s="194"/>
      <c r="D464" s="208"/>
      <c r="E464" s="209"/>
      <c r="F464" s="210"/>
    </row>
    <row r="465" spans="2:6" ht="12.75" hidden="1">
      <c r="B465" s="193"/>
      <c r="C465" s="194"/>
      <c r="D465" s="208"/>
      <c r="E465" s="209"/>
      <c r="F465" s="210"/>
    </row>
    <row r="466" spans="2:6" ht="12.75" hidden="1">
      <c r="B466" s="193"/>
      <c r="C466" s="194"/>
      <c r="D466" s="208"/>
      <c r="E466" s="209"/>
      <c r="F466" s="210"/>
    </row>
    <row r="467" spans="2:6" ht="12.75" hidden="1">
      <c r="B467" s="193"/>
      <c r="C467" s="194"/>
      <c r="D467" s="208"/>
      <c r="E467" s="209"/>
      <c r="F467" s="210"/>
    </row>
    <row r="468" spans="2:6" ht="12.75" hidden="1">
      <c r="B468" s="193"/>
      <c r="C468" s="194"/>
      <c r="D468" s="208"/>
      <c r="E468" s="209"/>
      <c r="F468" s="210"/>
    </row>
    <row r="469" spans="2:6" ht="12.75" hidden="1">
      <c r="B469" s="193"/>
      <c r="C469" s="194"/>
      <c r="D469" s="208"/>
      <c r="E469" s="209"/>
      <c r="F469" s="210"/>
    </row>
    <row r="470" spans="2:6" ht="12.75" hidden="1">
      <c r="B470" s="193"/>
      <c r="C470" s="194"/>
      <c r="D470" s="208"/>
      <c r="E470" s="209"/>
      <c r="F470" s="210"/>
    </row>
    <row r="471" spans="2:6" ht="12.75" hidden="1">
      <c r="B471" s="193"/>
      <c r="C471" s="194"/>
      <c r="D471" s="208"/>
      <c r="E471" s="209"/>
      <c r="F471" s="210"/>
    </row>
    <row r="472" spans="2:6" ht="12.75" hidden="1">
      <c r="B472" s="193"/>
      <c r="C472" s="194"/>
      <c r="D472" s="208"/>
      <c r="E472" s="209"/>
      <c r="F472" s="210"/>
    </row>
    <row r="473" spans="2:6" ht="12.75" hidden="1">
      <c r="B473" s="193"/>
      <c r="C473" s="194"/>
      <c r="D473" s="208"/>
      <c r="E473" s="209"/>
      <c r="F473" s="210"/>
    </row>
    <row r="474" spans="2:6" ht="12.75" hidden="1">
      <c r="B474" s="193"/>
      <c r="C474" s="194"/>
      <c r="D474" s="208"/>
      <c r="E474" s="209"/>
      <c r="F474" s="210"/>
    </row>
    <row r="475" spans="2:6" ht="12.75" hidden="1">
      <c r="B475" s="193"/>
      <c r="C475" s="194"/>
      <c r="D475" s="208"/>
      <c r="E475" s="209"/>
      <c r="F475" s="210"/>
    </row>
    <row r="476" spans="2:6" ht="12.75" hidden="1">
      <c r="B476" s="193"/>
      <c r="C476" s="194"/>
      <c r="D476" s="208"/>
      <c r="E476" s="209"/>
      <c r="F476" s="210"/>
    </row>
    <row r="477" spans="2:6" ht="12.75" hidden="1">
      <c r="B477" s="193"/>
      <c r="C477" s="194"/>
      <c r="D477" s="208"/>
      <c r="E477" s="209"/>
      <c r="F477" s="210"/>
    </row>
    <row r="478" spans="2:6" ht="12.75" hidden="1">
      <c r="B478" s="193"/>
      <c r="C478" s="194"/>
      <c r="D478" s="208"/>
      <c r="E478" s="209"/>
      <c r="F478" s="210"/>
    </row>
    <row r="479" spans="2:6" ht="12.75" hidden="1">
      <c r="B479" s="193"/>
      <c r="C479" s="194"/>
      <c r="D479" s="208"/>
      <c r="E479" s="209"/>
      <c r="F479" s="210"/>
    </row>
    <row r="480" spans="2:6" ht="12.75" hidden="1">
      <c r="B480" s="193"/>
      <c r="C480" s="194"/>
      <c r="D480" s="208"/>
      <c r="E480" s="209"/>
      <c r="F480" s="210"/>
    </row>
    <row r="481" spans="2:6" ht="12.75" hidden="1">
      <c r="B481" s="193"/>
      <c r="C481" s="194"/>
      <c r="D481" s="208"/>
      <c r="E481" s="209"/>
      <c r="F481" s="210"/>
    </row>
    <row r="482" spans="2:6" ht="12.75" hidden="1">
      <c r="B482" s="193"/>
      <c r="C482" s="194"/>
      <c r="D482" s="208"/>
      <c r="E482" s="209"/>
      <c r="F482" s="210"/>
    </row>
    <row r="483" spans="2:6" ht="12.75" hidden="1">
      <c r="B483" s="193"/>
      <c r="C483" s="194"/>
      <c r="D483" s="208"/>
      <c r="E483" s="209"/>
      <c r="F483" s="210"/>
    </row>
    <row r="484" spans="2:6" ht="12.75" hidden="1">
      <c r="B484" s="193"/>
      <c r="C484" s="194"/>
      <c r="D484" s="208"/>
      <c r="E484" s="209"/>
      <c r="F484" s="210"/>
    </row>
    <row r="485" spans="2:6" ht="12.75" hidden="1">
      <c r="B485" s="193"/>
      <c r="C485" s="194"/>
      <c r="D485" s="208"/>
      <c r="E485" s="209"/>
      <c r="F485" s="210"/>
    </row>
    <row r="486" spans="2:6" ht="12.75" hidden="1">
      <c r="B486" s="193"/>
      <c r="C486" s="194"/>
      <c r="D486" s="208"/>
      <c r="E486" s="209"/>
      <c r="F486" s="210"/>
    </row>
    <row r="487" spans="2:6" ht="12.75" hidden="1">
      <c r="B487" s="193"/>
      <c r="C487" s="194"/>
      <c r="D487" s="208"/>
      <c r="E487" s="209"/>
      <c r="F487" s="210"/>
    </row>
    <row r="488" spans="2:6" ht="12.75" hidden="1">
      <c r="B488" s="193"/>
      <c r="C488" s="194"/>
      <c r="D488" s="208"/>
      <c r="E488" s="209"/>
      <c r="F488" s="210"/>
    </row>
    <row r="489" spans="2:6" ht="12.75" hidden="1">
      <c r="B489" s="193"/>
      <c r="C489" s="194"/>
      <c r="D489" s="208"/>
      <c r="E489" s="209"/>
      <c r="F489" s="210"/>
    </row>
    <row r="490" spans="2:6" ht="12.75" hidden="1">
      <c r="B490" s="193"/>
      <c r="C490" s="194"/>
      <c r="D490" s="208"/>
      <c r="E490" s="209"/>
      <c r="F490" s="210"/>
    </row>
    <row r="491" spans="2:6" ht="12.75" hidden="1">
      <c r="B491" s="193"/>
      <c r="C491" s="194"/>
      <c r="D491" s="208"/>
      <c r="E491" s="209"/>
      <c r="F491" s="210"/>
    </row>
    <row r="492" spans="2:6" ht="12.75" hidden="1">
      <c r="B492" s="193"/>
      <c r="C492" s="194"/>
      <c r="D492" s="208"/>
      <c r="E492" s="209"/>
      <c r="F492" s="210"/>
    </row>
    <row r="493" spans="2:6" ht="12.75" hidden="1">
      <c r="B493" s="193"/>
      <c r="C493" s="194"/>
      <c r="D493" s="208"/>
      <c r="E493" s="209"/>
      <c r="F493" s="210"/>
    </row>
    <row r="494" spans="2:6" ht="12.75" hidden="1">
      <c r="B494" s="193"/>
      <c r="C494" s="194"/>
      <c r="D494" s="208"/>
      <c r="E494" s="209"/>
      <c r="F494" s="210"/>
    </row>
    <row r="495" spans="2:6" ht="12.75" hidden="1">
      <c r="B495" s="193"/>
      <c r="C495" s="194"/>
      <c r="D495" s="208"/>
      <c r="E495" s="209"/>
      <c r="F495" s="210"/>
    </row>
    <row r="496" spans="2:6" ht="12.75" hidden="1">
      <c r="B496" s="193"/>
      <c r="C496" s="194"/>
      <c r="D496" s="208"/>
      <c r="E496" s="209"/>
      <c r="F496" s="210"/>
    </row>
    <row r="497" spans="2:6" ht="12.75" hidden="1">
      <c r="B497" s="193"/>
      <c r="C497" s="194"/>
      <c r="D497" s="208"/>
      <c r="E497" s="209"/>
      <c r="F497" s="210"/>
    </row>
    <row r="498" spans="2:6" ht="12.75" hidden="1">
      <c r="B498" s="193"/>
      <c r="C498" s="194"/>
      <c r="D498" s="208"/>
      <c r="E498" s="209"/>
      <c r="F498" s="210"/>
    </row>
    <row r="499" spans="2:6" ht="12.75" hidden="1">
      <c r="B499" s="193"/>
      <c r="C499" s="194"/>
      <c r="D499" s="208"/>
      <c r="E499" s="209"/>
      <c r="F499" s="210"/>
    </row>
    <row r="500" spans="2:6" ht="12.75" hidden="1">
      <c r="B500" s="193"/>
      <c r="C500" s="194"/>
      <c r="D500" s="208"/>
      <c r="E500" s="209"/>
      <c r="F500" s="210"/>
    </row>
    <row r="501" spans="2:6" ht="12.75" hidden="1">
      <c r="B501" s="193"/>
      <c r="C501" s="194"/>
      <c r="D501" s="208"/>
      <c r="E501" s="209"/>
      <c r="F501" s="210"/>
    </row>
    <row r="502" spans="2:6" ht="12.75" hidden="1">
      <c r="B502" s="193"/>
      <c r="C502" s="194"/>
      <c r="D502" s="208"/>
      <c r="E502" s="209"/>
      <c r="F502" s="210"/>
    </row>
    <row r="503" spans="2:6" ht="12.75" hidden="1">
      <c r="B503" s="193"/>
      <c r="C503" s="194"/>
      <c r="D503" s="208"/>
      <c r="E503" s="209"/>
      <c r="F503" s="210"/>
    </row>
    <row r="504" spans="2:6" ht="12.75" hidden="1">
      <c r="B504" s="193"/>
      <c r="C504" s="194"/>
      <c r="D504" s="208"/>
      <c r="E504" s="209"/>
      <c r="F504" s="210"/>
    </row>
    <row r="505" spans="2:6" ht="12.75" hidden="1">
      <c r="B505" s="193"/>
      <c r="C505" s="194"/>
      <c r="D505" s="208"/>
      <c r="E505" s="209"/>
      <c r="F505" s="210"/>
    </row>
    <row r="506" spans="2:6" ht="12.75" hidden="1">
      <c r="B506" s="193"/>
      <c r="C506" s="194"/>
      <c r="D506" s="208"/>
      <c r="E506" s="209"/>
      <c r="F506" s="210"/>
    </row>
    <row r="507" spans="2:6" ht="12.75" hidden="1">
      <c r="B507" s="193"/>
      <c r="C507" s="194"/>
      <c r="D507" s="208"/>
      <c r="E507" s="209"/>
      <c r="F507" s="210"/>
    </row>
    <row r="508" spans="2:6" ht="12.75" hidden="1">
      <c r="B508" s="193"/>
      <c r="C508" s="194"/>
      <c r="D508" s="208"/>
      <c r="E508" s="209"/>
      <c r="F508" s="210"/>
    </row>
    <row r="509" spans="2:6" ht="12.75" hidden="1">
      <c r="B509" s="193"/>
      <c r="C509" s="194"/>
      <c r="D509" s="208"/>
      <c r="E509" s="209"/>
      <c r="F509" s="210"/>
    </row>
    <row r="510" spans="2:6" ht="12.75" hidden="1">
      <c r="B510" s="193"/>
      <c r="C510" s="194"/>
      <c r="D510" s="208"/>
      <c r="E510" s="209"/>
      <c r="F510" s="210"/>
    </row>
    <row r="511" spans="2:6" ht="12.75" hidden="1">
      <c r="B511" s="193"/>
      <c r="C511" s="194"/>
      <c r="D511" s="208"/>
      <c r="E511" s="209"/>
      <c r="F511" s="210"/>
    </row>
    <row r="512" spans="2:6" ht="12.75" hidden="1">
      <c r="B512" s="193"/>
      <c r="C512" s="194"/>
      <c r="D512" s="208"/>
      <c r="E512" s="209"/>
      <c r="F512" s="210"/>
    </row>
    <row r="513" spans="2:6" ht="12.75" hidden="1">
      <c r="B513" s="193"/>
      <c r="C513" s="194"/>
      <c r="D513" s="208"/>
      <c r="E513" s="209"/>
      <c r="F513" s="210"/>
    </row>
    <row r="514" spans="2:6" ht="12.75" hidden="1">
      <c r="B514" s="193"/>
      <c r="C514" s="194"/>
      <c r="D514" s="208"/>
      <c r="E514" s="209"/>
      <c r="F514" s="210"/>
    </row>
    <row r="515" spans="2:6" ht="12.75" hidden="1">
      <c r="B515" s="193"/>
      <c r="C515" s="194"/>
      <c r="D515" s="208"/>
      <c r="E515" s="209"/>
      <c r="F515" s="210"/>
    </row>
    <row r="516" spans="2:6" ht="12.75" hidden="1">
      <c r="B516" s="193"/>
      <c r="C516" s="194"/>
      <c r="D516" s="208"/>
      <c r="E516" s="209"/>
      <c r="F516" s="210"/>
    </row>
    <row r="517" spans="2:6" ht="12.75" hidden="1">
      <c r="B517" s="193"/>
      <c r="C517" s="194"/>
      <c r="D517" s="208"/>
      <c r="E517" s="209"/>
      <c r="F517" s="210"/>
    </row>
    <row r="518" spans="2:6" ht="12.75" hidden="1">
      <c r="B518" s="193"/>
      <c r="C518" s="194"/>
      <c r="D518" s="208"/>
      <c r="E518" s="209"/>
      <c r="F518" s="210"/>
    </row>
    <row r="519" spans="2:6" ht="12.75" hidden="1">
      <c r="B519" s="193"/>
      <c r="C519" s="194"/>
      <c r="D519" s="208"/>
      <c r="E519" s="209"/>
      <c r="F519" s="210"/>
    </row>
    <row r="520" spans="2:6" ht="12.75" hidden="1">
      <c r="B520" s="193"/>
      <c r="C520" s="194"/>
      <c r="D520" s="208"/>
      <c r="E520" s="209"/>
      <c r="F520" s="210"/>
    </row>
    <row r="521" spans="2:6" ht="12.75" hidden="1">
      <c r="B521" s="193"/>
      <c r="C521" s="194"/>
      <c r="D521" s="208"/>
      <c r="E521" s="209"/>
      <c r="F521" s="210"/>
    </row>
    <row r="522" spans="2:6" ht="12.75" hidden="1">
      <c r="B522" s="193"/>
      <c r="C522" s="194"/>
      <c r="D522" s="208"/>
      <c r="E522" s="209"/>
      <c r="F522" s="210"/>
    </row>
    <row r="523" spans="2:6" ht="12.75" hidden="1">
      <c r="B523" s="193"/>
      <c r="C523" s="194"/>
      <c r="D523" s="208"/>
      <c r="E523" s="209"/>
      <c r="F523" s="210"/>
    </row>
    <row r="524" spans="2:6" ht="12.75" hidden="1">
      <c r="B524" s="193"/>
      <c r="C524" s="194"/>
      <c r="D524" s="208"/>
      <c r="E524" s="209"/>
      <c r="F524" s="210"/>
    </row>
    <row r="525" spans="2:6" ht="12.75" hidden="1">
      <c r="B525" s="193"/>
      <c r="C525" s="194"/>
      <c r="D525" s="208"/>
      <c r="E525" s="209"/>
      <c r="F525" s="210"/>
    </row>
    <row r="526" spans="2:6" ht="12.75" hidden="1">
      <c r="B526" s="193"/>
      <c r="C526" s="194"/>
      <c r="D526" s="208"/>
      <c r="E526" s="209"/>
      <c r="F526" s="210"/>
    </row>
    <row r="527" spans="2:6" ht="12.75" hidden="1">
      <c r="B527" s="193"/>
      <c r="C527" s="194"/>
      <c r="D527" s="208"/>
      <c r="E527" s="209"/>
      <c r="F527" s="210"/>
    </row>
    <row r="528" spans="2:6" ht="12.75" hidden="1">
      <c r="B528" s="193"/>
      <c r="C528" s="194"/>
      <c r="D528" s="208"/>
      <c r="E528" s="209"/>
      <c r="F528" s="210"/>
    </row>
    <row r="529" spans="2:6" ht="12.75" hidden="1">
      <c r="B529" s="193"/>
      <c r="C529" s="194"/>
      <c r="D529" s="208"/>
      <c r="E529" s="209"/>
      <c r="F529" s="210"/>
    </row>
    <row r="530" spans="2:6" ht="12.75" hidden="1">
      <c r="B530" s="193"/>
      <c r="C530" s="194"/>
      <c r="D530" s="208"/>
      <c r="E530" s="209"/>
      <c r="F530" s="210"/>
    </row>
    <row r="531" spans="2:6" ht="12.75" hidden="1">
      <c r="B531" s="193"/>
      <c r="C531" s="194"/>
      <c r="D531" s="208"/>
      <c r="E531" s="209"/>
      <c r="F531" s="210"/>
    </row>
    <row r="532" spans="2:6" ht="12.75" hidden="1">
      <c r="B532" s="193"/>
      <c r="C532" s="194"/>
      <c r="D532" s="208"/>
      <c r="E532" s="209"/>
      <c r="F532" s="210"/>
    </row>
    <row r="533" spans="2:6" ht="12.75" hidden="1">
      <c r="B533" s="193"/>
      <c r="C533" s="194"/>
      <c r="D533" s="208"/>
      <c r="E533" s="209"/>
      <c r="F533" s="210"/>
    </row>
    <row r="534" spans="2:6" ht="12.75" hidden="1">
      <c r="B534" s="193"/>
      <c r="C534" s="194"/>
      <c r="D534" s="208"/>
      <c r="E534" s="209"/>
      <c r="F534" s="210"/>
    </row>
    <row r="535" spans="2:6" ht="12.75" hidden="1">
      <c r="B535" s="193"/>
      <c r="C535" s="194"/>
      <c r="D535" s="208"/>
      <c r="E535" s="209"/>
      <c r="F535" s="210"/>
    </row>
    <row r="536" spans="2:6" ht="12.75" hidden="1">
      <c r="B536" s="193"/>
      <c r="C536" s="194"/>
      <c r="D536" s="208"/>
      <c r="E536" s="209"/>
      <c r="F536" s="210"/>
    </row>
    <row r="537" spans="2:6" ht="12.75" hidden="1">
      <c r="B537" s="193"/>
      <c r="C537" s="194"/>
      <c r="D537" s="208"/>
      <c r="E537" s="209"/>
      <c r="F537" s="210"/>
    </row>
    <row r="538" spans="2:6" ht="12.75" hidden="1">
      <c r="B538" s="193"/>
      <c r="C538" s="194"/>
      <c r="D538" s="208"/>
      <c r="E538" s="209"/>
      <c r="F538" s="210"/>
    </row>
    <row r="539" spans="2:6" ht="12.75" hidden="1">
      <c r="B539" s="193"/>
      <c r="C539" s="194"/>
      <c r="D539" s="208"/>
      <c r="E539" s="209"/>
      <c r="F539" s="210"/>
    </row>
    <row r="540" spans="2:6" ht="12.75" hidden="1">
      <c r="B540" s="193"/>
      <c r="C540" s="194"/>
      <c r="D540" s="208"/>
      <c r="E540" s="209"/>
      <c r="F540" s="210"/>
    </row>
    <row r="541" spans="2:6" ht="12.75" hidden="1">
      <c r="B541" s="193"/>
      <c r="C541" s="194"/>
      <c r="D541" s="208"/>
      <c r="E541" s="209"/>
      <c r="F541" s="210"/>
    </row>
    <row r="542" spans="2:6" ht="12.75" hidden="1">
      <c r="B542" s="193"/>
      <c r="C542" s="194"/>
      <c r="D542" s="208"/>
      <c r="E542" s="209"/>
      <c r="F542" s="210"/>
    </row>
    <row r="543" spans="2:6" ht="12.75" hidden="1">
      <c r="B543" s="193"/>
      <c r="C543" s="194"/>
      <c r="D543" s="208"/>
      <c r="E543" s="209"/>
      <c r="F543" s="210"/>
    </row>
    <row r="544" spans="2:6" ht="12.75" hidden="1">
      <c r="B544" s="193"/>
      <c r="C544" s="194"/>
      <c r="D544" s="208"/>
      <c r="E544" s="209"/>
      <c r="F544" s="210"/>
    </row>
    <row r="545" spans="2:6" ht="12.75" hidden="1">
      <c r="B545" s="193"/>
      <c r="C545" s="194"/>
      <c r="D545" s="208"/>
      <c r="E545" s="209"/>
      <c r="F545" s="210"/>
    </row>
    <row r="546" spans="2:6" ht="12.75" hidden="1">
      <c r="B546" s="193"/>
      <c r="C546" s="194"/>
      <c r="D546" s="208"/>
      <c r="E546" s="209"/>
      <c r="F546" s="210"/>
    </row>
    <row r="547" spans="2:6" ht="12.75" hidden="1">
      <c r="B547" s="193"/>
      <c r="C547" s="194"/>
      <c r="D547" s="208"/>
      <c r="E547" s="209"/>
      <c r="F547" s="210"/>
    </row>
    <row r="548" spans="2:6" ht="12.75" hidden="1">
      <c r="B548" s="193"/>
      <c r="C548" s="194"/>
      <c r="D548" s="208"/>
      <c r="E548" s="209"/>
      <c r="F548" s="210"/>
    </row>
    <row r="549" spans="2:6" ht="12.75" hidden="1">
      <c r="B549" s="193"/>
      <c r="C549" s="194"/>
      <c r="D549" s="208"/>
      <c r="E549" s="209"/>
      <c r="F549" s="210"/>
    </row>
    <row r="550" spans="2:6" ht="12.75" hidden="1">
      <c r="B550" s="193"/>
      <c r="C550" s="194"/>
      <c r="D550" s="208"/>
      <c r="E550" s="209"/>
      <c r="F550" s="210"/>
    </row>
    <row r="551" spans="2:6" ht="12.75" hidden="1">
      <c r="B551" s="193"/>
      <c r="C551" s="194"/>
      <c r="D551" s="208"/>
      <c r="E551" s="209"/>
      <c r="F551" s="210"/>
    </row>
    <row r="552" spans="2:6" ht="12.75" hidden="1">
      <c r="B552" s="193"/>
      <c r="C552" s="194"/>
      <c r="D552" s="208"/>
      <c r="E552" s="209"/>
      <c r="F552" s="210"/>
    </row>
    <row r="553" spans="2:6" ht="12.75" hidden="1">
      <c r="B553" s="193"/>
      <c r="C553" s="194"/>
      <c r="D553" s="208"/>
      <c r="E553" s="209"/>
      <c r="F553" s="210"/>
    </row>
    <row r="554" spans="2:6" ht="12.75" hidden="1">
      <c r="B554" s="193"/>
      <c r="C554" s="194"/>
      <c r="D554" s="208"/>
      <c r="E554" s="209"/>
      <c r="F554" s="210"/>
    </row>
    <row r="555" spans="2:6" ht="12.75" hidden="1">
      <c r="B555" s="193"/>
      <c r="C555" s="194"/>
      <c r="D555" s="208"/>
      <c r="E555" s="209"/>
      <c r="F555" s="210"/>
    </row>
    <row r="556" spans="2:6" ht="12.75" hidden="1">
      <c r="B556" s="193"/>
      <c r="C556" s="194"/>
      <c r="D556" s="208"/>
      <c r="E556" s="209"/>
      <c r="F556" s="210"/>
    </row>
    <row r="557" spans="2:6" ht="12.75" hidden="1">
      <c r="B557" s="193"/>
      <c r="C557" s="194"/>
      <c r="D557" s="208"/>
      <c r="E557" s="209"/>
      <c r="F557" s="210"/>
    </row>
    <row r="558" spans="2:6" ht="12.75" hidden="1">
      <c r="B558" s="193"/>
      <c r="C558" s="194"/>
      <c r="D558" s="208"/>
      <c r="E558" s="209"/>
      <c r="F558" s="210"/>
    </row>
    <row r="559" spans="2:6" ht="12.75" hidden="1">
      <c r="B559" s="193"/>
      <c r="C559" s="194"/>
      <c r="D559" s="208"/>
      <c r="E559" s="209"/>
      <c r="F559" s="210"/>
    </row>
    <row r="560" spans="2:6" ht="12.75" hidden="1">
      <c r="B560" s="193"/>
      <c r="C560" s="194"/>
      <c r="D560" s="208"/>
      <c r="E560" s="209"/>
      <c r="F560" s="210"/>
    </row>
    <row r="561" spans="2:6" ht="12.75" hidden="1">
      <c r="B561" s="193"/>
      <c r="C561" s="194"/>
      <c r="D561" s="208"/>
      <c r="E561" s="209"/>
      <c r="F561" s="210"/>
    </row>
    <row r="562" spans="2:6" ht="12.75" hidden="1">
      <c r="B562" s="193"/>
      <c r="C562" s="194"/>
      <c r="D562" s="208"/>
      <c r="E562" s="209"/>
      <c r="F562" s="210"/>
    </row>
    <row r="563" spans="2:6" ht="12.75" hidden="1">
      <c r="B563" s="193"/>
      <c r="C563" s="194"/>
      <c r="D563" s="208"/>
      <c r="E563" s="209"/>
      <c r="F563" s="210"/>
    </row>
    <row r="564" spans="2:6" ht="12.75" hidden="1">
      <c r="B564" s="193"/>
      <c r="C564" s="194"/>
      <c r="D564" s="208"/>
      <c r="E564" s="209"/>
      <c r="F564" s="210"/>
    </row>
    <row r="565" spans="2:6" ht="12.75" hidden="1">
      <c r="B565" s="193"/>
      <c r="C565" s="194"/>
      <c r="D565" s="208"/>
      <c r="E565" s="209"/>
      <c r="F565" s="210"/>
    </row>
    <row r="566" spans="2:6" ht="12.75" hidden="1">
      <c r="B566" s="193"/>
      <c r="C566" s="194"/>
      <c r="D566" s="208"/>
      <c r="E566" s="209"/>
      <c r="F566" s="210"/>
    </row>
    <row r="567" spans="2:6" ht="12.75" hidden="1">
      <c r="B567" s="193"/>
      <c r="C567" s="194"/>
      <c r="D567" s="208"/>
      <c r="E567" s="209"/>
      <c r="F567" s="210"/>
    </row>
    <row r="568" spans="2:6" ht="12.75" hidden="1">
      <c r="B568" s="193"/>
      <c r="C568" s="194"/>
      <c r="D568" s="208"/>
      <c r="E568" s="209"/>
      <c r="F568" s="210"/>
    </row>
    <row r="569" spans="2:6" ht="12.75" hidden="1">
      <c r="B569" s="193"/>
      <c r="C569" s="194"/>
      <c r="D569" s="208"/>
      <c r="E569" s="209"/>
      <c r="F569" s="210"/>
    </row>
    <row r="570" spans="2:6" ht="12.75" hidden="1">
      <c r="B570" s="193"/>
      <c r="C570" s="194"/>
      <c r="D570" s="208"/>
      <c r="E570" s="209"/>
      <c r="F570" s="210"/>
    </row>
    <row r="571" spans="2:6" ht="12.75" hidden="1">
      <c r="B571" s="193"/>
      <c r="C571" s="194"/>
      <c r="D571" s="208"/>
      <c r="E571" s="209"/>
      <c r="F571" s="210"/>
    </row>
    <row r="572" spans="2:6" ht="12.75" hidden="1">
      <c r="B572" s="193"/>
      <c r="C572" s="194"/>
      <c r="D572" s="208"/>
      <c r="E572" s="209"/>
      <c r="F572" s="210"/>
    </row>
    <row r="573" spans="2:6" ht="12.75" hidden="1">
      <c r="B573" s="193"/>
      <c r="C573" s="194"/>
      <c r="D573" s="208"/>
      <c r="E573" s="209"/>
      <c r="F573" s="210"/>
    </row>
    <row r="574" spans="2:6" ht="12.75" hidden="1">
      <c r="B574" s="193"/>
      <c r="C574" s="194"/>
      <c r="D574" s="208"/>
      <c r="E574" s="209"/>
      <c r="F574" s="210"/>
    </row>
    <row r="575" spans="2:6" ht="12.75" hidden="1">
      <c r="B575" s="193"/>
      <c r="C575" s="194"/>
      <c r="D575" s="208"/>
      <c r="E575" s="209"/>
      <c r="F575" s="210"/>
    </row>
    <row r="576" spans="2:6" ht="12.75" hidden="1">
      <c r="B576" s="193"/>
      <c r="C576" s="194"/>
      <c r="D576" s="208"/>
      <c r="E576" s="209"/>
      <c r="F576" s="210"/>
    </row>
    <row r="577" spans="2:6" ht="12.75" hidden="1">
      <c r="B577" s="193"/>
      <c r="C577" s="194"/>
      <c r="D577" s="208"/>
      <c r="E577" s="209"/>
      <c r="F577" s="210"/>
    </row>
    <row r="578" spans="2:6" ht="12.75" hidden="1">
      <c r="B578" s="193"/>
      <c r="C578" s="194"/>
      <c r="D578" s="208"/>
      <c r="E578" s="209"/>
      <c r="F578" s="210"/>
    </row>
    <row r="579" spans="2:6" ht="12.75" hidden="1">
      <c r="B579" s="193"/>
      <c r="C579" s="194"/>
      <c r="D579" s="208"/>
      <c r="E579" s="209"/>
      <c r="F579" s="210"/>
    </row>
    <row r="580" spans="2:6" ht="12.75" hidden="1">
      <c r="B580" s="193"/>
      <c r="C580" s="194"/>
      <c r="D580" s="208"/>
      <c r="E580" s="209"/>
      <c r="F580" s="210"/>
    </row>
    <row r="581" spans="2:6" ht="12.75" hidden="1">
      <c r="B581" s="193"/>
      <c r="C581" s="194"/>
      <c r="D581" s="208"/>
      <c r="E581" s="209"/>
      <c r="F581" s="210"/>
    </row>
    <row r="582" spans="2:6" ht="12.75" hidden="1">
      <c r="B582" s="193"/>
      <c r="C582" s="194"/>
      <c r="D582" s="208"/>
      <c r="E582" s="209"/>
      <c r="F582" s="210"/>
    </row>
    <row r="583" spans="2:6" ht="12.75" hidden="1">
      <c r="B583" s="193"/>
      <c r="C583" s="194"/>
      <c r="D583" s="208"/>
      <c r="E583" s="209"/>
      <c r="F583" s="210"/>
    </row>
    <row r="584" spans="2:6" ht="12.75" hidden="1">
      <c r="B584" s="193"/>
      <c r="C584" s="194"/>
      <c r="D584" s="208"/>
      <c r="E584" s="209"/>
      <c r="F584" s="210"/>
    </row>
    <row r="585" spans="2:6" ht="12.75" hidden="1">
      <c r="B585" s="193"/>
      <c r="C585" s="194"/>
      <c r="D585" s="208"/>
      <c r="E585" s="209"/>
      <c r="F585" s="210"/>
    </row>
    <row r="586" spans="2:6" ht="12.75" hidden="1">
      <c r="B586" s="193"/>
      <c r="C586" s="194"/>
      <c r="D586" s="208"/>
      <c r="E586" s="209"/>
      <c r="F586" s="210"/>
    </row>
    <row r="587" spans="2:6" ht="12.75" hidden="1">
      <c r="B587" s="193"/>
      <c r="C587" s="194"/>
      <c r="D587" s="208"/>
      <c r="E587" s="209"/>
      <c r="F587" s="210"/>
    </row>
    <row r="588" spans="2:6" ht="12.75" hidden="1">
      <c r="B588" s="193"/>
      <c r="C588" s="194"/>
      <c r="D588" s="208"/>
      <c r="E588" s="209"/>
      <c r="F588" s="210"/>
    </row>
    <row r="589" spans="2:6" ht="12.75" hidden="1">
      <c r="B589" s="193"/>
      <c r="C589" s="194"/>
      <c r="D589" s="208"/>
      <c r="E589" s="209"/>
      <c r="F589" s="210"/>
    </row>
    <row r="590" spans="2:6" ht="12.75" hidden="1">
      <c r="B590" s="193"/>
      <c r="C590" s="194"/>
      <c r="D590" s="208"/>
      <c r="E590" s="209"/>
      <c r="F590" s="210"/>
    </row>
    <row r="591" spans="2:6" ht="12.75" hidden="1">
      <c r="B591" s="193"/>
      <c r="C591" s="194"/>
      <c r="D591" s="208"/>
      <c r="E591" s="209"/>
      <c r="F591" s="210"/>
    </row>
    <row r="592" spans="2:6" ht="12.75" hidden="1">
      <c r="B592" s="193"/>
      <c r="C592" s="194"/>
      <c r="D592" s="208"/>
      <c r="E592" s="209"/>
      <c r="F592" s="210"/>
    </row>
    <row r="593" spans="2:6" ht="12.75" hidden="1">
      <c r="B593" s="193"/>
      <c r="C593" s="194"/>
      <c r="D593" s="208"/>
      <c r="E593" s="209"/>
      <c r="F593" s="210"/>
    </row>
    <row r="594" spans="2:6" ht="12.75" hidden="1">
      <c r="B594" s="193"/>
      <c r="C594" s="194"/>
      <c r="D594" s="208"/>
      <c r="E594" s="209"/>
      <c r="F594" s="210"/>
    </row>
    <row r="595" spans="2:6" ht="12.75" hidden="1">
      <c r="B595" s="193"/>
      <c r="C595" s="194"/>
      <c r="D595" s="208"/>
      <c r="E595" s="209"/>
      <c r="F595" s="210"/>
    </row>
    <row r="596" spans="2:6" ht="12.75" hidden="1">
      <c r="B596" s="193"/>
      <c r="C596" s="194"/>
      <c r="D596" s="208"/>
      <c r="E596" s="209"/>
      <c r="F596" s="210"/>
    </row>
    <row r="597" spans="2:6" ht="12.75" hidden="1">
      <c r="B597" s="193"/>
      <c r="C597" s="194"/>
      <c r="D597" s="208"/>
      <c r="E597" s="209"/>
      <c r="F597" s="210"/>
    </row>
    <row r="598" spans="2:6" ht="12.75" hidden="1">
      <c r="B598" s="193"/>
      <c r="C598" s="194"/>
      <c r="D598" s="208"/>
      <c r="E598" s="209"/>
      <c r="F598" s="210"/>
    </row>
    <row r="599" spans="2:6" ht="12.75" hidden="1">
      <c r="B599" s="193"/>
      <c r="C599" s="194"/>
      <c r="D599" s="208"/>
      <c r="E599" s="209"/>
      <c r="F599" s="210"/>
    </row>
    <row r="600" spans="2:6" ht="12.75" hidden="1">
      <c r="B600" s="193"/>
      <c r="C600" s="194"/>
      <c r="D600" s="208"/>
      <c r="E600" s="209"/>
      <c r="F600" s="210"/>
    </row>
    <row r="601" spans="2:6" ht="12.75" hidden="1">
      <c r="B601" s="193"/>
      <c r="C601" s="194"/>
      <c r="D601" s="208"/>
      <c r="E601" s="209"/>
      <c r="F601" s="210"/>
    </row>
    <row r="602" spans="2:6" ht="12.75" hidden="1">
      <c r="B602" s="193"/>
      <c r="C602" s="194"/>
      <c r="D602" s="208"/>
      <c r="E602" s="209"/>
      <c r="F602" s="210"/>
    </row>
    <row r="603" spans="2:6" ht="12.75" hidden="1">
      <c r="B603" s="193"/>
      <c r="C603" s="194"/>
      <c r="D603" s="208"/>
      <c r="E603" s="209"/>
      <c r="F603" s="210"/>
    </row>
    <row r="604" spans="2:6" ht="12.75" hidden="1">
      <c r="B604" s="193"/>
      <c r="C604" s="194"/>
      <c r="D604" s="208"/>
      <c r="E604" s="209"/>
      <c r="F604" s="210"/>
    </row>
    <row r="605" spans="2:6" ht="12.75" hidden="1">
      <c r="B605" s="193"/>
      <c r="C605" s="194"/>
      <c r="D605" s="208"/>
      <c r="E605" s="209"/>
      <c r="F605" s="210"/>
    </row>
    <row r="606" spans="2:6" ht="12.75" hidden="1">
      <c r="B606" s="193"/>
      <c r="C606" s="194"/>
      <c r="D606" s="208"/>
      <c r="E606" s="209"/>
      <c r="F606" s="210"/>
    </row>
    <row r="607" spans="2:6" ht="12.75" hidden="1">
      <c r="B607" s="193"/>
      <c r="C607" s="194"/>
      <c r="D607" s="208"/>
      <c r="E607" s="209"/>
      <c r="F607" s="210"/>
    </row>
    <row r="608" spans="2:6" ht="12.75" hidden="1">
      <c r="B608" s="193"/>
      <c r="C608" s="194"/>
      <c r="D608" s="208"/>
      <c r="E608" s="209"/>
      <c r="F608" s="210"/>
    </row>
    <row r="609" spans="2:6" ht="12.75" hidden="1">
      <c r="B609" s="193"/>
      <c r="C609" s="194"/>
      <c r="D609" s="208"/>
      <c r="E609" s="209"/>
      <c r="F609" s="210"/>
    </row>
    <row r="610" spans="2:6" ht="12.75" hidden="1">
      <c r="B610" s="193"/>
      <c r="C610" s="194"/>
      <c r="D610" s="208"/>
      <c r="E610" s="209"/>
      <c r="F610" s="210"/>
    </row>
    <row r="611" spans="2:6" ht="12.75" hidden="1">
      <c r="B611" s="193"/>
      <c r="C611" s="194"/>
      <c r="D611" s="208"/>
      <c r="E611" s="209"/>
      <c r="F611" s="210"/>
    </row>
    <row r="612" spans="2:6" ht="12.75" hidden="1">
      <c r="B612" s="193"/>
      <c r="C612" s="194"/>
      <c r="D612" s="208"/>
      <c r="E612" s="209"/>
      <c r="F612" s="210"/>
    </row>
    <row r="613" spans="2:6" ht="12.75" hidden="1">
      <c r="B613" s="193"/>
      <c r="C613" s="194"/>
      <c r="D613" s="208"/>
      <c r="E613" s="209"/>
      <c r="F613" s="210"/>
    </row>
    <row r="614" spans="2:6" ht="12.75" hidden="1">
      <c r="B614" s="193"/>
      <c r="C614" s="194"/>
      <c r="D614" s="208"/>
      <c r="E614" s="209"/>
      <c r="F614" s="210"/>
    </row>
    <row r="615" spans="2:6" ht="12.75" hidden="1">
      <c r="B615" s="193"/>
      <c r="C615" s="194"/>
      <c r="D615" s="208"/>
      <c r="E615" s="209"/>
      <c r="F615" s="210"/>
    </row>
  </sheetData>
  <sheetProtection/>
  <printOptions/>
  <pageMargins left="0.7086614173228347" right="0.1968503937007874" top="1.1811023622047245" bottom="0.7874015748031497" header="0.3937007874015748" footer="0.31496062992125984"/>
  <pageSetup horizontalDpi="600" verticalDpi="600" orientation="portrait" pageOrder="overThenDown" paperSize="9" r:id="rId1"/>
  <headerFooter alignWithMargins="0">
    <oddHeader xml:space="preserve">&amp;LStatistiska centralbyrån
Offentlig ekonomi och mikrosimuleringar&amp;CMars 2016&amp;RReviderat utfall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38"/>
  <sheetViews>
    <sheetView showGridLines="0" workbookViewId="0" topLeftCell="A1">
      <selection activeCell="A1" sqref="A1"/>
    </sheetView>
  </sheetViews>
  <sheetFormatPr defaultColWidth="0" defaultRowHeight="15" zeroHeight="1"/>
  <cols>
    <col min="1" max="1" width="25.57421875" style="12" customWidth="1"/>
    <col min="2" max="2" width="13.8515625" style="12" customWidth="1"/>
    <col min="3" max="3" width="11.00390625" style="12" customWidth="1"/>
    <col min="4" max="4" width="11.28125" style="12" customWidth="1"/>
    <col min="5" max="5" width="11.140625" style="12" customWidth="1"/>
    <col min="6" max="6" width="16.57421875" style="12" customWidth="1"/>
    <col min="7" max="7" width="5.00390625" style="12" customWidth="1"/>
    <col min="8" max="16384" width="9.140625" style="12" hidden="1" customWidth="1"/>
  </cols>
  <sheetData>
    <row r="1" ht="12.75"/>
    <row r="2" ht="15.75">
      <c r="A2" s="9" t="s">
        <v>967</v>
      </c>
    </row>
    <row r="3" ht="15" customHeight="1">
      <c r="A3" s="12" t="s">
        <v>933</v>
      </c>
    </row>
    <row r="4" ht="15" customHeight="1">
      <c r="A4" s="10" t="s">
        <v>432</v>
      </c>
    </row>
    <row r="5" ht="15" customHeight="1">
      <c r="A5" s="12" t="s">
        <v>433</v>
      </c>
    </row>
    <row r="6" ht="6" customHeight="1">
      <c r="A6" s="10"/>
    </row>
    <row r="7" spans="1:6" ht="15.75" customHeight="1">
      <c r="A7" s="75" t="s">
        <v>434</v>
      </c>
      <c r="B7" s="76" t="s">
        <v>435</v>
      </c>
      <c r="C7" s="77" t="s">
        <v>436</v>
      </c>
      <c r="D7" s="77" t="s">
        <v>437</v>
      </c>
      <c r="E7" s="77" t="s">
        <v>438</v>
      </c>
      <c r="F7" s="77" t="s">
        <v>439</v>
      </c>
    </row>
    <row r="8" spans="1:6" ht="15.75" customHeight="1">
      <c r="A8" s="78"/>
      <c r="B8" s="52" t="s">
        <v>440</v>
      </c>
      <c r="C8" s="52" t="s">
        <v>441</v>
      </c>
      <c r="D8" s="52" t="s">
        <v>442</v>
      </c>
      <c r="E8" s="52" t="s">
        <v>443</v>
      </c>
      <c r="F8" s="52" t="s">
        <v>444</v>
      </c>
    </row>
    <row r="9" spans="1:6" ht="15.75" customHeight="1">
      <c r="A9" s="78"/>
      <c r="B9" s="52" t="s">
        <v>445</v>
      </c>
      <c r="C9" s="52" t="s">
        <v>446</v>
      </c>
      <c r="D9" s="52" t="s">
        <v>447</v>
      </c>
      <c r="E9" s="52" t="s">
        <v>935</v>
      </c>
      <c r="F9" s="52" t="s">
        <v>448</v>
      </c>
    </row>
    <row r="10" spans="1:6" ht="15.75" customHeight="1">
      <c r="A10" s="79"/>
      <c r="B10" s="16"/>
      <c r="C10" s="52" t="s">
        <v>449</v>
      </c>
      <c r="D10" s="52" t="s">
        <v>450</v>
      </c>
      <c r="E10" s="52" t="s">
        <v>24</v>
      </c>
      <c r="F10" s="52" t="s">
        <v>445</v>
      </c>
    </row>
    <row r="11" spans="1:6" ht="15.75" customHeight="1">
      <c r="A11" s="80"/>
      <c r="B11" s="47"/>
      <c r="C11" s="81" t="s">
        <v>934</v>
      </c>
      <c r="D11" s="47"/>
      <c r="E11" s="47"/>
      <c r="F11" s="47"/>
    </row>
    <row r="12" spans="1:6" ht="12.75">
      <c r="A12" s="22" t="s">
        <v>451</v>
      </c>
      <c r="B12" s="25">
        <v>22238576</v>
      </c>
      <c r="C12" s="25"/>
      <c r="D12" s="25"/>
      <c r="E12" s="25"/>
      <c r="F12" s="25">
        <v>22238568</v>
      </c>
    </row>
    <row r="13" spans="1:6" ht="12.75">
      <c r="A13" s="78" t="s">
        <v>452</v>
      </c>
      <c r="B13" s="48" t="s">
        <v>940</v>
      </c>
      <c r="C13" s="25">
        <v>25226</v>
      </c>
      <c r="D13" s="25">
        <v>100</v>
      </c>
      <c r="E13" s="25">
        <v>840282</v>
      </c>
      <c r="F13" s="25">
        <v>21196954</v>
      </c>
    </row>
    <row r="14" spans="1:6" ht="12.75">
      <c r="A14" s="78" t="s">
        <v>453</v>
      </c>
      <c r="B14" s="48" t="s">
        <v>940</v>
      </c>
      <c r="C14" s="25">
        <v>969</v>
      </c>
      <c r="D14" s="25">
        <v>125</v>
      </c>
      <c r="E14" s="25">
        <v>1050353</v>
      </c>
      <c r="F14" s="25">
        <v>1017792</v>
      </c>
    </row>
    <row r="15" spans="1:6" ht="12.75">
      <c r="A15" s="78" t="s">
        <v>454</v>
      </c>
      <c r="B15" s="48" t="s">
        <v>940</v>
      </c>
      <c r="C15" s="25">
        <v>63</v>
      </c>
      <c r="D15" s="25">
        <v>45</v>
      </c>
      <c r="E15" s="25">
        <v>378127</v>
      </c>
      <c r="F15" s="25">
        <v>23822</v>
      </c>
    </row>
    <row r="16" spans="1:6" ht="12.75">
      <c r="A16" s="22" t="s">
        <v>455</v>
      </c>
      <c r="B16" s="48">
        <v>6623512</v>
      </c>
      <c r="C16" s="25">
        <v>33799</v>
      </c>
      <c r="D16" s="25">
        <v>100</v>
      </c>
      <c r="E16" s="25">
        <v>195968</v>
      </c>
      <c r="F16" s="25">
        <v>6623522</v>
      </c>
    </row>
    <row r="17" spans="1:6" ht="12.75">
      <c r="A17" s="22" t="s">
        <v>456</v>
      </c>
      <c r="B17" s="48">
        <v>4400406</v>
      </c>
      <c r="C17" s="25"/>
      <c r="D17" s="25"/>
      <c r="E17" s="25"/>
      <c r="F17" s="25">
        <v>4400406</v>
      </c>
    </row>
    <row r="18" spans="1:6" ht="12.75">
      <c r="A18" s="78" t="s">
        <v>457</v>
      </c>
      <c r="B18" s="48" t="s">
        <v>940</v>
      </c>
      <c r="C18" s="25">
        <v>9641</v>
      </c>
      <c r="D18" s="25">
        <v>100</v>
      </c>
      <c r="E18" s="25">
        <v>257508</v>
      </c>
      <c r="F18" s="25">
        <v>2482635</v>
      </c>
    </row>
    <row r="19" spans="1:6" ht="12.75">
      <c r="A19" s="78" t="s">
        <v>458</v>
      </c>
      <c r="B19" s="48" t="s">
        <v>940</v>
      </c>
      <c r="C19" s="25">
        <v>4503</v>
      </c>
      <c r="D19" s="25">
        <v>55</v>
      </c>
      <c r="E19" s="25">
        <v>141630</v>
      </c>
      <c r="F19" s="25">
        <v>637760</v>
      </c>
    </row>
    <row r="20" spans="1:6" ht="12.75">
      <c r="A20" s="78" t="s">
        <v>459</v>
      </c>
      <c r="B20" s="48" t="s">
        <v>940</v>
      </c>
      <c r="C20" s="25">
        <v>3647</v>
      </c>
      <c r="D20" s="25">
        <v>25</v>
      </c>
      <c r="E20" s="25">
        <v>64377</v>
      </c>
      <c r="F20" s="25">
        <v>234783</v>
      </c>
    </row>
    <row r="21" spans="1:6" ht="12.75">
      <c r="A21" s="78" t="s">
        <v>460</v>
      </c>
      <c r="B21" s="48" t="s">
        <v>940</v>
      </c>
      <c r="C21" s="25">
        <v>8428</v>
      </c>
      <c r="D21" s="25">
        <v>25</v>
      </c>
      <c r="E21" s="25">
        <v>64377</v>
      </c>
      <c r="F21" s="25">
        <v>542569</v>
      </c>
    </row>
    <row r="22" spans="1:6" ht="12.75">
      <c r="A22" s="78" t="s">
        <v>461</v>
      </c>
      <c r="B22" s="48" t="s">
        <v>940</v>
      </c>
      <c r="C22" s="25">
        <v>19520</v>
      </c>
      <c r="D22" s="25">
        <v>10</v>
      </c>
      <c r="E22" s="25">
        <v>25751</v>
      </c>
      <c r="F22" s="25">
        <v>502660</v>
      </c>
    </row>
    <row r="23" spans="1:6" ht="12.75">
      <c r="A23" s="82" t="s">
        <v>462</v>
      </c>
      <c r="B23" s="48">
        <v>4216401</v>
      </c>
      <c r="C23" s="25"/>
      <c r="D23" s="25"/>
      <c r="E23" s="25"/>
      <c r="F23" s="25">
        <v>4216395</v>
      </c>
    </row>
    <row r="24" spans="1:6" ht="12.75">
      <c r="A24" s="78" t="s">
        <v>463</v>
      </c>
      <c r="B24" s="48"/>
      <c r="C24" s="25">
        <v>4099</v>
      </c>
      <c r="D24" s="25">
        <v>100</v>
      </c>
      <c r="E24" s="25">
        <v>347501</v>
      </c>
      <c r="F24" s="25">
        <v>1424407</v>
      </c>
    </row>
    <row r="25" spans="1:6" ht="14.25">
      <c r="A25" s="78" t="s">
        <v>464</v>
      </c>
      <c r="B25" s="48"/>
      <c r="C25" s="25">
        <v>16069</v>
      </c>
      <c r="D25" s="25">
        <v>50</v>
      </c>
      <c r="E25" s="25">
        <v>173750</v>
      </c>
      <c r="F25" s="25">
        <v>2791989</v>
      </c>
    </row>
    <row r="26" spans="1:6" ht="18.75" customHeight="1">
      <c r="A26" s="83" t="s">
        <v>362</v>
      </c>
      <c r="B26" s="84">
        <v>37478895</v>
      </c>
      <c r="C26" s="85"/>
      <c r="D26" s="85"/>
      <c r="E26" s="85"/>
      <c r="F26" s="85">
        <v>37478892</v>
      </c>
    </row>
    <row r="27" spans="1:6" ht="21" customHeight="1">
      <c r="A27" s="86" t="s">
        <v>939</v>
      </c>
      <c r="B27" s="18"/>
      <c r="C27" s="18"/>
      <c r="D27" s="18"/>
      <c r="E27" s="18"/>
      <c r="F27" s="40"/>
    </row>
    <row r="28" spans="1:6" ht="12.75">
      <c r="A28" s="86" t="s">
        <v>465</v>
      </c>
      <c r="B28" s="18"/>
      <c r="C28" s="18"/>
      <c r="D28" s="18"/>
      <c r="E28" s="18"/>
      <c r="F28" s="40"/>
    </row>
    <row r="29" spans="1:6" ht="12.75">
      <c r="A29" s="87" t="s">
        <v>466</v>
      </c>
      <c r="B29" s="18"/>
      <c r="C29" s="18"/>
      <c r="D29" s="18"/>
      <c r="E29" s="18"/>
      <c r="F29" s="40"/>
    </row>
    <row r="30" ht="12.75"/>
    <row r="31" spans="1:5" ht="15.75">
      <c r="A31" s="88" t="s">
        <v>467</v>
      </c>
      <c r="B31" s="18"/>
      <c r="C31" s="18"/>
      <c r="D31" s="18"/>
      <c r="E31" s="18"/>
    </row>
    <row r="32" spans="1:5" ht="15.75">
      <c r="A32" s="89"/>
      <c r="B32" s="90" t="s">
        <v>468</v>
      </c>
      <c r="C32" s="235" t="s">
        <v>469</v>
      </c>
      <c r="D32" s="233"/>
      <c r="E32" s="90" t="s">
        <v>468</v>
      </c>
    </row>
    <row r="33" spans="1:5" ht="15.75">
      <c r="A33" s="91"/>
      <c r="B33" s="84" t="s">
        <v>936</v>
      </c>
      <c r="C33" s="92">
        <v>2015</v>
      </c>
      <c r="D33" s="92">
        <v>2016</v>
      </c>
      <c r="E33" s="84" t="s">
        <v>937</v>
      </c>
    </row>
    <row r="34" spans="1:2" ht="18" customHeight="1">
      <c r="A34" s="19" t="s">
        <v>470</v>
      </c>
      <c r="B34" s="25">
        <v>56430072</v>
      </c>
    </row>
    <row r="35" spans="1:2" ht="12.75">
      <c r="A35" s="19" t="s">
        <v>471</v>
      </c>
      <c r="B35" s="25">
        <v>14164082</v>
      </c>
    </row>
    <row r="36" spans="1:5" ht="12.75">
      <c r="A36" s="21" t="s">
        <v>472</v>
      </c>
      <c r="B36" s="85">
        <v>42265990</v>
      </c>
      <c r="C36" s="46">
        <v>0.993</v>
      </c>
      <c r="D36" s="224">
        <v>1.01</v>
      </c>
      <c r="E36" s="85">
        <v>42389829</v>
      </c>
    </row>
    <row r="37" spans="1:8" ht="19.5" customHeight="1">
      <c r="A37" s="93" t="s">
        <v>938</v>
      </c>
      <c r="B37" s="18"/>
      <c r="C37" s="18"/>
      <c r="D37" s="18"/>
      <c r="E37" s="18"/>
      <c r="F37" s="18"/>
      <c r="H37" s="25"/>
    </row>
    <row r="38" spans="1:2" ht="12.75">
      <c r="A38" s="180" t="s">
        <v>968</v>
      </c>
      <c r="B38" s="94"/>
    </row>
    <row r="39" ht="12.75"/>
  </sheetData>
  <sheetProtection/>
  <mergeCells count="1">
    <mergeCell ref="C32:D32"/>
  </mergeCells>
  <printOptions/>
  <pageMargins left="0.7" right="0.7" top="0.75" bottom="0.75" header="0.3" footer="0.3"/>
  <pageSetup horizontalDpi="600" verticalDpi="600" orientation="portrait" paperSize="9" scale="88" r:id="rId1"/>
  <headerFooter>
    <oddHeader>&amp;LStatistiska centralbyrån
Offentlig ekonomi och mikrosimuleringar&amp;CMars 2016&amp;RReviderat utfall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"/>
  <dimension ref="A1:D52"/>
  <sheetViews>
    <sheetView showGridLines="0" workbookViewId="0" topLeftCell="A1">
      <selection activeCell="A1" sqref="A1"/>
    </sheetView>
  </sheetViews>
  <sheetFormatPr defaultColWidth="0" defaultRowHeight="15" customHeight="1" zeroHeight="1"/>
  <cols>
    <col min="1" max="1" width="3.8515625" style="95" customWidth="1"/>
    <col min="2" max="2" width="55.7109375" style="95" customWidth="1"/>
    <col min="3" max="3" width="20.28125" style="108" customWidth="1"/>
    <col min="4" max="4" width="10.7109375" style="95" customWidth="1"/>
    <col min="5" max="16384" width="53.28125" style="95" hidden="1" customWidth="1"/>
  </cols>
  <sheetData>
    <row r="1" spans="2:3" ht="18" customHeight="1">
      <c r="B1" s="96" t="s">
        <v>979</v>
      </c>
      <c r="C1" s="97"/>
    </row>
    <row r="2" spans="1:3" ht="12.75" customHeight="1">
      <c r="A2" s="98"/>
      <c r="B2" s="10"/>
      <c r="C2" s="99"/>
    </row>
    <row r="3" spans="1:3" ht="21" customHeight="1">
      <c r="A3" s="98"/>
      <c r="B3" s="100"/>
      <c r="C3" s="101" t="s">
        <v>473</v>
      </c>
    </row>
    <row r="4" spans="1:3" ht="12.75" customHeight="1">
      <c r="A4" s="98"/>
      <c r="B4" s="100"/>
      <c r="C4" s="102" t="s">
        <v>42</v>
      </c>
    </row>
    <row r="5" spans="1:3" ht="18" customHeight="1">
      <c r="A5" s="98"/>
      <c r="B5" s="103" t="s">
        <v>928</v>
      </c>
      <c r="C5" s="104"/>
    </row>
    <row r="6" spans="1:3" ht="12.75" customHeight="1">
      <c r="A6" s="98"/>
      <c r="B6" s="100" t="s">
        <v>475</v>
      </c>
      <c r="C6" s="104">
        <f>VLOOKUP($C$4,Data!$C$11:$AQ$300,2,0)</f>
        <v>33352</v>
      </c>
    </row>
    <row r="7" spans="1:3" ht="12.75" customHeight="1">
      <c r="A7" s="98"/>
      <c r="B7" s="105" t="s">
        <v>476</v>
      </c>
      <c r="C7" s="104">
        <f>VLOOKUP($C$4,Data!$C$11:$AQ$300,3,0)</f>
        <v>4115</v>
      </c>
    </row>
    <row r="8" spans="1:3" s="9" customFormat="1" ht="12.75" customHeight="1">
      <c r="A8" s="88"/>
      <c r="B8" s="106" t="s">
        <v>477</v>
      </c>
      <c r="C8" s="104">
        <f>VLOOKUP($C$4,Data!$C$11:$AQ$300,4,0)</f>
        <v>37467</v>
      </c>
    </row>
    <row r="9" spans="1:4" ht="24" customHeight="1">
      <c r="A9" s="98"/>
      <c r="B9" s="103" t="s">
        <v>478</v>
      </c>
      <c r="C9" s="104"/>
      <c r="D9" s="12"/>
    </row>
    <row r="10" spans="1:4" ht="12.75" customHeight="1">
      <c r="A10" s="98"/>
      <c r="B10" s="107" t="s">
        <v>929</v>
      </c>
      <c r="D10" s="12"/>
    </row>
    <row r="11" spans="1:4" ht="12.75" customHeight="1">
      <c r="A11" s="98"/>
      <c r="B11" s="100" t="s">
        <v>906</v>
      </c>
      <c r="C11" s="104">
        <f>VLOOKUP($C$4,Data!$C$11:$AQ$300,5,0)</f>
        <v>27234</v>
      </c>
      <c r="D11" s="12"/>
    </row>
    <row r="12" spans="1:4" ht="12.75" customHeight="1">
      <c r="A12" s="98"/>
      <c r="B12" s="100" t="s">
        <v>907</v>
      </c>
      <c r="C12" s="104">
        <f>VLOOKUP($C$4,Data!$C$11:$AQ$300,6,0)</f>
        <v>2847</v>
      </c>
      <c r="D12" s="12"/>
    </row>
    <row r="13" spans="1:4" ht="12.75" customHeight="1">
      <c r="A13" s="98"/>
      <c r="B13" s="100" t="s">
        <v>908</v>
      </c>
      <c r="C13" s="104">
        <f>VLOOKUP($C$4,Data!$C$11:$AQ$300,7,0)</f>
        <v>37503</v>
      </c>
      <c r="D13" s="12"/>
    </row>
    <row r="14" spans="1:3" ht="12.75" customHeight="1">
      <c r="A14" s="98"/>
      <c r="B14" s="109" t="s">
        <v>479</v>
      </c>
      <c r="C14" s="104">
        <f>VLOOKUP($C$4,Data!$C$11:$AQ$300,8,0)</f>
        <v>0</v>
      </c>
    </row>
    <row r="15" spans="1:3" ht="12.75" customHeight="1">
      <c r="A15" s="98"/>
      <c r="B15" s="109" t="s">
        <v>480</v>
      </c>
      <c r="C15" s="104">
        <f>VLOOKUP($C$4,Data!$C$11:$AQ$300,9,0)</f>
        <v>4688</v>
      </c>
    </row>
    <row r="16" spans="1:3" ht="12.75" customHeight="1">
      <c r="A16" s="98"/>
      <c r="B16" s="100" t="s">
        <v>909</v>
      </c>
      <c r="C16" s="104">
        <f>VLOOKUP($C$4,Data!$C$11:$AQ$300,10,0)</f>
        <v>39312</v>
      </c>
    </row>
    <row r="17" spans="1:3" ht="12.75" customHeight="1">
      <c r="A17" s="98"/>
      <c r="B17" s="100" t="s">
        <v>910</v>
      </c>
      <c r="C17" s="104">
        <f>VLOOKUP($C$4,Data!$C$11:$AQ$300,11,0)</f>
        <v>3174</v>
      </c>
    </row>
    <row r="18" spans="1:3" ht="12.75" customHeight="1">
      <c r="A18" s="98"/>
      <c r="B18" s="100" t="s">
        <v>911</v>
      </c>
      <c r="C18" s="104">
        <f>VLOOKUP($C$4,Data!$C$11:$AQ$300,12,0)</f>
        <v>4115</v>
      </c>
    </row>
    <row r="19" spans="1:3" ht="12.75" customHeight="1">
      <c r="A19" s="98"/>
      <c r="B19" s="109" t="s">
        <v>481</v>
      </c>
      <c r="C19" s="104">
        <f>VLOOKUP($C$4,Data!$C$11:$AQ$300,13,0)</f>
        <v>0</v>
      </c>
    </row>
    <row r="20" spans="1:3" ht="21" customHeight="1">
      <c r="A20" s="98"/>
      <c r="B20" s="110" t="s">
        <v>912</v>
      </c>
      <c r="C20" s="104"/>
    </row>
    <row r="21" spans="1:3" ht="12.75" customHeight="1">
      <c r="A21" s="98"/>
      <c r="B21" s="19" t="s">
        <v>482</v>
      </c>
      <c r="C21" s="104">
        <f>VLOOKUP($C$4,Data!$C$11:$AQ$300,14,0)</f>
        <v>37708</v>
      </c>
    </row>
    <row r="22" spans="1:3" ht="12.75" customHeight="1">
      <c r="A22" s="98"/>
      <c r="B22" s="111" t="s">
        <v>483</v>
      </c>
      <c r="C22" s="104">
        <f>VLOOKUP($C$4,Data!$C$11:$AQ$300,15,0)</f>
        <v>38282</v>
      </c>
    </row>
    <row r="23" spans="1:3" ht="12.75" customHeight="1">
      <c r="A23" s="98"/>
      <c r="B23" s="112" t="s">
        <v>484</v>
      </c>
      <c r="C23" s="104">
        <f>VLOOKUP($C$4,Data!$C$11:$AQ$300,16,0)</f>
        <v>-36113</v>
      </c>
    </row>
    <row r="24" spans="1:3" ht="12.75" customHeight="1">
      <c r="A24" s="98"/>
      <c r="B24" s="112" t="s">
        <v>485</v>
      </c>
      <c r="C24" s="104">
        <f>VLOOKUP($C$4,Data!$C$11:$AQ$300,17,0)</f>
        <v>2958</v>
      </c>
    </row>
    <row r="25" spans="2:3" s="10" customFormat="1" ht="12.75" customHeight="1">
      <c r="B25" s="110" t="s">
        <v>486</v>
      </c>
      <c r="C25" s="104">
        <f>VLOOKUP($C$4,Data!$C$11:$AQ$300,18,0)</f>
        <v>42836</v>
      </c>
    </row>
    <row r="26" spans="2:3" s="10" customFormat="1" ht="21" customHeight="1">
      <c r="B26" s="110" t="s">
        <v>913</v>
      </c>
      <c r="C26" s="104"/>
    </row>
    <row r="27" spans="2:3" s="10" customFormat="1" ht="12.75" customHeight="1">
      <c r="B27" s="19" t="s">
        <v>915</v>
      </c>
      <c r="C27" s="104">
        <f>VLOOKUP($C$4,Data!$C$11:$AQ$300,18,0)</f>
        <v>42836</v>
      </c>
    </row>
    <row r="28" spans="2:4" ht="12.75" customHeight="1">
      <c r="B28" s="19" t="s">
        <v>916</v>
      </c>
      <c r="C28" s="104">
        <f>VLOOKUP($C$4,Data!$C$11:$AQ$300,19,0)</f>
        <v>37467</v>
      </c>
      <c r="D28" s="10"/>
    </row>
    <row r="29" spans="2:4" ht="12.75" customHeight="1">
      <c r="B29" s="19" t="s">
        <v>487</v>
      </c>
      <c r="C29" s="104">
        <f>VLOOKUP($C$4,Data!$C$11:$AQ$300,20,0)</f>
        <v>31847</v>
      </c>
      <c r="D29" s="10"/>
    </row>
    <row r="30" spans="2:4" ht="12.75" customHeight="1">
      <c r="B30" s="36" t="s">
        <v>488</v>
      </c>
      <c r="C30" s="104">
        <f>VLOOKUP($C$4,Data!$C$11:$AQ$300,21,0)</f>
        <v>10989</v>
      </c>
      <c r="D30" s="10"/>
    </row>
    <row r="31" spans="2:4" ht="12.75" customHeight="1">
      <c r="B31" s="36" t="s">
        <v>489</v>
      </c>
      <c r="C31" s="104">
        <f>VLOOKUP($C$4,Data!$C$11:$AQ$300,22,0)</f>
        <v>7692</v>
      </c>
      <c r="D31" s="10"/>
    </row>
    <row r="32" spans="2:4" ht="12.75" customHeight="1">
      <c r="B32" s="36" t="s">
        <v>930</v>
      </c>
      <c r="C32" s="113">
        <f>VLOOKUP($C$4,Data!$C$11:$AQ$300,23,0)</f>
        <v>1.205</v>
      </c>
      <c r="D32" s="10"/>
    </row>
    <row r="33" spans="2:4" ht="24" customHeight="1">
      <c r="B33" s="103" t="s">
        <v>914</v>
      </c>
      <c r="C33" s="104"/>
      <c r="D33" s="10"/>
    </row>
    <row r="34" spans="2:4" ht="12.75" customHeight="1">
      <c r="B34" s="36" t="s">
        <v>971</v>
      </c>
      <c r="C34" s="104">
        <f>VLOOKUP($C$4,Data!$C$11:$AQ$300,24,0)</f>
        <v>10079</v>
      </c>
      <c r="D34" s="10"/>
    </row>
    <row r="35" spans="2:4" ht="12.75" customHeight="1">
      <c r="B35" s="36" t="s">
        <v>932</v>
      </c>
      <c r="C35" s="104">
        <f>VLOOKUP($C$4,Data!$C$11:$AQ$300,25,0)</f>
        <v>45148</v>
      </c>
      <c r="D35" s="10"/>
    </row>
    <row r="36" spans="2:4" ht="12.75" customHeight="1">
      <c r="B36" s="36" t="s">
        <v>931</v>
      </c>
      <c r="C36" s="104"/>
      <c r="D36" s="10"/>
    </row>
    <row r="37" spans="2:4" ht="12.75" customHeight="1">
      <c r="B37" s="114" t="s">
        <v>490</v>
      </c>
      <c r="C37" s="104">
        <f>VLOOKUP($C$4,Data!$C$11:$AQ$300,26,0)</f>
        <v>44441</v>
      </c>
      <c r="D37" s="10"/>
    </row>
    <row r="38" spans="2:4" ht="12.75" customHeight="1">
      <c r="B38" s="114" t="s">
        <v>972</v>
      </c>
      <c r="C38" s="104">
        <f>VLOOKUP($C$4,Data!$C$11:$AQ$300,27,0)</f>
        <v>4409</v>
      </c>
      <c r="D38" s="10"/>
    </row>
    <row r="39" spans="2:4" ht="12.75" customHeight="1">
      <c r="B39" s="36" t="s">
        <v>491</v>
      </c>
      <c r="C39" s="104">
        <f>VLOOKUP($C$4,Data!$C$11:$AQ$300,28,0)</f>
        <v>101</v>
      </c>
      <c r="D39" s="10"/>
    </row>
    <row r="40" spans="2:4" ht="18" customHeight="1">
      <c r="B40" s="115" t="s">
        <v>492</v>
      </c>
      <c r="C40" s="104"/>
      <c r="D40" s="10"/>
    </row>
    <row r="41" spans="2:4" ht="12.75" customHeight="1">
      <c r="B41" s="36" t="s">
        <v>493</v>
      </c>
      <c r="C41" s="104">
        <f>VLOOKUP($C$4,Data!$C$11:$AQ$300,29,0)</f>
        <v>1014283</v>
      </c>
      <c r="D41" s="10"/>
    </row>
    <row r="42" spans="2:4" ht="12.75" customHeight="1">
      <c r="B42" s="36" t="s">
        <v>494</v>
      </c>
      <c r="C42" s="104">
        <f>VLOOKUP($C$4,Data!$C$11:$AQ$300,30,0)</f>
        <v>0</v>
      </c>
      <c r="D42" s="10"/>
    </row>
    <row r="43" spans="2:4" s="117" customFormat="1" ht="8.25" customHeight="1" thickBot="1">
      <c r="B43" s="27"/>
      <c r="C43" s="116"/>
      <c r="D43" s="27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>
      <c r="B51" s="118"/>
    </row>
    <row r="52" ht="15" hidden="1">
      <c r="B52" s="118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</sheetData>
  <sheetProtection/>
  <conditionalFormatting sqref="C40:C42 C6:C8 C20">
    <cfRule type="cellIs" priority="1" dxfId="2" operator="lessThan" stopIfTrue="1">
      <formula>0</formula>
    </cfRule>
  </conditionalFormatting>
  <conditionalFormatting sqref="C26:C39">
    <cfRule type="cellIs" priority="2" dxfId="3" operator="lessThan" stopIfTrue="1">
      <formula>0</formula>
    </cfRule>
  </conditionalFormatting>
  <printOptions/>
  <pageMargins left="0.7086614173228347" right="0.1968503937007874" top="1.5748031496062993" bottom="0.7086614173228347" header="0.3937007874015748" footer="0.5118110236220472"/>
  <pageSetup horizontalDpi="600" verticalDpi="600" orientation="portrait" paperSize="9" r:id="rId2"/>
  <headerFooter alignWithMargins="0">
    <oddHeader>&amp;LStatistiska centralbyrån
Offentlig ekonomi och
   mikrosimuleringar&amp;CMars 2016
&amp;RReviderat utfall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00"/>
  <sheetViews>
    <sheetView zoomScalePageLayoutView="0" workbookViewId="0" topLeftCell="A1">
      <pane ySplit="10" topLeftCell="A205" activePane="bottomLeft" state="frozen"/>
      <selection pane="topLeft" activeCell="D4" sqref="D4"/>
      <selection pane="bottomLeft" activeCell="D220" sqref="D220"/>
    </sheetView>
  </sheetViews>
  <sheetFormatPr defaultColWidth="9.140625" defaultRowHeight="15"/>
  <cols>
    <col min="1" max="1" width="9.140625" style="135" customWidth="1"/>
    <col min="2" max="2" width="5.00390625" style="12" bestFit="1" customWidth="1"/>
    <col min="3" max="3" width="14.7109375" style="12" bestFit="1" customWidth="1"/>
    <col min="4" max="4" width="9.140625" style="12" customWidth="1"/>
    <col min="5" max="5" width="9.421875" style="12" bestFit="1" customWidth="1"/>
    <col min="6" max="7" width="9.140625" style="12" customWidth="1"/>
    <col min="8" max="8" width="11.00390625" style="12" bestFit="1" customWidth="1"/>
    <col min="9" max="9" width="10.140625" style="12" bestFit="1" customWidth="1"/>
    <col min="10" max="10" width="9.00390625" style="12" bestFit="1" customWidth="1"/>
    <col min="11" max="12" width="7.57421875" style="12" bestFit="1" customWidth="1"/>
    <col min="13" max="14" width="9.421875" style="12" bestFit="1" customWidth="1"/>
    <col min="15" max="15" width="8.421875" style="12" bestFit="1" customWidth="1"/>
    <col min="16" max="16" width="9.7109375" style="12" bestFit="1" customWidth="1"/>
    <col min="17" max="17" width="11.28125" style="12" customWidth="1"/>
    <col min="18" max="18" width="8.140625" style="12" bestFit="1" customWidth="1"/>
    <col min="19" max="19" width="8.8515625" style="12" bestFit="1" customWidth="1"/>
    <col min="20" max="20" width="9.57421875" style="12" bestFit="1" customWidth="1"/>
    <col min="21" max="23" width="9.140625" style="12" customWidth="1"/>
    <col min="24" max="24" width="9.7109375" style="12" bestFit="1" customWidth="1"/>
    <col min="25" max="25" width="9.140625" style="12" customWidth="1"/>
    <col min="26" max="26" width="10.140625" style="12" bestFit="1" customWidth="1"/>
    <col min="27" max="27" width="9.57421875" style="12" bestFit="1" customWidth="1"/>
    <col min="28" max="29" width="10.140625" style="12" bestFit="1" customWidth="1"/>
    <col min="30" max="30" width="9.00390625" style="12" bestFit="1" customWidth="1"/>
    <col min="31" max="31" width="11.140625" style="12" bestFit="1" customWidth="1"/>
    <col min="32" max="32" width="12.7109375" style="12" bestFit="1" customWidth="1"/>
    <col min="33" max="33" width="14.7109375" style="12" bestFit="1" customWidth="1"/>
    <col min="34" max="34" width="10.00390625" style="12" bestFit="1" customWidth="1"/>
    <col min="35" max="35" width="9.8515625" style="12" bestFit="1" customWidth="1"/>
    <col min="36" max="36" width="9.7109375" style="12" bestFit="1" customWidth="1"/>
    <col min="37" max="37" width="9.00390625" style="12" bestFit="1" customWidth="1"/>
    <col min="38" max="38" width="12.00390625" style="12" bestFit="1" customWidth="1"/>
    <col min="39" max="39" width="11.8515625" style="12" bestFit="1" customWidth="1"/>
    <col min="40" max="41" width="7.8515625" style="12" bestFit="1" customWidth="1"/>
    <col min="42" max="16384" width="9.140625" style="12" customWidth="1"/>
  </cols>
  <sheetData>
    <row r="1" spans="3:32" ht="15">
      <c r="C1" s="119" t="s">
        <v>496</v>
      </c>
      <c r="D1" s="52" t="s">
        <v>10</v>
      </c>
      <c r="E1" s="11" t="s">
        <v>497</v>
      </c>
      <c r="F1" s="11" t="s">
        <v>8</v>
      </c>
      <c r="G1" s="236" t="s">
        <v>856</v>
      </c>
      <c r="H1" s="237"/>
      <c r="I1" s="237"/>
      <c r="J1" s="237"/>
      <c r="K1" s="237"/>
      <c r="L1" s="237"/>
      <c r="M1" s="237"/>
      <c r="N1" s="237"/>
      <c r="O1" s="237"/>
      <c r="P1" s="238" t="s">
        <v>498</v>
      </c>
      <c r="Q1" s="239"/>
      <c r="R1" s="239"/>
      <c r="S1" s="239"/>
      <c r="T1" s="239"/>
      <c r="U1" s="11" t="s">
        <v>8</v>
      </c>
      <c r="V1" s="11" t="s">
        <v>357</v>
      </c>
      <c r="W1" s="11" t="s">
        <v>358</v>
      </c>
      <c r="X1" s="11" t="s">
        <v>358</v>
      </c>
      <c r="Y1" s="11" t="s">
        <v>9</v>
      </c>
      <c r="Z1" s="37" t="s">
        <v>499</v>
      </c>
      <c r="AA1" s="11" t="s">
        <v>10</v>
      </c>
      <c r="AB1" s="11" t="s">
        <v>10</v>
      </c>
      <c r="AC1" s="11" t="s">
        <v>10</v>
      </c>
      <c r="AD1" s="11" t="s">
        <v>500</v>
      </c>
      <c r="AE1" s="11" t="s">
        <v>12</v>
      </c>
      <c r="AF1" s="11" t="s">
        <v>12</v>
      </c>
    </row>
    <row r="2" spans="3:32" ht="12.75">
      <c r="C2" s="120"/>
      <c r="D2" s="52" t="s">
        <v>16</v>
      </c>
      <c r="E2" s="11" t="s">
        <v>501</v>
      </c>
      <c r="F2" s="11" t="s">
        <v>14</v>
      </c>
      <c r="G2" s="11" t="s">
        <v>502</v>
      </c>
      <c r="H2" s="11" t="s">
        <v>503</v>
      </c>
      <c r="I2" s="235" t="s">
        <v>504</v>
      </c>
      <c r="J2" s="235"/>
      <c r="K2" s="235"/>
      <c r="L2" s="11" t="s">
        <v>401</v>
      </c>
      <c r="M2" s="11" t="s">
        <v>497</v>
      </c>
      <c r="N2" s="11" t="s">
        <v>497</v>
      </c>
      <c r="O2" s="11" t="s">
        <v>403</v>
      </c>
      <c r="P2" s="11" t="s">
        <v>359</v>
      </c>
      <c r="Q2" s="121" t="s">
        <v>505</v>
      </c>
      <c r="R2" s="121" t="s">
        <v>505</v>
      </c>
      <c r="S2" s="16" t="s">
        <v>506</v>
      </c>
      <c r="T2" s="11" t="s">
        <v>362</v>
      </c>
      <c r="U2" s="11" t="s">
        <v>14</v>
      </c>
      <c r="V2" s="11" t="s">
        <v>363</v>
      </c>
      <c r="W2" s="11" t="s">
        <v>364</v>
      </c>
      <c r="X2" s="11" t="s">
        <v>364</v>
      </c>
      <c r="Y2" s="11" t="s">
        <v>15</v>
      </c>
      <c r="Z2" s="121"/>
      <c r="AA2" s="11" t="s">
        <v>16</v>
      </c>
      <c r="AB2" s="11" t="s">
        <v>16</v>
      </c>
      <c r="AC2" s="11" t="s">
        <v>16</v>
      </c>
      <c r="AD2" s="11" t="s">
        <v>507</v>
      </c>
      <c r="AE2" s="11" t="s">
        <v>508</v>
      </c>
      <c r="AF2" s="11" t="s">
        <v>509</v>
      </c>
    </row>
    <row r="3" spans="3:32" ht="12.75">
      <c r="C3" s="120"/>
      <c r="D3" s="52" t="s">
        <v>510</v>
      </c>
      <c r="E3" s="17" t="s">
        <v>445</v>
      </c>
      <c r="F3" s="11" t="s">
        <v>20</v>
      </c>
      <c r="G3" s="11" t="s">
        <v>404</v>
      </c>
      <c r="H3" s="11" t="s">
        <v>511</v>
      </c>
      <c r="I3" s="11" t="s">
        <v>512</v>
      </c>
      <c r="J3" s="240" t="s">
        <v>513</v>
      </c>
      <c r="K3" s="240"/>
      <c r="L3" s="11" t="s">
        <v>408</v>
      </c>
      <c r="M3" s="11" t="s">
        <v>514</v>
      </c>
      <c r="N3" s="11" t="s">
        <v>515</v>
      </c>
      <c r="O3" s="11" t="s">
        <v>411</v>
      </c>
      <c r="P3" s="11" t="s">
        <v>365</v>
      </c>
      <c r="Q3" s="16" t="s">
        <v>516</v>
      </c>
      <c r="R3" s="16" t="s">
        <v>517</v>
      </c>
      <c r="S3" s="16" t="s">
        <v>363</v>
      </c>
      <c r="T3" s="11" t="s">
        <v>518</v>
      </c>
      <c r="U3" s="11" t="s">
        <v>20</v>
      </c>
      <c r="V3" s="11" t="s">
        <v>369</v>
      </c>
      <c r="W3" s="11" t="s">
        <v>363</v>
      </c>
      <c r="X3" s="11" t="s">
        <v>363</v>
      </c>
      <c r="Y3" s="11" t="s">
        <v>21</v>
      </c>
      <c r="Z3" s="122"/>
      <c r="AA3" s="11" t="s">
        <v>519</v>
      </c>
      <c r="AB3" s="11" t="s">
        <v>520</v>
      </c>
      <c r="AC3" s="11" t="s">
        <v>520</v>
      </c>
      <c r="AD3" s="11" t="s">
        <v>18</v>
      </c>
      <c r="AE3" s="11" t="s">
        <v>24</v>
      </c>
      <c r="AF3" s="11" t="s">
        <v>24</v>
      </c>
    </row>
    <row r="4" spans="3:32" ht="12.75">
      <c r="C4" s="120"/>
      <c r="D4" s="52" t="s">
        <v>521</v>
      </c>
      <c r="E4" s="17"/>
      <c r="F4" s="11" t="s">
        <v>522</v>
      </c>
      <c r="G4" s="11" t="s">
        <v>523</v>
      </c>
      <c r="H4" s="11" t="s">
        <v>524</v>
      </c>
      <c r="I4" s="11" t="s">
        <v>525</v>
      </c>
      <c r="J4" s="241" t="s">
        <v>526</v>
      </c>
      <c r="K4" s="241"/>
      <c r="L4" s="11"/>
      <c r="M4" s="52"/>
      <c r="N4" s="52"/>
      <c r="O4" s="11" t="s">
        <v>329</v>
      </c>
      <c r="P4" s="11" t="s">
        <v>375</v>
      </c>
      <c r="Q4" s="16" t="s">
        <v>329</v>
      </c>
      <c r="R4" s="16" t="s">
        <v>527</v>
      </c>
      <c r="S4" s="16" t="s">
        <v>16</v>
      </c>
      <c r="T4" s="11" t="s">
        <v>363</v>
      </c>
      <c r="U4" s="11" t="s">
        <v>522</v>
      </c>
      <c r="V4" s="123" t="s">
        <v>528</v>
      </c>
      <c r="W4" s="11" t="s">
        <v>369</v>
      </c>
      <c r="X4" s="11" t="s">
        <v>529</v>
      </c>
      <c r="Y4" s="11" t="s">
        <v>25</v>
      </c>
      <c r="Z4" s="16"/>
      <c r="AA4" s="11" t="s">
        <v>530</v>
      </c>
      <c r="AB4" s="11" t="s">
        <v>531</v>
      </c>
      <c r="AC4" s="11" t="s">
        <v>531</v>
      </c>
      <c r="AD4" s="11" t="s">
        <v>532</v>
      </c>
      <c r="AE4" s="11"/>
      <c r="AF4" s="11"/>
    </row>
    <row r="5" spans="3:32" ht="12.75">
      <c r="C5" s="120"/>
      <c r="D5" s="52" t="s">
        <v>445</v>
      </c>
      <c r="E5" s="42"/>
      <c r="F5" s="11" t="s">
        <v>445</v>
      </c>
      <c r="G5" s="11" t="s">
        <v>533</v>
      </c>
      <c r="H5" s="11" t="s">
        <v>526</v>
      </c>
      <c r="I5" s="11" t="s">
        <v>417</v>
      </c>
      <c r="J5" s="11" t="s">
        <v>534</v>
      </c>
      <c r="K5" s="11" t="s">
        <v>535</v>
      </c>
      <c r="L5" s="11"/>
      <c r="M5" s="11"/>
      <c r="N5" s="11"/>
      <c r="O5" s="11" t="s">
        <v>420</v>
      </c>
      <c r="P5" s="11" t="s">
        <v>536</v>
      </c>
      <c r="Q5" s="16" t="s">
        <v>537</v>
      </c>
      <c r="R5" s="16" t="s">
        <v>538</v>
      </c>
      <c r="S5" s="16" t="s">
        <v>539</v>
      </c>
      <c r="T5" s="11" t="s">
        <v>369</v>
      </c>
      <c r="U5" s="11" t="s">
        <v>445</v>
      </c>
      <c r="V5" s="11"/>
      <c r="W5" s="16"/>
      <c r="X5" s="123" t="s">
        <v>540</v>
      </c>
      <c r="Y5" s="11"/>
      <c r="Z5" s="16"/>
      <c r="AA5" s="11" t="s">
        <v>445</v>
      </c>
      <c r="AB5" s="11" t="s">
        <v>445</v>
      </c>
      <c r="AC5" s="11" t="s">
        <v>541</v>
      </c>
      <c r="AD5" s="11" t="s">
        <v>541</v>
      </c>
      <c r="AE5" s="11"/>
      <c r="AF5" s="11"/>
    </row>
    <row r="6" spans="3:32" ht="12.75">
      <c r="C6" s="10"/>
      <c r="D6" s="52"/>
      <c r="E6" s="16"/>
      <c r="F6" s="11"/>
      <c r="G6" s="11" t="s">
        <v>542</v>
      </c>
      <c r="H6" s="11"/>
      <c r="I6" s="11" t="s">
        <v>369</v>
      </c>
      <c r="J6" s="11" t="s">
        <v>426</v>
      </c>
      <c r="K6" s="11" t="s">
        <v>426</v>
      </c>
      <c r="L6" s="11"/>
      <c r="M6" s="11"/>
      <c r="N6" s="11"/>
      <c r="O6" s="11" t="s">
        <v>424</v>
      </c>
      <c r="P6" s="52"/>
      <c r="Q6" s="16"/>
      <c r="R6" s="16" t="s">
        <v>416</v>
      </c>
      <c r="S6" s="16"/>
      <c r="T6" s="52"/>
      <c r="U6" s="52"/>
      <c r="V6" s="52"/>
      <c r="W6" s="52"/>
      <c r="X6" s="52"/>
      <c r="Y6" s="52"/>
      <c r="Z6" s="16"/>
      <c r="AA6" s="11"/>
      <c r="AB6" s="52"/>
      <c r="AC6" s="16"/>
      <c r="AD6" s="16"/>
      <c r="AE6" s="11"/>
      <c r="AF6" s="11"/>
    </row>
    <row r="7" spans="3:32" ht="12.75">
      <c r="C7" s="10"/>
      <c r="D7" s="52"/>
      <c r="E7" s="16"/>
      <c r="F7" s="11"/>
      <c r="G7" s="11" t="s">
        <v>543</v>
      </c>
      <c r="H7" s="11" t="s">
        <v>544</v>
      </c>
      <c r="I7" s="11"/>
      <c r="J7" s="11"/>
      <c r="K7" s="11"/>
      <c r="L7" s="11"/>
      <c r="M7" s="11"/>
      <c r="N7" s="11"/>
      <c r="O7" s="11" t="s">
        <v>427</v>
      </c>
      <c r="P7" s="11"/>
      <c r="Q7" s="16"/>
      <c r="R7" s="16" t="s">
        <v>421</v>
      </c>
      <c r="S7" s="16"/>
      <c r="T7" s="11"/>
      <c r="U7" s="11"/>
      <c r="V7" s="42"/>
      <c r="W7" s="37"/>
      <c r="X7" s="42"/>
      <c r="Y7" s="16"/>
      <c r="Z7" s="16"/>
      <c r="AA7" s="11"/>
      <c r="AB7" s="52"/>
      <c r="AC7" s="16"/>
      <c r="AD7" s="16"/>
      <c r="AE7" s="123"/>
      <c r="AF7" s="11"/>
    </row>
    <row r="8" spans="3:32" ht="12.75">
      <c r="C8" s="10"/>
      <c r="D8" s="52"/>
      <c r="E8" s="16"/>
      <c r="F8" s="11"/>
      <c r="G8" s="11" t="s">
        <v>545</v>
      </c>
      <c r="H8" s="52"/>
      <c r="I8" s="11"/>
      <c r="J8" s="11"/>
      <c r="K8" s="11"/>
      <c r="L8" s="11"/>
      <c r="M8" s="11"/>
      <c r="N8" s="11"/>
      <c r="O8" s="11" t="s">
        <v>428</v>
      </c>
      <c r="P8" s="11"/>
      <c r="Q8" s="16"/>
      <c r="R8" s="16"/>
      <c r="S8" s="16"/>
      <c r="T8" s="16"/>
      <c r="U8" s="16"/>
      <c r="V8" s="16"/>
      <c r="W8" s="16"/>
      <c r="X8" s="16"/>
      <c r="Y8" s="42"/>
      <c r="Z8" s="16"/>
      <c r="AA8" s="11"/>
      <c r="AB8" s="11"/>
      <c r="AC8" s="16"/>
      <c r="AD8" s="16"/>
      <c r="AE8" s="16"/>
      <c r="AF8" s="16"/>
    </row>
    <row r="9" spans="3:32" ht="12.75">
      <c r="C9" s="10"/>
      <c r="D9" s="52"/>
      <c r="E9" s="16"/>
      <c r="F9" s="16"/>
      <c r="G9" s="52"/>
      <c r="H9" s="11"/>
      <c r="I9" s="11"/>
      <c r="J9" s="11"/>
      <c r="K9" s="11"/>
      <c r="L9" s="11"/>
      <c r="M9" s="11"/>
      <c r="N9" s="11"/>
      <c r="O9" s="11"/>
      <c r="P9" s="11"/>
      <c r="Q9" s="124"/>
      <c r="R9" s="124"/>
      <c r="S9" s="124"/>
      <c r="T9" s="11"/>
      <c r="U9" s="11"/>
      <c r="V9" s="16"/>
      <c r="W9" s="16"/>
      <c r="X9" s="16"/>
      <c r="Y9" s="16"/>
      <c r="Z9" s="16"/>
      <c r="AA9" s="11"/>
      <c r="AB9" s="11"/>
      <c r="AC9" s="16"/>
      <c r="AD9" s="16"/>
      <c r="AE9" s="16"/>
      <c r="AF9" s="16"/>
    </row>
    <row r="10" spans="2:32" ht="12.75">
      <c r="B10" s="46"/>
      <c r="C10" s="125">
        <v>1</v>
      </c>
      <c r="D10" s="126">
        <v>2</v>
      </c>
      <c r="E10" s="126">
        <v>3</v>
      </c>
      <c r="F10" s="126">
        <v>4</v>
      </c>
      <c r="G10" s="126">
        <v>5</v>
      </c>
      <c r="H10" s="126">
        <v>6</v>
      </c>
      <c r="I10" s="126">
        <v>7</v>
      </c>
      <c r="J10" s="126">
        <v>8</v>
      </c>
      <c r="K10" s="126">
        <v>9</v>
      </c>
      <c r="L10" s="126">
        <v>10</v>
      </c>
      <c r="M10" s="126">
        <v>11</v>
      </c>
      <c r="N10" s="126">
        <v>12</v>
      </c>
      <c r="O10" s="126">
        <v>13</v>
      </c>
      <c r="P10" s="126">
        <v>14</v>
      </c>
      <c r="Q10" s="126">
        <v>15</v>
      </c>
      <c r="R10" s="126">
        <v>16</v>
      </c>
      <c r="S10" s="126">
        <v>17</v>
      </c>
      <c r="T10" s="126">
        <v>18</v>
      </c>
      <c r="U10" s="126">
        <v>19</v>
      </c>
      <c r="V10" s="126">
        <v>20</v>
      </c>
      <c r="W10" s="126">
        <v>21</v>
      </c>
      <c r="X10" s="126">
        <v>22</v>
      </c>
      <c r="Y10" s="126">
        <v>23</v>
      </c>
      <c r="Z10" s="126">
        <v>24</v>
      </c>
      <c r="AA10" s="126">
        <v>25</v>
      </c>
      <c r="AB10" s="126">
        <v>26</v>
      </c>
      <c r="AC10" s="126">
        <v>27</v>
      </c>
      <c r="AD10" s="126">
        <v>28</v>
      </c>
      <c r="AE10" s="126">
        <v>29</v>
      </c>
      <c r="AF10" s="126">
        <v>30</v>
      </c>
    </row>
    <row r="11" spans="1:33" ht="12.75">
      <c r="A11" s="135" t="s">
        <v>876</v>
      </c>
      <c r="B11" s="12" t="s">
        <v>805</v>
      </c>
      <c r="C11" s="19" t="s">
        <v>53</v>
      </c>
      <c r="D11" s="11">
        <v>173439</v>
      </c>
      <c r="E11" s="123">
        <v>20658</v>
      </c>
      <c r="F11" s="127">
        <v>194097</v>
      </c>
      <c r="G11" s="128">
        <v>88107</v>
      </c>
      <c r="H11" s="128">
        <v>71274</v>
      </c>
      <c r="I11" s="128">
        <v>121319</v>
      </c>
      <c r="J11" s="128">
        <v>0</v>
      </c>
      <c r="K11" s="128">
        <v>8453</v>
      </c>
      <c r="L11" s="17">
        <v>124972</v>
      </c>
      <c r="M11" s="17">
        <v>16882</v>
      </c>
      <c r="N11" s="17">
        <v>20658</v>
      </c>
      <c r="O11" s="17">
        <v>1398</v>
      </c>
      <c r="P11" s="17">
        <v>121993</v>
      </c>
      <c r="Q11" s="17">
        <v>170889</v>
      </c>
      <c r="R11" s="17">
        <v>-121764</v>
      </c>
      <c r="S11" s="17">
        <v>14689</v>
      </c>
      <c r="T11" s="17">
        <v>185807</v>
      </c>
      <c r="U11" s="17">
        <v>194097</v>
      </c>
      <c r="V11" s="17">
        <v>164982</v>
      </c>
      <c r="W11" s="17">
        <v>20825</v>
      </c>
      <c r="X11" s="17">
        <v>14577</v>
      </c>
      <c r="Y11" s="129">
        <v>1.075</v>
      </c>
      <c r="Z11" s="130">
        <v>42422</v>
      </c>
      <c r="AA11" s="211">
        <v>208654</v>
      </c>
      <c r="AB11" s="211">
        <v>205387</v>
      </c>
      <c r="AC11" s="211">
        <v>4842</v>
      </c>
      <c r="AD11" s="211">
        <v>533</v>
      </c>
      <c r="AE11" s="211">
        <v>22607894</v>
      </c>
      <c r="AF11" s="211">
        <v>0</v>
      </c>
      <c r="AG11" s="19"/>
    </row>
    <row r="12" spans="1:33" ht="12.75">
      <c r="A12" s="135" t="s">
        <v>876</v>
      </c>
      <c r="B12" s="12" t="s">
        <v>812</v>
      </c>
      <c r="C12" s="19" t="s">
        <v>55</v>
      </c>
      <c r="D12" s="11">
        <v>144064</v>
      </c>
      <c r="E12" s="123">
        <v>17782</v>
      </c>
      <c r="F12" s="127">
        <v>161846</v>
      </c>
      <c r="G12" s="128">
        <v>51466</v>
      </c>
      <c r="H12" s="128">
        <v>70650</v>
      </c>
      <c r="I12" s="128">
        <v>49165</v>
      </c>
      <c r="J12" s="128">
        <v>0</v>
      </c>
      <c r="K12" s="128">
        <v>4490</v>
      </c>
      <c r="L12" s="17">
        <v>46365</v>
      </c>
      <c r="M12" s="17">
        <v>6531</v>
      </c>
      <c r="N12" s="17">
        <v>17782</v>
      </c>
      <c r="O12" s="17">
        <v>1081</v>
      </c>
      <c r="P12" s="17">
        <v>71260</v>
      </c>
      <c r="Q12" s="17">
        <v>105659</v>
      </c>
      <c r="R12" s="17">
        <v>-45880</v>
      </c>
      <c r="S12" s="17">
        <v>14004</v>
      </c>
      <c r="T12" s="17">
        <v>145043</v>
      </c>
      <c r="U12" s="17">
        <v>161846</v>
      </c>
      <c r="V12" s="17">
        <v>137569</v>
      </c>
      <c r="W12" s="17">
        <v>7474</v>
      </c>
      <c r="X12" s="17">
        <v>5232</v>
      </c>
      <c r="Y12" s="129">
        <v>1.032</v>
      </c>
      <c r="Z12" s="130">
        <v>32364</v>
      </c>
      <c r="AA12" s="211">
        <v>167025</v>
      </c>
      <c r="AB12" s="211">
        <v>164410</v>
      </c>
      <c r="AC12" s="211">
        <v>5080</v>
      </c>
      <c r="AD12" s="211">
        <v>771</v>
      </c>
      <c r="AE12" s="211">
        <v>24966485</v>
      </c>
      <c r="AF12" s="211">
        <v>0</v>
      </c>
      <c r="AG12" s="19"/>
    </row>
    <row r="13" spans="1:33" ht="12.75">
      <c r="A13" s="135" t="s">
        <v>876</v>
      </c>
      <c r="B13" s="12" t="s">
        <v>851</v>
      </c>
      <c r="C13" s="19" t="s">
        <v>58</v>
      </c>
      <c r="D13" s="11">
        <v>205285</v>
      </c>
      <c r="E13" s="123">
        <v>22929</v>
      </c>
      <c r="F13" s="127">
        <v>228214</v>
      </c>
      <c r="G13" s="128">
        <v>104492</v>
      </c>
      <c r="H13" s="128">
        <v>61051</v>
      </c>
      <c r="I13" s="128">
        <v>119522</v>
      </c>
      <c r="J13" s="128">
        <v>0</v>
      </c>
      <c r="K13" s="128">
        <v>2263</v>
      </c>
      <c r="L13" s="17">
        <v>116011</v>
      </c>
      <c r="M13" s="17">
        <v>24146</v>
      </c>
      <c r="N13" s="17">
        <v>22929</v>
      </c>
      <c r="O13" s="17">
        <v>9644</v>
      </c>
      <c r="P13" s="17">
        <v>144680</v>
      </c>
      <c r="Q13" s="17">
        <v>155411</v>
      </c>
      <c r="R13" s="17">
        <v>-127331</v>
      </c>
      <c r="S13" s="17">
        <v>15385</v>
      </c>
      <c r="T13" s="17">
        <v>188144</v>
      </c>
      <c r="U13" s="17">
        <v>228214</v>
      </c>
      <c r="V13" s="17">
        <v>193982</v>
      </c>
      <c r="W13" s="17">
        <v>-5838</v>
      </c>
      <c r="X13" s="17">
        <v>-4086</v>
      </c>
      <c r="Y13" s="129">
        <v>0.982</v>
      </c>
      <c r="Z13" s="130">
        <v>41944</v>
      </c>
      <c r="AA13" s="211">
        <v>224106</v>
      </c>
      <c r="AB13" s="211">
        <v>220598</v>
      </c>
      <c r="AC13" s="211">
        <v>5259</v>
      </c>
      <c r="AD13" s="211">
        <v>951</v>
      </c>
      <c r="AE13" s="211">
        <v>39877502</v>
      </c>
      <c r="AF13" s="211">
        <v>0</v>
      </c>
      <c r="AG13" s="19"/>
    </row>
    <row r="14" spans="1:33" ht="12.75">
      <c r="A14" s="135" t="s">
        <v>876</v>
      </c>
      <c r="B14" s="12" t="s">
        <v>826</v>
      </c>
      <c r="C14" s="19" t="s">
        <v>57</v>
      </c>
      <c r="D14" s="11">
        <v>115683</v>
      </c>
      <c r="E14" s="123">
        <v>21025</v>
      </c>
      <c r="F14" s="127">
        <v>136708</v>
      </c>
      <c r="G14" s="128">
        <v>84983</v>
      </c>
      <c r="H14" s="128">
        <v>38964</v>
      </c>
      <c r="I14" s="128">
        <v>74359</v>
      </c>
      <c r="J14" s="128">
        <v>0</v>
      </c>
      <c r="K14" s="128">
        <v>3138</v>
      </c>
      <c r="L14" s="17">
        <v>69076</v>
      </c>
      <c r="M14" s="17">
        <v>55706</v>
      </c>
      <c r="N14" s="17">
        <v>21025</v>
      </c>
      <c r="O14" s="17">
        <v>1912</v>
      </c>
      <c r="P14" s="17">
        <v>117667</v>
      </c>
      <c r="Q14" s="17">
        <v>98992</v>
      </c>
      <c r="R14" s="17">
        <v>-107690</v>
      </c>
      <c r="S14" s="17">
        <v>8401</v>
      </c>
      <c r="T14" s="17">
        <v>117371</v>
      </c>
      <c r="U14" s="17">
        <v>136708</v>
      </c>
      <c r="V14" s="17">
        <v>116201</v>
      </c>
      <c r="W14" s="17">
        <v>1169</v>
      </c>
      <c r="X14" s="17">
        <v>818</v>
      </c>
      <c r="Y14" s="129">
        <v>1.006</v>
      </c>
      <c r="Z14" s="130">
        <v>40997</v>
      </c>
      <c r="AA14" s="211">
        <v>137528</v>
      </c>
      <c r="AB14" s="211">
        <v>135375</v>
      </c>
      <c r="AC14" s="211">
        <v>3302</v>
      </c>
      <c r="AD14" s="211">
        <v>-1007</v>
      </c>
      <c r="AE14" s="211">
        <v>0</v>
      </c>
      <c r="AF14" s="211">
        <v>41265080</v>
      </c>
      <c r="AG14" s="19"/>
    </row>
    <row r="15" spans="1:33" ht="12.75">
      <c r="A15" s="135" t="s">
        <v>876</v>
      </c>
      <c r="B15" s="12" t="s">
        <v>653</v>
      </c>
      <c r="C15" s="19" t="s">
        <v>38</v>
      </c>
      <c r="D15" s="11">
        <v>219971</v>
      </c>
      <c r="E15" s="123">
        <v>32168</v>
      </c>
      <c r="F15" s="127">
        <v>252139</v>
      </c>
      <c r="G15" s="128">
        <v>93103</v>
      </c>
      <c r="H15" s="128">
        <v>137076</v>
      </c>
      <c r="I15" s="128">
        <v>10020</v>
      </c>
      <c r="J15" s="128">
        <v>0</v>
      </c>
      <c r="K15" s="128">
        <v>8491</v>
      </c>
      <c r="L15" s="17">
        <v>4296</v>
      </c>
      <c r="M15" s="17">
        <v>65380</v>
      </c>
      <c r="N15" s="17">
        <v>32168</v>
      </c>
      <c r="O15" s="17">
        <v>10</v>
      </c>
      <c r="P15" s="17">
        <v>128910</v>
      </c>
      <c r="Q15" s="17">
        <v>132249</v>
      </c>
      <c r="R15" s="17">
        <v>-59233</v>
      </c>
      <c r="S15" s="17">
        <v>16228</v>
      </c>
      <c r="T15" s="17">
        <v>218154</v>
      </c>
      <c r="U15" s="17">
        <v>252139</v>
      </c>
      <c r="V15" s="17">
        <v>214318</v>
      </c>
      <c r="W15" s="17">
        <v>3837</v>
      </c>
      <c r="X15" s="17">
        <v>2686</v>
      </c>
      <c r="Y15" s="129">
        <v>1.011</v>
      </c>
      <c r="Z15" s="130">
        <v>72244</v>
      </c>
      <c r="AA15" s="211">
        <v>254912</v>
      </c>
      <c r="AB15" s="211">
        <v>250921</v>
      </c>
      <c r="AC15" s="211">
        <v>3473</v>
      </c>
      <c r="AD15" s="211">
        <v>-835</v>
      </c>
      <c r="AE15" s="211">
        <v>0</v>
      </c>
      <c r="AF15" s="211">
        <v>60349422</v>
      </c>
      <c r="AG15" s="19"/>
    </row>
    <row r="16" spans="1:33" ht="12.75">
      <c r="A16" s="135" t="s">
        <v>876</v>
      </c>
      <c r="B16" s="12" t="s">
        <v>591</v>
      </c>
      <c r="C16" s="19" t="s">
        <v>35</v>
      </c>
      <c r="D16" s="11">
        <v>121106</v>
      </c>
      <c r="E16" s="123">
        <v>9282</v>
      </c>
      <c r="F16" s="127">
        <v>130388</v>
      </c>
      <c r="G16" s="128">
        <v>64994</v>
      </c>
      <c r="H16" s="128">
        <v>83836</v>
      </c>
      <c r="I16" s="128">
        <v>89106</v>
      </c>
      <c r="J16" s="128">
        <v>0</v>
      </c>
      <c r="K16" s="128">
        <v>7087</v>
      </c>
      <c r="L16" s="17">
        <v>87862</v>
      </c>
      <c r="M16" s="17">
        <v>17373</v>
      </c>
      <c r="N16" s="17">
        <v>9282</v>
      </c>
      <c r="O16" s="17">
        <v>123</v>
      </c>
      <c r="P16" s="17">
        <v>89991</v>
      </c>
      <c r="Q16" s="17">
        <v>153025</v>
      </c>
      <c r="R16" s="17">
        <v>-89554</v>
      </c>
      <c r="S16" s="17">
        <v>4936</v>
      </c>
      <c r="T16" s="17">
        <v>158397</v>
      </c>
      <c r="U16" s="17">
        <v>130388</v>
      </c>
      <c r="V16" s="17">
        <v>110830</v>
      </c>
      <c r="W16" s="17">
        <v>47567</v>
      </c>
      <c r="X16" s="17">
        <v>33297</v>
      </c>
      <c r="Y16" s="129">
        <v>1.255</v>
      </c>
      <c r="Z16" s="130">
        <v>26915</v>
      </c>
      <c r="AA16" s="211">
        <v>163637</v>
      </c>
      <c r="AB16" s="211">
        <v>161075</v>
      </c>
      <c r="AC16" s="211">
        <v>5985</v>
      </c>
      <c r="AD16" s="211">
        <v>1676</v>
      </c>
      <c r="AE16" s="211">
        <v>45109198</v>
      </c>
      <c r="AF16" s="211">
        <v>0</v>
      </c>
      <c r="AG16" s="19"/>
    </row>
    <row r="17" spans="1:33" ht="12.75">
      <c r="A17" s="135" t="s">
        <v>876</v>
      </c>
      <c r="B17" s="12" t="s">
        <v>637</v>
      </c>
      <c r="C17" s="36" t="s">
        <v>37</v>
      </c>
      <c r="D17" s="11">
        <v>292989</v>
      </c>
      <c r="E17" s="123">
        <v>45880</v>
      </c>
      <c r="F17" s="127">
        <v>338869</v>
      </c>
      <c r="G17" s="128">
        <v>190866</v>
      </c>
      <c r="H17" s="128">
        <v>77105</v>
      </c>
      <c r="I17" s="128">
        <v>206055</v>
      </c>
      <c r="J17" s="128">
        <v>0</v>
      </c>
      <c r="K17" s="128">
        <v>16674</v>
      </c>
      <c r="L17" s="17">
        <v>207771</v>
      </c>
      <c r="M17" s="17">
        <v>71824</v>
      </c>
      <c r="N17" s="17">
        <v>45880</v>
      </c>
      <c r="O17" s="17">
        <v>4528</v>
      </c>
      <c r="P17" s="17">
        <v>264273</v>
      </c>
      <c r="Q17" s="17">
        <v>254859</v>
      </c>
      <c r="R17" s="17">
        <v>-241505</v>
      </c>
      <c r="S17" s="17">
        <v>26788</v>
      </c>
      <c r="T17" s="17">
        <v>304415</v>
      </c>
      <c r="U17" s="17">
        <v>338869</v>
      </c>
      <c r="V17" s="17">
        <v>288039</v>
      </c>
      <c r="W17" s="17">
        <v>16377</v>
      </c>
      <c r="X17" s="17">
        <v>11464</v>
      </c>
      <c r="Y17" s="129">
        <v>1.034</v>
      </c>
      <c r="Z17" s="130">
        <v>104999</v>
      </c>
      <c r="AA17" s="211">
        <v>350391</v>
      </c>
      <c r="AB17" s="211">
        <v>344905</v>
      </c>
      <c r="AC17" s="211">
        <v>3285</v>
      </c>
      <c r="AD17" s="211">
        <v>-1024</v>
      </c>
      <c r="AE17" s="211">
        <v>0</v>
      </c>
      <c r="AF17" s="211">
        <v>107494102</v>
      </c>
      <c r="AG17" s="19"/>
    </row>
    <row r="18" spans="1:33" ht="12.75">
      <c r="A18" s="135" t="s">
        <v>876</v>
      </c>
      <c r="B18" s="60" t="s">
        <v>578</v>
      </c>
      <c r="C18" s="19" t="s">
        <v>579</v>
      </c>
      <c r="D18" s="18">
        <v>328250</v>
      </c>
      <c r="E18" s="213">
        <v>57392</v>
      </c>
      <c r="F18" s="214">
        <v>385642</v>
      </c>
      <c r="G18" s="128">
        <v>203210</v>
      </c>
      <c r="H18" s="128">
        <v>93769</v>
      </c>
      <c r="I18" s="128">
        <v>19302</v>
      </c>
      <c r="J18" s="128">
        <v>22846</v>
      </c>
      <c r="K18" s="128">
        <v>0</v>
      </c>
      <c r="L18" s="17">
        <v>133</v>
      </c>
      <c r="M18" s="17">
        <v>61633</v>
      </c>
      <c r="N18" s="17">
        <v>57392</v>
      </c>
      <c r="O18" s="17">
        <v>540</v>
      </c>
      <c r="P18" s="17">
        <v>281365</v>
      </c>
      <c r="Q18" s="17">
        <v>115529</v>
      </c>
      <c r="R18" s="17">
        <v>-52960</v>
      </c>
      <c r="S18" s="17">
        <v>38306</v>
      </c>
      <c r="T18" s="17">
        <v>382240</v>
      </c>
      <c r="U18" s="17">
        <v>385642</v>
      </c>
      <c r="V18" s="17">
        <v>327796</v>
      </c>
      <c r="W18" s="17">
        <v>54444</v>
      </c>
      <c r="X18" s="17">
        <v>38111</v>
      </c>
      <c r="Y18" s="129">
        <v>1.099</v>
      </c>
      <c r="Z18" s="215">
        <v>89374</v>
      </c>
      <c r="AA18" s="212">
        <v>423821</v>
      </c>
      <c r="AB18" s="212">
        <v>417185</v>
      </c>
      <c r="AC18" s="212">
        <v>4668</v>
      </c>
      <c r="AD18" s="212">
        <v>359</v>
      </c>
      <c r="AE18" s="212">
        <v>32108105</v>
      </c>
      <c r="AF18" s="212">
        <v>0</v>
      </c>
      <c r="AG18" s="19"/>
    </row>
    <row r="19" spans="1:33" ht="12.75">
      <c r="A19" s="135" t="s">
        <v>876</v>
      </c>
      <c r="B19" s="12" t="s">
        <v>746</v>
      </c>
      <c r="C19" s="19" t="s">
        <v>44</v>
      </c>
      <c r="D19" s="11">
        <v>54772</v>
      </c>
      <c r="E19" s="123">
        <v>7724</v>
      </c>
      <c r="F19" s="127">
        <v>62496</v>
      </c>
      <c r="G19" s="128">
        <v>41189</v>
      </c>
      <c r="H19" s="128">
        <v>18266</v>
      </c>
      <c r="I19" s="128">
        <v>15355</v>
      </c>
      <c r="J19" s="128">
        <v>0</v>
      </c>
      <c r="K19" s="128">
        <v>3186</v>
      </c>
      <c r="L19" s="17">
        <v>14746</v>
      </c>
      <c r="M19" s="17">
        <v>25374</v>
      </c>
      <c r="N19" s="17">
        <v>7724</v>
      </c>
      <c r="O19" s="17">
        <v>1293</v>
      </c>
      <c r="P19" s="17">
        <v>57030</v>
      </c>
      <c r="Q19" s="17">
        <v>31286</v>
      </c>
      <c r="R19" s="17">
        <v>-35201</v>
      </c>
      <c r="S19" s="17">
        <v>2252</v>
      </c>
      <c r="T19" s="17">
        <v>55367</v>
      </c>
      <c r="U19" s="17">
        <v>62496</v>
      </c>
      <c r="V19" s="17">
        <v>53122</v>
      </c>
      <c r="W19" s="17">
        <v>2245</v>
      </c>
      <c r="X19" s="17">
        <v>1572</v>
      </c>
      <c r="Y19" s="129">
        <v>1.025</v>
      </c>
      <c r="Z19" s="130">
        <v>16398</v>
      </c>
      <c r="AA19" s="211">
        <v>64058</v>
      </c>
      <c r="AB19" s="211">
        <v>63055</v>
      </c>
      <c r="AC19" s="211">
        <v>3845</v>
      </c>
      <c r="AD19" s="211">
        <v>-463</v>
      </c>
      <c r="AE19" s="211">
        <v>0</v>
      </c>
      <c r="AF19" s="211">
        <v>7596972</v>
      </c>
      <c r="AG19" s="19"/>
    </row>
    <row r="20" spans="1:33" ht="12.75">
      <c r="A20" s="135" t="s">
        <v>876</v>
      </c>
      <c r="B20" s="12" t="s">
        <v>629</v>
      </c>
      <c r="C20" s="19" t="s">
        <v>36</v>
      </c>
      <c r="D20" s="11">
        <v>262384</v>
      </c>
      <c r="E20" s="123">
        <v>45384</v>
      </c>
      <c r="F20" s="127">
        <v>307768</v>
      </c>
      <c r="G20" s="128">
        <v>184324</v>
      </c>
      <c r="H20" s="128">
        <v>89256</v>
      </c>
      <c r="I20" s="128">
        <v>177677</v>
      </c>
      <c r="J20" s="128">
        <v>0</v>
      </c>
      <c r="K20" s="128">
        <v>0</v>
      </c>
      <c r="L20" s="17">
        <v>159436</v>
      </c>
      <c r="M20" s="17">
        <v>110846</v>
      </c>
      <c r="N20" s="17">
        <v>45384</v>
      </c>
      <c r="O20" s="17">
        <v>361</v>
      </c>
      <c r="P20" s="17">
        <v>255215</v>
      </c>
      <c r="Q20" s="17">
        <v>226893</v>
      </c>
      <c r="R20" s="17">
        <v>-230047</v>
      </c>
      <c r="S20" s="17">
        <v>19733</v>
      </c>
      <c r="T20" s="17">
        <v>271794</v>
      </c>
      <c r="U20" s="17">
        <v>307768</v>
      </c>
      <c r="V20" s="17">
        <v>261603</v>
      </c>
      <c r="W20" s="17">
        <v>10191</v>
      </c>
      <c r="X20" s="17">
        <v>7134</v>
      </c>
      <c r="Y20" s="129">
        <v>1.023</v>
      </c>
      <c r="Z20" s="130">
        <v>83492</v>
      </c>
      <c r="AA20" s="211">
        <v>314847</v>
      </c>
      <c r="AB20" s="211">
        <v>309917</v>
      </c>
      <c r="AC20" s="211">
        <v>3712</v>
      </c>
      <c r="AD20" s="211">
        <v>-597</v>
      </c>
      <c r="AE20" s="211">
        <v>0</v>
      </c>
      <c r="AF20" s="211">
        <v>49816610</v>
      </c>
      <c r="AG20" s="19"/>
    </row>
    <row r="21" spans="1:33" ht="12.75">
      <c r="A21" s="135" t="s">
        <v>876</v>
      </c>
      <c r="B21" s="12" t="s">
        <v>799</v>
      </c>
      <c r="C21" s="19" t="s">
        <v>51</v>
      </c>
      <c r="D21" s="11">
        <v>154297</v>
      </c>
      <c r="E21" s="123">
        <v>22171</v>
      </c>
      <c r="F21" s="127">
        <v>176468</v>
      </c>
      <c r="G21" s="128">
        <v>112516</v>
      </c>
      <c r="H21" s="128">
        <v>55554</v>
      </c>
      <c r="I21" s="128">
        <v>8357</v>
      </c>
      <c r="J21" s="128">
        <v>0</v>
      </c>
      <c r="K21" s="128">
        <v>7236</v>
      </c>
      <c r="L21" s="17">
        <v>24650</v>
      </c>
      <c r="M21" s="17">
        <v>57358</v>
      </c>
      <c r="N21" s="17">
        <v>22171</v>
      </c>
      <c r="O21" s="17">
        <v>629</v>
      </c>
      <c r="P21" s="17">
        <v>155790</v>
      </c>
      <c r="Q21" s="17">
        <v>60475</v>
      </c>
      <c r="R21" s="17">
        <v>-70241</v>
      </c>
      <c r="S21" s="17">
        <v>9094</v>
      </c>
      <c r="T21" s="17">
        <v>155118</v>
      </c>
      <c r="U21" s="17">
        <v>176468</v>
      </c>
      <c r="V21" s="17">
        <v>149998</v>
      </c>
      <c r="W21" s="17">
        <v>5120</v>
      </c>
      <c r="X21" s="17">
        <v>3584</v>
      </c>
      <c r="Y21" s="129">
        <v>1.02</v>
      </c>
      <c r="Z21" s="130">
        <v>46019</v>
      </c>
      <c r="AA21" s="211">
        <v>179997</v>
      </c>
      <c r="AB21" s="211">
        <v>177179</v>
      </c>
      <c r="AC21" s="211">
        <v>3850</v>
      </c>
      <c r="AD21" s="211">
        <v>-458</v>
      </c>
      <c r="AE21" s="211">
        <v>0</v>
      </c>
      <c r="AF21" s="211">
        <v>21098350</v>
      </c>
      <c r="AG21" s="19"/>
    </row>
    <row r="22" spans="1:33" ht="12.75">
      <c r="A22" s="135" t="s">
        <v>876</v>
      </c>
      <c r="B22" s="12" t="s">
        <v>806</v>
      </c>
      <c r="C22" s="19" t="s">
        <v>54</v>
      </c>
      <c r="D22" s="11">
        <v>78703</v>
      </c>
      <c r="E22" s="123">
        <v>14473</v>
      </c>
      <c r="F22" s="127">
        <v>93176</v>
      </c>
      <c r="G22" s="128">
        <v>62102</v>
      </c>
      <c r="H22" s="128">
        <v>18146</v>
      </c>
      <c r="I22" s="128">
        <v>5154</v>
      </c>
      <c r="J22" s="128">
        <v>0</v>
      </c>
      <c r="K22" s="128">
        <v>5727</v>
      </c>
      <c r="L22" s="17">
        <v>3143</v>
      </c>
      <c r="M22" s="17">
        <v>34168</v>
      </c>
      <c r="N22" s="17">
        <v>14473</v>
      </c>
      <c r="O22" s="17">
        <v>0</v>
      </c>
      <c r="P22" s="17">
        <v>85986</v>
      </c>
      <c r="Q22" s="17">
        <v>24673</v>
      </c>
      <c r="R22" s="17">
        <v>-31714</v>
      </c>
      <c r="S22" s="17">
        <v>6493</v>
      </c>
      <c r="T22" s="17">
        <v>85439</v>
      </c>
      <c r="U22" s="17">
        <v>93176</v>
      </c>
      <c r="V22" s="17">
        <v>79199</v>
      </c>
      <c r="W22" s="17">
        <v>6239</v>
      </c>
      <c r="X22" s="17">
        <v>4367</v>
      </c>
      <c r="Y22" s="129">
        <v>1.047</v>
      </c>
      <c r="Z22" s="130">
        <v>25691</v>
      </c>
      <c r="AA22" s="211">
        <v>97555</v>
      </c>
      <c r="AB22" s="211">
        <v>96028</v>
      </c>
      <c r="AC22" s="211">
        <v>3738</v>
      </c>
      <c r="AD22" s="211">
        <v>-571</v>
      </c>
      <c r="AE22" s="211">
        <v>0</v>
      </c>
      <c r="AF22" s="211">
        <v>14664531</v>
      </c>
      <c r="AG22" s="19"/>
    </row>
    <row r="23" spans="1:33" ht="12.75">
      <c r="A23" s="135" t="s">
        <v>876</v>
      </c>
      <c r="B23" s="12" t="s">
        <v>725</v>
      </c>
      <c r="C23" s="19" t="s">
        <v>42</v>
      </c>
      <c r="D23" s="11">
        <v>33352</v>
      </c>
      <c r="E23" s="123">
        <v>4115</v>
      </c>
      <c r="F23" s="127">
        <v>37467</v>
      </c>
      <c r="G23" s="128">
        <v>27234</v>
      </c>
      <c r="H23" s="128">
        <v>2847</v>
      </c>
      <c r="I23" s="128">
        <v>37503</v>
      </c>
      <c r="J23" s="128">
        <v>0</v>
      </c>
      <c r="K23" s="128">
        <v>4688</v>
      </c>
      <c r="L23" s="17">
        <v>39312</v>
      </c>
      <c r="M23" s="17">
        <v>3174</v>
      </c>
      <c r="N23" s="17">
        <v>4115</v>
      </c>
      <c r="O23" s="17">
        <v>0</v>
      </c>
      <c r="P23" s="17">
        <v>37708</v>
      </c>
      <c r="Q23" s="17">
        <v>38282</v>
      </c>
      <c r="R23" s="17">
        <v>-36113</v>
      </c>
      <c r="S23" s="17">
        <v>2958</v>
      </c>
      <c r="T23" s="17">
        <v>42836</v>
      </c>
      <c r="U23" s="17">
        <v>37467</v>
      </c>
      <c r="V23" s="17">
        <v>31847</v>
      </c>
      <c r="W23" s="17">
        <v>10989</v>
      </c>
      <c r="X23" s="17">
        <v>7692</v>
      </c>
      <c r="Y23" s="129">
        <v>1.205</v>
      </c>
      <c r="Z23" s="130">
        <v>10079</v>
      </c>
      <c r="AA23" s="211">
        <v>45148</v>
      </c>
      <c r="AB23" s="211">
        <v>44441</v>
      </c>
      <c r="AC23" s="211">
        <v>4409</v>
      </c>
      <c r="AD23" s="211">
        <v>101</v>
      </c>
      <c r="AE23" s="211">
        <v>1014283</v>
      </c>
      <c r="AF23" s="211">
        <v>0</v>
      </c>
      <c r="AG23" s="19"/>
    </row>
    <row r="24" spans="1:33" ht="12.75">
      <c r="A24" s="135" t="s">
        <v>876</v>
      </c>
      <c r="B24" s="12" t="s">
        <v>800</v>
      </c>
      <c r="C24" s="19" t="s">
        <v>52</v>
      </c>
      <c r="D24" s="11">
        <v>194010</v>
      </c>
      <c r="E24" s="123">
        <v>32371</v>
      </c>
      <c r="F24" s="127">
        <v>226381</v>
      </c>
      <c r="G24" s="128">
        <v>114336</v>
      </c>
      <c r="H24" s="128">
        <v>118316</v>
      </c>
      <c r="I24" s="128">
        <v>105279</v>
      </c>
      <c r="J24" s="128">
        <v>0</v>
      </c>
      <c r="K24" s="128">
        <v>5141</v>
      </c>
      <c r="L24" s="17">
        <v>95637</v>
      </c>
      <c r="M24" s="17">
        <v>60753</v>
      </c>
      <c r="N24" s="17">
        <v>32371</v>
      </c>
      <c r="O24" s="17">
        <v>4506</v>
      </c>
      <c r="P24" s="17">
        <v>158310</v>
      </c>
      <c r="Q24" s="17">
        <v>194426</v>
      </c>
      <c r="R24" s="17">
        <v>-136762</v>
      </c>
      <c r="S24" s="17">
        <v>17187</v>
      </c>
      <c r="T24" s="17">
        <v>233161</v>
      </c>
      <c r="U24" s="17">
        <v>226381</v>
      </c>
      <c r="V24" s="17">
        <v>192424</v>
      </c>
      <c r="W24" s="17">
        <v>40737</v>
      </c>
      <c r="X24" s="17">
        <v>28516</v>
      </c>
      <c r="Y24" s="129">
        <v>1.126</v>
      </c>
      <c r="Z24" s="130">
        <v>68015</v>
      </c>
      <c r="AA24" s="211">
        <v>254905</v>
      </c>
      <c r="AB24" s="211">
        <v>250914</v>
      </c>
      <c r="AC24" s="211">
        <v>3689</v>
      </c>
      <c r="AD24" s="211">
        <v>-619</v>
      </c>
      <c r="AE24" s="211">
        <v>0</v>
      </c>
      <c r="AF24" s="211">
        <v>42135281</v>
      </c>
      <c r="AG24" s="19"/>
    </row>
    <row r="25" spans="1:33" ht="12.75">
      <c r="A25" s="135" t="s">
        <v>876</v>
      </c>
      <c r="B25" s="12" t="s">
        <v>587</v>
      </c>
      <c r="C25" s="19" t="s">
        <v>34</v>
      </c>
      <c r="D25" s="11">
        <v>85974</v>
      </c>
      <c r="E25" s="123">
        <v>9201</v>
      </c>
      <c r="F25" s="127">
        <v>95175</v>
      </c>
      <c r="G25" s="128">
        <v>17110</v>
      </c>
      <c r="H25" s="128">
        <v>94670</v>
      </c>
      <c r="I25" s="128">
        <v>10454</v>
      </c>
      <c r="J25" s="128">
        <v>0</v>
      </c>
      <c r="K25" s="128">
        <v>1422</v>
      </c>
      <c r="L25" s="17">
        <v>8118</v>
      </c>
      <c r="M25" s="17">
        <v>10299</v>
      </c>
      <c r="N25" s="17">
        <v>9201</v>
      </c>
      <c r="O25" s="17">
        <v>1028</v>
      </c>
      <c r="P25" s="17">
        <v>23691</v>
      </c>
      <c r="Q25" s="17">
        <v>90564</v>
      </c>
      <c r="R25" s="17">
        <v>-16528</v>
      </c>
      <c r="S25" s="17">
        <v>6070</v>
      </c>
      <c r="T25" s="17">
        <v>103796</v>
      </c>
      <c r="U25" s="17">
        <v>95175</v>
      </c>
      <c r="V25" s="17">
        <v>80899</v>
      </c>
      <c r="W25" s="17">
        <v>22898</v>
      </c>
      <c r="X25" s="17">
        <v>16028</v>
      </c>
      <c r="Y25" s="129">
        <v>1.168</v>
      </c>
      <c r="Z25" s="130">
        <v>32469</v>
      </c>
      <c r="AA25" s="211">
        <v>111164</v>
      </c>
      <c r="AB25" s="211">
        <v>109424</v>
      </c>
      <c r="AC25" s="211">
        <v>3370</v>
      </c>
      <c r="AD25" s="211">
        <v>-938</v>
      </c>
      <c r="AE25" s="211">
        <v>0</v>
      </c>
      <c r="AF25" s="211">
        <v>30472028</v>
      </c>
      <c r="AG25" s="19"/>
    </row>
    <row r="26" spans="1:33" ht="12.75">
      <c r="A26" s="135" t="s">
        <v>876</v>
      </c>
      <c r="B26" s="12" t="s">
        <v>758</v>
      </c>
      <c r="C26" s="19" t="s">
        <v>46</v>
      </c>
      <c r="D26" s="11">
        <v>217460</v>
      </c>
      <c r="E26" s="123">
        <v>30206</v>
      </c>
      <c r="F26" s="127">
        <v>247666</v>
      </c>
      <c r="G26" s="128">
        <v>66683</v>
      </c>
      <c r="H26" s="128">
        <v>138746</v>
      </c>
      <c r="I26" s="128">
        <v>119179</v>
      </c>
      <c r="J26" s="128">
        <v>6017</v>
      </c>
      <c r="K26" s="128">
        <v>4617</v>
      </c>
      <c r="L26" s="17">
        <v>113904</v>
      </c>
      <c r="M26" s="17">
        <v>52</v>
      </c>
      <c r="N26" s="17">
        <v>30206</v>
      </c>
      <c r="O26" s="17">
        <v>11368</v>
      </c>
      <c r="P26" s="17">
        <v>92329</v>
      </c>
      <c r="Q26" s="17">
        <v>228275</v>
      </c>
      <c r="R26" s="17">
        <v>-106525</v>
      </c>
      <c r="S26" s="17">
        <v>25666</v>
      </c>
      <c r="T26" s="17">
        <v>239745</v>
      </c>
      <c r="U26" s="17">
        <v>247666</v>
      </c>
      <c r="V26" s="17">
        <v>210516</v>
      </c>
      <c r="W26" s="17">
        <v>29229</v>
      </c>
      <c r="X26" s="17">
        <v>20461</v>
      </c>
      <c r="Y26" s="129">
        <v>1.083</v>
      </c>
      <c r="Z26" s="130">
        <v>70062</v>
      </c>
      <c r="AA26" s="211">
        <v>268222</v>
      </c>
      <c r="AB26" s="211">
        <v>264023</v>
      </c>
      <c r="AC26" s="211">
        <v>3768</v>
      </c>
      <c r="AD26" s="211">
        <v>-540</v>
      </c>
      <c r="AE26" s="211">
        <v>0</v>
      </c>
      <c r="AF26" s="211">
        <v>37846676</v>
      </c>
      <c r="AG26" s="19"/>
    </row>
    <row r="27" spans="1:33" ht="12.75">
      <c r="A27" s="135" t="s">
        <v>876</v>
      </c>
      <c r="B27" s="12" t="s">
        <v>764</v>
      </c>
      <c r="C27" s="19" t="s">
        <v>48</v>
      </c>
      <c r="D27" s="11">
        <v>2313215</v>
      </c>
      <c r="E27" s="123">
        <v>381904</v>
      </c>
      <c r="F27" s="127">
        <v>2695119</v>
      </c>
      <c r="G27" s="128">
        <v>544377</v>
      </c>
      <c r="H27" s="128">
        <v>1883678</v>
      </c>
      <c r="I27" s="128">
        <v>290005</v>
      </c>
      <c r="J27" s="128">
        <v>0</v>
      </c>
      <c r="K27" s="128">
        <v>78863</v>
      </c>
      <c r="L27" s="17">
        <v>125277</v>
      </c>
      <c r="M27" s="17">
        <v>205388</v>
      </c>
      <c r="N27" s="17">
        <v>381904</v>
      </c>
      <c r="O27" s="17">
        <v>17897</v>
      </c>
      <c r="P27" s="17">
        <v>753744</v>
      </c>
      <c r="Q27" s="17">
        <v>1914664</v>
      </c>
      <c r="R27" s="17">
        <v>-296278</v>
      </c>
      <c r="S27" s="17">
        <v>289702</v>
      </c>
      <c r="T27" s="17">
        <v>2661833</v>
      </c>
      <c r="U27" s="17">
        <v>2695119</v>
      </c>
      <c r="V27" s="17">
        <v>2290851</v>
      </c>
      <c r="W27" s="17">
        <v>370982</v>
      </c>
      <c r="X27" s="17">
        <v>259687</v>
      </c>
      <c r="Y27" s="129">
        <v>1.096</v>
      </c>
      <c r="Z27" s="130">
        <v>923158</v>
      </c>
      <c r="AA27" s="211">
        <v>2953851</v>
      </c>
      <c r="AB27" s="211">
        <v>2907604</v>
      </c>
      <c r="AC27" s="211">
        <v>3150</v>
      </c>
      <c r="AD27" s="211">
        <v>-1159</v>
      </c>
      <c r="AE27" s="211">
        <v>0</v>
      </c>
      <c r="AF27" s="211">
        <v>1069916147</v>
      </c>
      <c r="AG27" s="19"/>
    </row>
    <row r="28" spans="1:33" ht="12.75">
      <c r="A28" s="135" t="s">
        <v>876</v>
      </c>
      <c r="B28" s="12" t="s">
        <v>782</v>
      </c>
      <c r="C28" s="19" t="s">
        <v>50</v>
      </c>
      <c r="D28" s="11">
        <v>549129</v>
      </c>
      <c r="E28" s="123">
        <v>55024</v>
      </c>
      <c r="F28" s="127">
        <v>604153</v>
      </c>
      <c r="G28" s="128">
        <v>188499</v>
      </c>
      <c r="H28" s="128">
        <v>335273</v>
      </c>
      <c r="I28" s="128">
        <v>193061</v>
      </c>
      <c r="J28" s="128">
        <v>0</v>
      </c>
      <c r="K28" s="128">
        <v>16267</v>
      </c>
      <c r="L28" s="17">
        <v>188686</v>
      </c>
      <c r="M28" s="17">
        <v>59073</v>
      </c>
      <c r="N28" s="17">
        <v>55024</v>
      </c>
      <c r="O28" s="17">
        <v>3621</v>
      </c>
      <c r="P28" s="17">
        <v>260996</v>
      </c>
      <c r="Q28" s="17">
        <v>462911</v>
      </c>
      <c r="R28" s="17">
        <v>-213673</v>
      </c>
      <c r="S28" s="17">
        <v>36728</v>
      </c>
      <c r="T28" s="17">
        <v>546962</v>
      </c>
      <c r="U28" s="17">
        <v>604153</v>
      </c>
      <c r="V28" s="17">
        <v>513530</v>
      </c>
      <c r="W28" s="17">
        <v>33432</v>
      </c>
      <c r="X28" s="17">
        <v>23402</v>
      </c>
      <c r="Y28" s="129">
        <v>1.039</v>
      </c>
      <c r="Z28" s="130">
        <v>93076</v>
      </c>
      <c r="AA28" s="211">
        <v>627715</v>
      </c>
      <c r="AB28" s="211">
        <v>617887</v>
      </c>
      <c r="AC28" s="211">
        <v>6639</v>
      </c>
      <c r="AD28" s="211">
        <v>2330</v>
      </c>
      <c r="AE28" s="211">
        <v>216859803</v>
      </c>
      <c r="AF28" s="211">
        <v>0</v>
      </c>
      <c r="AG28" s="19"/>
    </row>
    <row r="29" spans="1:33" ht="12.75">
      <c r="A29" s="135" t="s">
        <v>876</v>
      </c>
      <c r="B29" s="12" t="s">
        <v>716</v>
      </c>
      <c r="C29" s="19" t="s">
        <v>40</v>
      </c>
      <c r="D29" s="11">
        <v>255733</v>
      </c>
      <c r="E29" s="123">
        <v>41556</v>
      </c>
      <c r="F29" s="127">
        <v>297289</v>
      </c>
      <c r="G29" s="128">
        <v>76774</v>
      </c>
      <c r="H29" s="128">
        <v>196929</v>
      </c>
      <c r="I29" s="128">
        <v>91509</v>
      </c>
      <c r="J29" s="128">
        <v>0</v>
      </c>
      <c r="K29" s="128">
        <v>7797</v>
      </c>
      <c r="L29" s="17">
        <v>77969</v>
      </c>
      <c r="M29" s="17">
        <v>32449</v>
      </c>
      <c r="N29" s="17">
        <v>41556</v>
      </c>
      <c r="O29" s="17">
        <v>8868</v>
      </c>
      <c r="P29" s="17">
        <v>106301</v>
      </c>
      <c r="Q29" s="17">
        <v>251800</v>
      </c>
      <c r="R29" s="17">
        <v>-101393</v>
      </c>
      <c r="S29" s="17">
        <v>29806</v>
      </c>
      <c r="T29" s="17">
        <v>286514</v>
      </c>
      <c r="U29" s="17">
        <v>297289</v>
      </c>
      <c r="V29" s="17">
        <v>252695</v>
      </c>
      <c r="W29" s="17">
        <v>33819</v>
      </c>
      <c r="X29" s="17">
        <v>23673</v>
      </c>
      <c r="Y29" s="129">
        <v>1.08</v>
      </c>
      <c r="Z29" s="130">
        <v>97808</v>
      </c>
      <c r="AA29" s="211">
        <v>321072</v>
      </c>
      <c r="AB29" s="211">
        <v>316045</v>
      </c>
      <c r="AC29" s="211">
        <v>3231</v>
      </c>
      <c r="AD29" s="211">
        <v>-1077</v>
      </c>
      <c r="AE29" s="211">
        <v>0</v>
      </c>
      <c r="AF29" s="211">
        <v>105370632</v>
      </c>
      <c r="AG29" s="19"/>
    </row>
    <row r="30" spans="1:33" ht="12.75">
      <c r="A30" s="135" t="s">
        <v>876</v>
      </c>
      <c r="B30" s="12" t="s">
        <v>770</v>
      </c>
      <c r="C30" s="19" t="s">
        <v>49</v>
      </c>
      <c r="D30" s="11">
        <v>89781</v>
      </c>
      <c r="E30" s="123">
        <v>15140</v>
      </c>
      <c r="F30" s="127">
        <v>104921</v>
      </c>
      <c r="G30" s="128">
        <v>52626</v>
      </c>
      <c r="H30" s="128">
        <v>42587</v>
      </c>
      <c r="I30" s="128">
        <v>2620</v>
      </c>
      <c r="J30" s="128">
        <v>0</v>
      </c>
      <c r="K30" s="128">
        <v>5344</v>
      </c>
      <c r="L30" s="17">
        <v>8</v>
      </c>
      <c r="M30" s="17">
        <v>21954</v>
      </c>
      <c r="N30" s="17">
        <v>15140</v>
      </c>
      <c r="O30" s="17">
        <v>170</v>
      </c>
      <c r="P30" s="17">
        <v>72866</v>
      </c>
      <c r="Q30" s="17">
        <v>42968</v>
      </c>
      <c r="R30" s="17">
        <v>-18812</v>
      </c>
      <c r="S30" s="17">
        <v>9137</v>
      </c>
      <c r="T30" s="17">
        <v>106159</v>
      </c>
      <c r="U30" s="17">
        <v>104921</v>
      </c>
      <c r="V30" s="17">
        <v>89183</v>
      </c>
      <c r="W30" s="17">
        <v>16976</v>
      </c>
      <c r="X30" s="17">
        <v>11883</v>
      </c>
      <c r="Y30" s="129">
        <v>1.113</v>
      </c>
      <c r="Z30" s="130">
        <v>45761</v>
      </c>
      <c r="AA30" s="211">
        <v>116777</v>
      </c>
      <c r="AB30" s="211">
        <v>114949</v>
      </c>
      <c r="AC30" s="211">
        <v>2512</v>
      </c>
      <c r="AD30" s="211">
        <v>-1797</v>
      </c>
      <c r="AE30" s="211">
        <v>0</v>
      </c>
      <c r="AF30" s="211">
        <v>82216997</v>
      </c>
      <c r="AG30" s="19"/>
    </row>
    <row r="31" spans="1:33" ht="12.75">
      <c r="A31" s="135" t="s">
        <v>876</v>
      </c>
      <c r="B31" s="12" t="s">
        <v>759</v>
      </c>
      <c r="C31" s="19" t="s">
        <v>47</v>
      </c>
      <c r="D31" s="11">
        <v>151447</v>
      </c>
      <c r="E31" s="123">
        <v>23685</v>
      </c>
      <c r="F31" s="127">
        <v>175132</v>
      </c>
      <c r="G31" s="128">
        <v>42992</v>
      </c>
      <c r="H31" s="128">
        <v>135878</v>
      </c>
      <c r="I31" s="128">
        <v>5608</v>
      </c>
      <c r="J31" s="128">
        <v>0</v>
      </c>
      <c r="K31" s="128">
        <v>2862</v>
      </c>
      <c r="L31" s="17">
        <v>1554</v>
      </c>
      <c r="M31" s="17">
        <v>25117</v>
      </c>
      <c r="N31" s="17">
        <v>23685</v>
      </c>
      <c r="O31" s="17">
        <v>986</v>
      </c>
      <c r="P31" s="17">
        <v>59527</v>
      </c>
      <c r="Q31" s="17">
        <v>122696</v>
      </c>
      <c r="R31" s="17">
        <v>-23508</v>
      </c>
      <c r="S31" s="17">
        <v>15862</v>
      </c>
      <c r="T31" s="17">
        <v>174576</v>
      </c>
      <c r="U31" s="17">
        <v>175132</v>
      </c>
      <c r="V31" s="17">
        <v>148862</v>
      </c>
      <c r="W31" s="17">
        <v>25714</v>
      </c>
      <c r="X31" s="17">
        <v>18000</v>
      </c>
      <c r="Y31" s="129">
        <v>1.103</v>
      </c>
      <c r="Z31" s="130">
        <v>76063</v>
      </c>
      <c r="AA31" s="211">
        <v>193171</v>
      </c>
      <c r="AB31" s="211">
        <v>190146</v>
      </c>
      <c r="AC31" s="211">
        <v>2500</v>
      </c>
      <c r="AD31" s="211">
        <v>-1809</v>
      </c>
      <c r="AE31" s="211">
        <v>0</v>
      </c>
      <c r="AF31" s="211">
        <v>137578711</v>
      </c>
      <c r="AG31" s="19"/>
    </row>
    <row r="32" spans="1:33" ht="12.75">
      <c r="A32" s="135" t="s">
        <v>876</v>
      </c>
      <c r="B32" s="12" t="s">
        <v>686</v>
      </c>
      <c r="C32" s="19" t="s">
        <v>39</v>
      </c>
      <c r="D32" s="11">
        <v>171240</v>
      </c>
      <c r="E32" s="123">
        <v>16363</v>
      </c>
      <c r="F32" s="127">
        <v>187603</v>
      </c>
      <c r="G32" s="128">
        <v>101308</v>
      </c>
      <c r="H32" s="128">
        <v>29786</v>
      </c>
      <c r="I32" s="128">
        <v>16156</v>
      </c>
      <c r="J32" s="128">
        <v>0</v>
      </c>
      <c r="K32" s="128">
        <v>0</v>
      </c>
      <c r="L32" s="17">
        <v>310</v>
      </c>
      <c r="M32" s="17">
        <v>16175</v>
      </c>
      <c r="N32" s="17">
        <v>16363</v>
      </c>
      <c r="O32" s="17">
        <v>1693</v>
      </c>
      <c r="P32" s="17">
        <v>140271</v>
      </c>
      <c r="Q32" s="17">
        <v>39051</v>
      </c>
      <c r="R32" s="17">
        <v>-15451</v>
      </c>
      <c r="S32" s="17">
        <v>11159</v>
      </c>
      <c r="T32" s="17">
        <v>175029</v>
      </c>
      <c r="U32" s="17">
        <v>187603</v>
      </c>
      <c r="V32" s="17">
        <v>159462</v>
      </c>
      <c r="W32" s="17">
        <v>15567</v>
      </c>
      <c r="X32" s="17">
        <v>10897</v>
      </c>
      <c r="Y32" s="129">
        <v>1.058</v>
      </c>
      <c r="Z32" s="130">
        <v>46245</v>
      </c>
      <c r="AA32" s="211">
        <v>198484</v>
      </c>
      <c r="AB32" s="211">
        <v>195376</v>
      </c>
      <c r="AC32" s="211">
        <v>4225</v>
      </c>
      <c r="AD32" s="211">
        <v>-84</v>
      </c>
      <c r="AE32" s="211">
        <v>0</v>
      </c>
      <c r="AF32" s="211">
        <v>3875001</v>
      </c>
      <c r="AG32" s="19"/>
    </row>
    <row r="33" spans="1:33" ht="12.75">
      <c r="A33" s="135" t="s">
        <v>876</v>
      </c>
      <c r="B33" s="12" t="s">
        <v>816</v>
      </c>
      <c r="C33" s="19" t="s">
        <v>56</v>
      </c>
      <c r="D33" s="11">
        <v>31521</v>
      </c>
      <c r="E33" s="123">
        <v>2454</v>
      </c>
      <c r="F33" s="127">
        <v>33975</v>
      </c>
      <c r="G33" s="128">
        <v>1343</v>
      </c>
      <c r="H33" s="128">
        <v>31556</v>
      </c>
      <c r="I33" s="128">
        <v>0</v>
      </c>
      <c r="J33" s="128">
        <v>0</v>
      </c>
      <c r="K33" s="128">
        <v>530</v>
      </c>
      <c r="L33" s="17">
        <v>0</v>
      </c>
      <c r="M33" s="17">
        <v>1016</v>
      </c>
      <c r="N33" s="17">
        <v>2454</v>
      </c>
      <c r="O33" s="17">
        <v>0</v>
      </c>
      <c r="P33" s="17">
        <v>1860</v>
      </c>
      <c r="Q33" s="17">
        <v>27273</v>
      </c>
      <c r="R33" s="17">
        <v>-864</v>
      </c>
      <c r="S33" s="17">
        <v>1913</v>
      </c>
      <c r="T33" s="17">
        <v>30182</v>
      </c>
      <c r="U33" s="17">
        <v>33975</v>
      </c>
      <c r="V33" s="17">
        <v>28879</v>
      </c>
      <c r="W33" s="17">
        <v>1303</v>
      </c>
      <c r="X33" s="17">
        <v>912</v>
      </c>
      <c r="Y33" s="129">
        <v>1.027</v>
      </c>
      <c r="Z33" s="130">
        <v>11402</v>
      </c>
      <c r="AA33" s="211">
        <v>34893</v>
      </c>
      <c r="AB33" s="211">
        <v>34346</v>
      </c>
      <c r="AC33" s="211">
        <v>3012</v>
      </c>
      <c r="AD33" s="211">
        <v>-1296</v>
      </c>
      <c r="AE33" s="211">
        <v>0</v>
      </c>
      <c r="AF33" s="211">
        <v>14780342</v>
      </c>
      <c r="AG33" s="19"/>
    </row>
    <row r="34" spans="1:33" ht="12.75">
      <c r="A34" s="135" t="s">
        <v>876</v>
      </c>
      <c r="B34" s="12" t="s">
        <v>722</v>
      </c>
      <c r="C34" s="19" t="s">
        <v>41</v>
      </c>
      <c r="D34" s="11">
        <v>248179</v>
      </c>
      <c r="E34" s="123">
        <v>28165</v>
      </c>
      <c r="F34" s="127">
        <v>276344</v>
      </c>
      <c r="G34" s="128">
        <v>7731</v>
      </c>
      <c r="H34" s="128">
        <v>217236</v>
      </c>
      <c r="I34" s="128">
        <v>4078</v>
      </c>
      <c r="J34" s="128">
        <v>1840</v>
      </c>
      <c r="K34" s="128">
        <v>0</v>
      </c>
      <c r="L34" s="17">
        <v>4556</v>
      </c>
      <c r="M34" s="17">
        <v>250</v>
      </c>
      <c r="N34" s="17">
        <v>28165</v>
      </c>
      <c r="O34" s="17">
        <v>1407</v>
      </c>
      <c r="P34" s="17">
        <v>10704</v>
      </c>
      <c r="Q34" s="17">
        <v>189681</v>
      </c>
      <c r="R34" s="17">
        <v>-5281</v>
      </c>
      <c r="S34" s="17">
        <v>23898</v>
      </c>
      <c r="T34" s="17">
        <v>219002</v>
      </c>
      <c r="U34" s="17">
        <v>276344</v>
      </c>
      <c r="V34" s="17">
        <v>234892</v>
      </c>
      <c r="W34" s="17">
        <v>-15890</v>
      </c>
      <c r="X34" s="17">
        <v>-11123</v>
      </c>
      <c r="Y34" s="129">
        <v>0.96</v>
      </c>
      <c r="Z34" s="130">
        <v>58478</v>
      </c>
      <c r="AA34" s="211">
        <v>265290</v>
      </c>
      <c r="AB34" s="211">
        <v>261137</v>
      </c>
      <c r="AC34" s="211">
        <v>4466</v>
      </c>
      <c r="AD34" s="211">
        <v>157</v>
      </c>
      <c r="AE34" s="211">
        <v>9178243</v>
      </c>
      <c r="AF34" s="211">
        <v>0</v>
      </c>
      <c r="AG34" s="19"/>
    </row>
    <row r="35" spans="1:33" ht="12.75">
      <c r="A35" s="135" t="s">
        <v>876</v>
      </c>
      <c r="B35" s="12" t="s">
        <v>748</v>
      </c>
      <c r="C35" s="19" t="s">
        <v>45</v>
      </c>
      <c r="D35" s="11">
        <v>137945</v>
      </c>
      <c r="E35" s="123">
        <v>18815</v>
      </c>
      <c r="F35" s="127">
        <v>156760</v>
      </c>
      <c r="G35" s="128">
        <v>74952</v>
      </c>
      <c r="H35" s="128">
        <v>69841</v>
      </c>
      <c r="I35" s="128">
        <v>645</v>
      </c>
      <c r="J35" s="128">
        <v>0</v>
      </c>
      <c r="K35" s="128">
        <v>6666</v>
      </c>
      <c r="L35" s="17">
        <v>1051</v>
      </c>
      <c r="M35" s="17">
        <v>35105</v>
      </c>
      <c r="N35" s="17">
        <v>18815</v>
      </c>
      <c r="O35" s="17">
        <v>60</v>
      </c>
      <c r="P35" s="17">
        <v>103779</v>
      </c>
      <c r="Q35" s="17">
        <v>65579</v>
      </c>
      <c r="R35" s="17">
        <v>-30784</v>
      </c>
      <c r="S35" s="17">
        <v>10025</v>
      </c>
      <c r="T35" s="17">
        <v>148599</v>
      </c>
      <c r="U35" s="17">
        <v>156760</v>
      </c>
      <c r="V35" s="17">
        <v>133246</v>
      </c>
      <c r="W35" s="17">
        <v>15353</v>
      </c>
      <c r="X35" s="17">
        <v>10747</v>
      </c>
      <c r="Y35" s="129">
        <v>1.069</v>
      </c>
      <c r="Z35" s="130">
        <v>44599</v>
      </c>
      <c r="AA35" s="211">
        <v>167577</v>
      </c>
      <c r="AB35" s="211">
        <v>164953</v>
      </c>
      <c r="AC35" s="211">
        <v>3699</v>
      </c>
      <c r="AD35" s="211">
        <v>-610</v>
      </c>
      <c r="AE35" s="211">
        <v>0</v>
      </c>
      <c r="AF35" s="211">
        <v>27206085</v>
      </c>
      <c r="AG35" s="19"/>
    </row>
    <row r="36" spans="1:33" ht="12.75">
      <c r="A36" s="135" t="s">
        <v>876</v>
      </c>
      <c r="B36" s="12" t="s">
        <v>727</v>
      </c>
      <c r="C36" s="19" t="s">
        <v>43</v>
      </c>
      <c r="D36" s="11">
        <v>97330</v>
      </c>
      <c r="E36" s="123">
        <v>14908</v>
      </c>
      <c r="F36" s="127">
        <v>112238</v>
      </c>
      <c r="G36" s="128">
        <v>64525</v>
      </c>
      <c r="H36" s="128">
        <v>19477</v>
      </c>
      <c r="I36" s="128">
        <v>17695</v>
      </c>
      <c r="J36" s="128">
        <v>0</v>
      </c>
      <c r="K36" s="128">
        <v>6314</v>
      </c>
      <c r="L36" s="17">
        <v>17396</v>
      </c>
      <c r="M36" s="17">
        <v>35179</v>
      </c>
      <c r="N36" s="17">
        <v>14908</v>
      </c>
      <c r="O36" s="17">
        <v>246</v>
      </c>
      <c r="P36" s="17">
        <v>89341</v>
      </c>
      <c r="Q36" s="17">
        <v>36963</v>
      </c>
      <c r="R36" s="17">
        <v>-44898</v>
      </c>
      <c r="S36" s="17">
        <v>6691</v>
      </c>
      <c r="T36" s="17">
        <v>88098</v>
      </c>
      <c r="U36" s="17">
        <v>112238</v>
      </c>
      <c r="V36" s="17">
        <v>95402</v>
      </c>
      <c r="W36" s="17">
        <v>-7304</v>
      </c>
      <c r="X36" s="17">
        <v>-5113</v>
      </c>
      <c r="Y36" s="129">
        <v>0.954</v>
      </c>
      <c r="Z36" s="130">
        <v>27439</v>
      </c>
      <c r="AA36" s="211">
        <v>107075</v>
      </c>
      <c r="AB36" s="211">
        <v>105398</v>
      </c>
      <c r="AC36" s="211">
        <v>3841</v>
      </c>
      <c r="AD36" s="211">
        <v>-467</v>
      </c>
      <c r="AE36" s="211">
        <v>0</v>
      </c>
      <c r="AF36" s="211">
        <v>12825501</v>
      </c>
      <c r="AG36" s="19"/>
    </row>
    <row r="37" spans="1:33" ht="12.75">
      <c r="A37" s="135" t="s">
        <v>878</v>
      </c>
      <c r="B37" s="12" t="s">
        <v>641</v>
      </c>
      <c r="C37" s="19" t="s">
        <v>61</v>
      </c>
      <c r="D37" s="11">
        <v>37011</v>
      </c>
      <c r="E37" s="123">
        <v>7551</v>
      </c>
      <c r="F37" s="127">
        <v>44562</v>
      </c>
      <c r="G37" s="128">
        <v>39024</v>
      </c>
      <c r="H37" s="128">
        <v>2481</v>
      </c>
      <c r="I37" s="128">
        <v>1138</v>
      </c>
      <c r="J37" s="128">
        <v>1994</v>
      </c>
      <c r="K37" s="128">
        <v>1905</v>
      </c>
      <c r="L37" s="17">
        <v>980</v>
      </c>
      <c r="M37" s="17">
        <v>25504</v>
      </c>
      <c r="N37" s="17">
        <v>7551</v>
      </c>
      <c r="O37" s="17">
        <v>0</v>
      </c>
      <c r="P37" s="17">
        <v>54033</v>
      </c>
      <c r="Q37" s="17">
        <v>6390</v>
      </c>
      <c r="R37" s="17">
        <v>-22511</v>
      </c>
      <c r="S37" s="17">
        <v>2083</v>
      </c>
      <c r="T37" s="17">
        <v>39994</v>
      </c>
      <c r="U37" s="17">
        <v>44562</v>
      </c>
      <c r="V37" s="17">
        <v>37877</v>
      </c>
      <c r="W37" s="17">
        <v>2117</v>
      </c>
      <c r="X37" s="17">
        <v>1482</v>
      </c>
      <c r="Y37" s="129">
        <v>1.033</v>
      </c>
      <c r="Z37" s="130">
        <v>20251</v>
      </c>
      <c r="AA37" s="211">
        <v>46032</v>
      </c>
      <c r="AB37" s="211">
        <v>45312</v>
      </c>
      <c r="AC37" s="211">
        <v>2237</v>
      </c>
      <c r="AD37" s="211">
        <v>-2071</v>
      </c>
      <c r="AE37" s="211">
        <v>0</v>
      </c>
      <c r="AF37" s="211">
        <v>41941930</v>
      </c>
      <c r="AG37" s="19"/>
    </row>
    <row r="38" spans="1:33" ht="12.75">
      <c r="A38" s="135" t="s">
        <v>878</v>
      </c>
      <c r="B38" s="12" t="s">
        <v>842</v>
      </c>
      <c r="C38" s="19" t="s">
        <v>65</v>
      </c>
      <c r="D38" s="11">
        <v>24246</v>
      </c>
      <c r="E38" s="123">
        <v>2964</v>
      </c>
      <c r="F38" s="127">
        <v>27210</v>
      </c>
      <c r="G38" s="128">
        <v>15678</v>
      </c>
      <c r="H38" s="128">
        <v>1867</v>
      </c>
      <c r="I38" s="128">
        <v>20</v>
      </c>
      <c r="J38" s="128">
        <v>0</v>
      </c>
      <c r="K38" s="128">
        <v>794</v>
      </c>
      <c r="L38" s="17">
        <v>1</v>
      </c>
      <c r="M38" s="17">
        <v>8139</v>
      </c>
      <c r="N38" s="17">
        <v>2964</v>
      </c>
      <c r="O38" s="17">
        <v>4</v>
      </c>
      <c r="P38" s="17">
        <v>21708</v>
      </c>
      <c r="Q38" s="17">
        <v>2279</v>
      </c>
      <c r="R38" s="17">
        <v>-6922</v>
      </c>
      <c r="S38" s="17">
        <v>1136</v>
      </c>
      <c r="T38" s="17">
        <v>18200</v>
      </c>
      <c r="U38" s="17">
        <v>27210</v>
      </c>
      <c r="V38" s="17">
        <v>23129</v>
      </c>
      <c r="W38" s="17">
        <v>-4929</v>
      </c>
      <c r="X38" s="17">
        <v>-3450</v>
      </c>
      <c r="Y38" s="129">
        <v>0.873</v>
      </c>
      <c r="Z38" s="130">
        <v>9239</v>
      </c>
      <c r="AA38" s="211">
        <v>23755</v>
      </c>
      <c r="AB38" s="211">
        <v>23383</v>
      </c>
      <c r="AC38" s="211">
        <v>2531</v>
      </c>
      <c r="AD38" s="211">
        <v>-1778</v>
      </c>
      <c r="AE38" s="211">
        <v>0</v>
      </c>
      <c r="AF38" s="211">
        <v>16424457</v>
      </c>
      <c r="AG38" s="19"/>
    </row>
    <row r="39" spans="1:33" ht="12.75">
      <c r="A39" s="135" t="s">
        <v>878</v>
      </c>
      <c r="B39" s="12" t="s">
        <v>668</v>
      </c>
      <c r="C39" s="19" t="s">
        <v>62</v>
      </c>
      <c r="D39" s="11">
        <v>45765</v>
      </c>
      <c r="E39" s="123">
        <v>5637</v>
      </c>
      <c r="F39" s="127">
        <v>51402</v>
      </c>
      <c r="G39" s="128">
        <v>16550</v>
      </c>
      <c r="H39" s="128">
        <v>29395</v>
      </c>
      <c r="I39" s="128">
        <v>362</v>
      </c>
      <c r="J39" s="128">
        <v>0</v>
      </c>
      <c r="K39" s="128">
        <v>2172</v>
      </c>
      <c r="L39" s="17">
        <v>27</v>
      </c>
      <c r="M39" s="17">
        <v>8438</v>
      </c>
      <c r="N39" s="17">
        <v>5637</v>
      </c>
      <c r="O39" s="17">
        <v>35</v>
      </c>
      <c r="P39" s="17">
        <v>22915</v>
      </c>
      <c r="Q39" s="17">
        <v>27140</v>
      </c>
      <c r="R39" s="17">
        <v>-7225</v>
      </c>
      <c r="S39" s="17">
        <v>3357</v>
      </c>
      <c r="T39" s="17">
        <v>46187</v>
      </c>
      <c r="U39" s="17">
        <v>51402</v>
      </c>
      <c r="V39" s="17">
        <v>43692</v>
      </c>
      <c r="W39" s="17">
        <v>2495</v>
      </c>
      <c r="X39" s="17">
        <v>1746</v>
      </c>
      <c r="Y39" s="129">
        <v>1.034</v>
      </c>
      <c r="Z39" s="130">
        <v>16819</v>
      </c>
      <c r="AA39" s="211">
        <v>53150</v>
      </c>
      <c r="AB39" s="211">
        <v>52318</v>
      </c>
      <c r="AC39" s="211">
        <v>3111</v>
      </c>
      <c r="AD39" s="211">
        <v>-1198</v>
      </c>
      <c r="AE39" s="211">
        <v>0</v>
      </c>
      <c r="AF39" s="211">
        <v>20148384</v>
      </c>
      <c r="AG39" s="19"/>
    </row>
    <row r="40" spans="1:33" ht="12.75">
      <c r="A40" s="135" t="s">
        <v>878</v>
      </c>
      <c r="B40" s="12" t="s">
        <v>631</v>
      </c>
      <c r="C40" s="19" t="s">
        <v>60</v>
      </c>
      <c r="D40" s="11">
        <v>54077</v>
      </c>
      <c r="E40" s="123">
        <v>9892</v>
      </c>
      <c r="F40" s="127">
        <v>63969</v>
      </c>
      <c r="G40" s="128">
        <v>31023</v>
      </c>
      <c r="H40" s="128">
        <v>8415</v>
      </c>
      <c r="I40" s="128">
        <v>3861</v>
      </c>
      <c r="J40" s="128">
        <v>0</v>
      </c>
      <c r="K40" s="128">
        <v>4083</v>
      </c>
      <c r="L40" s="17">
        <v>3494</v>
      </c>
      <c r="M40" s="17">
        <v>1534</v>
      </c>
      <c r="N40" s="17">
        <v>9892</v>
      </c>
      <c r="O40" s="17">
        <v>552</v>
      </c>
      <c r="P40" s="17">
        <v>42954</v>
      </c>
      <c r="Q40" s="17">
        <v>13905</v>
      </c>
      <c r="R40" s="17">
        <v>-4743</v>
      </c>
      <c r="S40" s="17">
        <v>8147</v>
      </c>
      <c r="T40" s="17">
        <v>60264</v>
      </c>
      <c r="U40" s="17">
        <v>63969</v>
      </c>
      <c r="V40" s="17">
        <v>54373</v>
      </c>
      <c r="W40" s="17">
        <v>5891</v>
      </c>
      <c r="X40" s="17">
        <v>4123</v>
      </c>
      <c r="Y40" s="129">
        <v>1.064</v>
      </c>
      <c r="Z40" s="130">
        <v>13562</v>
      </c>
      <c r="AA40" s="211">
        <v>68063</v>
      </c>
      <c r="AB40" s="211">
        <v>66997</v>
      </c>
      <c r="AC40" s="211">
        <v>4940</v>
      </c>
      <c r="AD40" s="211">
        <v>631</v>
      </c>
      <c r="AE40" s="211">
        <v>8563840</v>
      </c>
      <c r="AF40" s="211">
        <v>0</v>
      </c>
      <c r="AG40" s="19"/>
    </row>
    <row r="41" spans="1:33" ht="12.75">
      <c r="A41" s="135" t="s">
        <v>878</v>
      </c>
      <c r="B41" s="12" t="s">
        <v>787</v>
      </c>
      <c r="C41" s="19" t="s">
        <v>63</v>
      </c>
      <c r="D41" s="11">
        <v>102600</v>
      </c>
      <c r="E41" s="123">
        <v>10224</v>
      </c>
      <c r="F41" s="127">
        <v>112824</v>
      </c>
      <c r="G41" s="128">
        <v>60025</v>
      </c>
      <c r="H41" s="128">
        <v>15292</v>
      </c>
      <c r="I41" s="128">
        <v>1217</v>
      </c>
      <c r="J41" s="128">
        <v>3428</v>
      </c>
      <c r="K41" s="128">
        <v>0</v>
      </c>
      <c r="L41" s="17">
        <v>2694</v>
      </c>
      <c r="M41" s="17">
        <v>19050</v>
      </c>
      <c r="N41" s="17">
        <v>10224</v>
      </c>
      <c r="O41" s="17">
        <v>0</v>
      </c>
      <c r="P41" s="17">
        <v>83111</v>
      </c>
      <c r="Q41" s="17">
        <v>16946</v>
      </c>
      <c r="R41" s="17">
        <v>-18482</v>
      </c>
      <c r="S41" s="17">
        <v>5452</v>
      </c>
      <c r="T41" s="17">
        <v>87027</v>
      </c>
      <c r="U41" s="17">
        <v>112824</v>
      </c>
      <c r="V41" s="17">
        <v>95900</v>
      </c>
      <c r="W41" s="17">
        <v>-8874</v>
      </c>
      <c r="X41" s="17">
        <v>-6212</v>
      </c>
      <c r="Y41" s="129">
        <v>0.945</v>
      </c>
      <c r="Z41" s="130">
        <v>20487</v>
      </c>
      <c r="AA41" s="211">
        <v>106619</v>
      </c>
      <c r="AB41" s="211">
        <v>104949</v>
      </c>
      <c r="AC41" s="211">
        <v>5123</v>
      </c>
      <c r="AD41" s="211">
        <v>814</v>
      </c>
      <c r="AE41" s="211">
        <v>16678965</v>
      </c>
      <c r="AF41" s="211">
        <v>0</v>
      </c>
      <c r="AG41" s="19"/>
    </row>
    <row r="42" spans="1:33" ht="12.75">
      <c r="A42" s="135" t="s">
        <v>878</v>
      </c>
      <c r="B42" s="12" t="s">
        <v>807</v>
      </c>
      <c r="C42" s="19" t="s">
        <v>64</v>
      </c>
      <c r="D42" s="11">
        <v>822683</v>
      </c>
      <c r="E42" s="123">
        <v>94054</v>
      </c>
      <c r="F42" s="127">
        <v>916737</v>
      </c>
      <c r="G42" s="128">
        <v>372059</v>
      </c>
      <c r="H42" s="128">
        <v>330891</v>
      </c>
      <c r="I42" s="128">
        <v>576051</v>
      </c>
      <c r="J42" s="128">
        <v>0</v>
      </c>
      <c r="K42" s="128">
        <v>12993</v>
      </c>
      <c r="L42" s="17">
        <v>472555</v>
      </c>
      <c r="M42" s="17">
        <v>137870</v>
      </c>
      <c r="N42" s="17">
        <v>94054</v>
      </c>
      <c r="O42" s="17">
        <v>7856</v>
      </c>
      <c r="P42" s="17">
        <v>515153</v>
      </c>
      <c r="Q42" s="17">
        <v>781945</v>
      </c>
      <c r="R42" s="17">
        <v>-525539</v>
      </c>
      <c r="S42" s="17">
        <v>56508</v>
      </c>
      <c r="T42" s="17">
        <v>828067</v>
      </c>
      <c r="U42" s="17">
        <v>916737</v>
      </c>
      <c r="V42" s="17">
        <v>779226</v>
      </c>
      <c r="W42" s="17">
        <v>48841</v>
      </c>
      <c r="X42" s="17">
        <v>34188</v>
      </c>
      <c r="Y42" s="129">
        <v>1.037</v>
      </c>
      <c r="Z42" s="130">
        <v>210003</v>
      </c>
      <c r="AA42" s="211">
        <v>950656</v>
      </c>
      <c r="AB42" s="211">
        <v>935772</v>
      </c>
      <c r="AC42" s="211">
        <v>4456</v>
      </c>
      <c r="AD42" s="211">
        <v>147</v>
      </c>
      <c r="AE42" s="211">
        <v>30952813</v>
      </c>
      <c r="AF42" s="211">
        <v>0</v>
      </c>
      <c r="AG42" s="19"/>
    </row>
    <row r="43" spans="1:33" ht="12.75">
      <c r="A43" s="135" t="s">
        <v>878</v>
      </c>
      <c r="B43" s="12" t="s">
        <v>594</v>
      </c>
      <c r="C43" s="19" t="s">
        <v>595</v>
      </c>
      <c r="D43" s="11">
        <v>157160</v>
      </c>
      <c r="E43" s="123">
        <v>16091</v>
      </c>
      <c r="F43" s="127">
        <v>173251</v>
      </c>
      <c r="G43" s="128">
        <v>100254</v>
      </c>
      <c r="H43" s="128">
        <v>32769</v>
      </c>
      <c r="I43" s="128">
        <v>7828</v>
      </c>
      <c r="J43" s="128">
        <v>0</v>
      </c>
      <c r="K43" s="128">
        <v>5297</v>
      </c>
      <c r="L43" s="17">
        <v>2319</v>
      </c>
      <c r="M43" s="17">
        <v>22462</v>
      </c>
      <c r="N43" s="17">
        <v>16091</v>
      </c>
      <c r="O43" s="17">
        <v>188</v>
      </c>
      <c r="P43" s="17">
        <v>138812</v>
      </c>
      <c r="Q43" s="17">
        <v>39010</v>
      </c>
      <c r="R43" s="17">
        <v>-21224</v>
      </c>
      <c r="S43" s="17">
        <v>9859</v>
      </c>
      <c r="T43" s="17">
        <v>166457</v>
      </c>
      <c r="U43" s="17">
        <v>173251</v>
      </c>
      <c r="V43" s="17">
        <v>147264</v>
      </c>
      <c r="W43" s="17">
        <v>19193</v>
      </c>
      <c r="X43" s="17">
        <v>13435</v>
      </c>
      <c r="Y43" s="129">
        <v>1.078</v>
      </c>
      <c r="Z43" s="130">
        <v>41772</v>
      </c>
      <c r="AA43" s="211">
        <v>186765</v>
      </c>
      <c r="AB43" s="211">
        <v>183841</v>
      </c>
      <c r="AC43" s="211">
        <v>4401</v>
      </c>
      <c r="AD43" s="211">
        <v>92</v>
      </c>
      <c r="AE43" s="211">
        <v>3862038</v>
      </c>
      <c r="AF43" s="211">
        <v>0</v>
      </c>
      <c r="AG43" s="19"/>
    </row>
    <row r="44" spans="1:33" ht="12.75">
      <c r="A44" s="135" t="s">
        <v>878</v>
      </c>
      <c r="B44" s="12" t="s">
        <v>852</v>
      </c>
      <c r="C44" s="19" t="s">
        <v>66</v>
      </c>
      <c r="D44" s="11">
        <v>66668</v>
      </c>
      <c r="E44" s="123">
        <v>7460</v>
      </c>
      <c r="F44" s="127">
        <v>74128</v>
      </c>
      <c r="G44" s="128">
        <v>45795</v>
      </c>
      <c r="H44" s="128">
        <v>4794</v>
      </c>
      <c r="I44" s="128">
        <v>17602</v>
      </c>
      <c r="J44" s="128">
        <v>0</v>
      </c>
      <c r="K44" s="128">
        <v>3040</v>
      </c>
      <c r="L44" s="17">
        <v>10334</v>
      </c>
      <c r="M44" s="17">
        <v>22357</v>
      </c>
      <c r="N44" s="17">
        <v>7460</v>
      </c>
      <c r="O44" s="17">
        <v>48</v>
      </c>
      <c r="P44" s="17">
        <v>63408</v>
      </c>
      <c r="Q44" s="17">
        <v>21621</v>
      </c>
      <c r="R44" s="17">
        <v>-27828</v>
      </c>
      <c r="S44" s="17">
        <v>2540</v>
      </c>
      <c r="T44" s="17">
        <v>59741</v>
      </c>
      <c r="U44" s="17">
        <v>74128</v>
      </c>
      <c r="V44" s="17">
        <v>63009</v>
      </c>
      <c r="W44" s="17">
        <v>-3268</v>
      </c>
      <c r="X44" s="17">
        <v>-2288</v>
      </c>
      <c r="Y44" s="129">
        <v>0.969</v>
      </c>
      <c r="Z44" s="130">
        <v>21484</v>
      </c>
      <c r="AA44" s="211">
        <v>71830</v>
      </c>
      <c r="AB44" s="211">
        <v>70705</v>
      </c>
      <c r="AC44" s="211">
        <v>3291</v>
      </c>
      <c r="AD44" s="211">
        <v>-1018</v>
      </c>
      <c r="AE44" s="211">
        <v>0</v>
      </c>
      <c r="AF44" s="211">
        <v>21860679</v>
      </c>
      <c r="AG44" s="19"/>
    </row>
    <row r="45" spans="1:33" ht="12.75">
      <c r="A45" s="135" t="s">
        <v>879</v>
      </c>
      <c r="B45" s="12" t="s">
        <v>822</v>
      </c>
      <c r="C45" s="19" t="s">
        <v>74</v>
      </c>
      <c r="D45" s="11">
        <v>34027</v>
      </c>
      <c r="E45" s="123">
        <v>7716</v>
      </c>
      <c r="F45" s="127">
        <v>41743</v>
      </c>
      <c r="G45" s="128">
        <v>25489</v>
      </c>
      <c r="H45" s="128">
        <v>5463</v>
      </c>
      <c r="I45" s="128">
        <v>387</v>
      </c>
      <c r="J45" s="128">
        <v>0</v>
      </c>
      <c r="K45" s="128">
        <v>2853</v>
      </c>
      <c r="L45" s="17">
        <v>119</v>
      </c>
      <c r="M45" s="17">
        <v>18945</v>
      </c>
      <c r="N45" s="17">
        <v>7716</v>
      </c>
      <c r="O45" s="17">
        <v>157</v>
      </c>
      <c r="P45" s="17">
        <v>35292</v>
      </c>
      <c r="Q45" s="17">
        <v>7398</v>
      </c>
      <c r="R45" s="17">
        <v>-16338</v>
      </c>
      <c r="S45" s="17">
        <v>3338</v>
      </c>
      <c r="T45" s="17">
        <v>29690</v>
      </c>
      <c r="U45" s="17">
        <v>41743</v>
      </c>
      <c r="V45" s="17">
        <v>35481</v>
      </c>
      <c r="W45" s="17">
        <v>-5792</v>
      </c>
      <c r="X45" s="17">
        <v>-4054</v>
      </c>
      <c r="Y45" s="129">
        <v>0.903</v>
      </c>
      <c r="Z45" s="130">
        <v>8918</v>
      </c>
      <c r="AA45" s="211">
        <v>37694</v>
      </c>
      <c r="AB45" s="211">
        <v>37104</v>
      </c>
      <c r="AC45" s="211">
        <v>4161</v>
      </c>
      <c r="AD45" s="211">
        <v>-148</v>
      </c>
      <c r="AE45" s="211">
        <v>0</v>
      </c>
      <c r="AF45" s="211">
        <v>1320503</v>
      </c>
      <c r="AG45" s="19"/>
    </row>
    <row r="46" spans="1:33" ht="12.75">
      <c r="A46" s="135" t="s">
        <v>879</v>
      </c>
      <c r="B46" s="12" t="s">
        <v>612</v>
      </c>
      <c r="C46" s="19" t="s">
        <v>68</v>
      </c>
      <c r="D46" s="11">
        <v>47083</v>
      </c>
      <c r="E46" s="123">
        <v>4120</v>
      </c>
      <c r="F46" s="127">
        <v>51203</v>
      </c>
      <c r="G46" s="128">
        <v>24489</v>
      </c>
      <c r="H46" s="128">
        <v>10915</v>
      </c>
      <c r="I46" s="128">
        <v>8047</v>
      </c>
      <c r="J46" s="128">
        <v>1733</v>
      </c>
      <c r="K46" s="128">
        <v>0</v>
      </c>
      <c r="L46" s="17">
        <v>9082</v>
      </c>
      <c r="M46" s="17">
        <v>8649</v>
      </c>
      <c r="N46" s="17">
        <v>4120</v>
      </c>
      <c r="O46" s="17">
        <v>0</v>
      </c>
      <c r="P46" s="17">
        <v>33907</v>
      </c>
      <c r="Q46" s="17">
        <v>17591</v>
      </c>
      <c r="R46" s="17">
        <v>-15071</v>
      </c>
      <c r="S46" s="17">
        <v>2032</v>
      </c>
      <c r="T46" s="17">
        <v>38459</v>
      </c>
      <c r="U46" s="17">
        <v>51203</v>
      </c>
      <c r="V46" s="17">
        <v>43522</v>
      </c>
      <c r="W46" s="17">
        <v>-5064</v>
      </c>
      <c r="X46" s="17">
        <v>-3545</v>
      </c>
      <c r="Y46" s="129">
        <v>0.931</v>
      </c>
      <c r="Z46" s="130">
        <v>10609</v>
      </c>
      <c r="AA46" s="211">
        <v>47670</v>
      </c>
      <c r="AB46" s="211">
        <v>46923</v>
      </c>
      <c r="AC46" s="211">
        <v>4423</v>
      </c>
      <c r="AD46" s="211">
        <v>114</v>
      </c>
      <c r="AE46" s="211">
        <v>1213534</v>
      </c>
      <c r="AF46" s="211">
        <v>0</v>
      </c>
      <c r="AG46" s="19"/>
    </row>
    <row r="47" spans="1:33" ht="12.75">
      <c r="A47" s="135" t="s">
        <v>879</v>
      </c>
      <c r="B47" s="12" t="s">
        <v>726</v>
      </c>
      <c r="C47" s="19" t="s">
        <v>70</v>
      </c>
      <c r="D47" s="11">
        <v>199569</v>
      </c>
      <c r="E47" s="123">
        <v>17964</v>
      </c>
      <c r="F47" s="127">
        <v>217533</v>
      </c>
      <c r="G47" s="128">
        <v>127412</v>
      </c>
      <c r="H47" s="128">
        <v>41255</v>
      </c>
      <c r="I47" s="128">
        <v>2522</v>
      </c>
      <c r="J47" s="128">
        <v>0</v>
      </c>
      <c r="K47" s="128">
        <v>7846</v>
      </c>
      <c r="L47" s="17">
        <v>491</v>
      </c>
      <c r="M47" s="17">
        <v>32814</v>
      </c>
      <c r="N47" s="17">
        <v>17964</v>
      </c>
      <c r="O47" s="17">
        <v>286</v>
      </c>
      <c r="P47" s="17">
        <v>176415</v>
      </c>
      <c r="Q47" s="17">
        <v>43880</v>
      </c>
      <c r="R47" s="17">
        <v>-28552</v>
      </c>
      <c r="S47" s="17">
        <v>9691</v>
      </c>
      <c r="T47" s="17">
        <v>201433</v>
      </c>
      <c r="U47" s="17">
        <v>217533</v>
      </c>
      <c r="V47" s="17">
        <v>184903</v>
      </c>
      <c r="W47" s="17">
        <v>16530</v>
      </c>
      <c r="X47" s="17">
        <v>11571</v>
      </c>
      <c r="Y47" s="129">
        <v>1.053</v>
      </c>
      <c r="Z47" s="130">
        <v>54119</v>
      </c>
      <c r="AA47" s="211">
        <v>229062</v>
      </c>
      <c r="AB47" s="211">
        <v>225476</v>
      </c>
      <c r="AC47" s="211">
        <v>4166</v>
      </c>
      <c r="AD47" s="211">
        <v>-142</v>
      </c>
      <c r="AE47" s="211">
        <v>0</v>
      </c>
      <c r="AF47" s="211">
        <v>7701276</v>
      </c>
      <c r="AG47" s="19"/>
    </row>
    <row r="48" spans="1:33" ht="12.75">
      <c r="A48" s="135" t="s">
        <v>879</v>
      </c>
      <c r="B48" s="12" t="s">
        <v>736</v>
      </c>
      <c r="C48" s="19" t="s">
        <v>71</v>
      </c>
      <c r="D48" s="11">
        <v>39310</v>
      </c>
      <c r="E48" s="123">
        <v>4293</v>
      </c>
      <c r="F48" s="127">
        <v>43603</v>
      </c>
      <c r="G48" s="128">
        <v>24322</v>
      </c>
      <c r="H48" s="128">
        <v>10387</v>
      </c>
      <c r="I48" s="128">
        <v>352</v>
      </c>
      <c r="J48" s="128">
        <v>0</v>
      </c>
      <c r="K48" s="128">
        <v>1764</v>
      </c>
      <c r="L48" s="17">
        <v>206</v>
      </c>
      <c r="M48" s="17">
        <v>7775</v>
      </c>
      <c r="N48" s="17">
        <v>4293</v>
      </c>
      <c r="O48" s="17">
        <v>690</v>
      </c>
      <c r="P48" s="17">
        <v>33676</v>
      </c>
      <c r="Q48" s="17">
        <v>10628</v>
      </c>
      <c r="R48" s="17">
        <v>-7370</v>
      </c>
      <c r="S48" s="17">
        <v>2327</v>
      </c>
      <c r="T48" s="17">
        <v>39261</v>
      </c>
      <c r="U48" s="17">
        <v>43603</v>
      </c>
      <c r="V48" s="17">
        <v>37062</v>
      </c>
      <c r="W48" s="17">
        <v>2198</v>
      </c>
      <c r="X48" s="17">
        <v>1539</v>
      </c>
      <c r="Y48" s="129">
        <v>1.035</v>
      </c>
      <c r="Z48" s="130">
        <v>11673</v>
      </c>
      <c r="AA48" s="211">
        <v>45129</v>
      </c>
      <c r="AB48" s="211">
        <v>44422</v>
      </c>
      <c r="AC48" s="211">
        <v>3806</v>
      </c>
      <c r="AD48" s="211">
        <v>-503</v>
      </c>
      <c r="AE48" s="211">
        <v>0</v>
      </c>
      <c r="AF48" s="211">
        <v>5872111</v>
      </c>
      <c r="AG48" s="19"/>
    </row>
    <row r="49" spans="1:33" ht="12.75">
      <c r="A49" s="135" t="s">
        <v>879</v>
      </c>
      <c r="B49" s="12" t="s">
        <v>607</v>
      </c>
      <c r="C49" s="19" t="s">
        <v>67</v>
      </c>
      <c r="D49" s="11">
        <v>62097</v>
      </c>
      <c r="E49" s="123">
        <v>12250</v>
      </c>
      <c r="F49" s="127">
        <v>74347</v>
      </c>
      <c r="G49" s="128">
        <v>70899</v>
      </c>
      <c r="H49" s="128">
        <v>11172</v>
      </c>
      <c r="I49" s="128">
        <v>262</v>
      </c>
      <c r="J49" s="128">
        <v>0</v>
      </c>
      <c r="K49" s="128">
        <v>6260</v>
      </c>
      <c r="L49" s="17">
        <v>20</v>
      </c>
      <c r="M49" s="17">
        <v>47737</v>
      </c>
      <c r="N49" s="17">
        <v>12250</v>
      </c>
      <c r="O49" s="17">
        <v>906</v>
      </c>
      <c r="P49" s="17">
        <v>98167</v>
      </c>
      <c r="Q49" s="17">
        <v>15040</v>
      </c>
      <c r="R49" s="17">
        <v>-41364</v>
      </c>
      <c r="S49" s="17">
        <v>2297</v>
      </c>
      <c r="T49" s="17">
        <v>74140</v>
      </c>
      <c r="U49" s="17">
        <v>74347</v>
      </c>
      <c r="V49" s="17">
        <v>63195</v>
      </c>
      <c r="W49" s="17">
        <v>10945</v>
      </c>
      <c r="X49" s="17">
        <v>7662</v>
      </c>
      <c r="Y49" s="129">
        <v>1.103</v>
      </c>
      <c r="Z49" s="130">
        <v>16414</v>
      </c>
      <c r="AA49" s="211">
        <v>82005</v>
      </c>
      <c r="AB49" s="211">
        <v>80721</v>
      </c>
      <c r="AC49" s="211">
        <v>4918</v>
      </c>
      <c r="AD49" s="211">
        <v>609</v>
      </c>
      <c r="AE49" s="211">
        <v>9999628</v>
      </c>
      <c r="AF49" s="211">
        <v>0</v>
      </c>
      <c r="AG49" s="19"/>
    </row>
    <row r="50" spans="1:33" ht="12.75">
      <c r="A50" s="135" t="s">
        <v>879</v>
      </c>
      <c r="B50" s="12" t="s">
        <v>663</v>
      </c>
      <c r="C50" s="19" t="s">
        <v>69</v>
      </c>
      <c r="D50" s="11">
        <v>186652</v>
      </c>
      <c r="E50" s="123">
        <v>21075</v>
      </c>
      <c r="F50" s="127">
        <v>207727</v>
      </c>
      <c r="G50" s="128">
        <v>112974</v>
      </c>
      <c r="H50" s="128">
        <v>22681</v>
      </c>
      <c r="I50" s="128">
        <v>5467</v>
      </c>
      <c r="J50" s="128">
        <v>0</v>
      </c>
      <c r="K50" s="128">
        <v>4907</v>
      </c>
      <c r="L50" s="17">
        <v>17402</v>
      </c>
      <c r="M50" s="17">
        <v>36000</v>
      </c>
      <c r="N50" s="17">
        <v>21075</v>
      </c>
      <c r="O50" s="17">
        <v>826</v>
      </c>
      <c r="P50" s="17">
        <v>156424</v>
      </c>
      <c r="Q50" s="17">
        <v>28097</v>
      </c>
      <c r="R50" s="17">
        <v>-46094</v>
      </c>
      <c r="S50" s="17">
        <v>11794</v>
      </c>
      <c r="T50" s="17">
        <v>150221</v>
      </c>
      <c r="U50" s="17">
        <v>207727</v>
      </c>
      <c r="V50" s="17">
        <v>176568</v>
      </c>
      <c r="W50" s="17">
        <v>-26348</v>
      </c>
      <c r="X50" s="17">
        <v>-18443</v>
      </c>
      <c r="Y50" s="129">
        <v>0.911</v>
      </c>
      <c r="Z50" s="130">
        <v>33455</v>
      </c>
      <c r="AA50" s="211">
        <v>189239</v>
      </c>
      <c r="AB50" s="211">
        <v>186277</v>
      </c>
      <c r="AC50" s="211">
        <v>5568</v>
      </c>
      <c r="AD50" s="211">
        <v>1259</v>
      </c>
      <c r="AE50" s="211">
        <v>42132422</v>
      </c>
      <c r="AF50" s="211">
        <v>0</v>
      </c>
      <c r="AG50" s="19"/>
    </row>
    <row r="51" spans="1:33" ht="12.75">
      <c r="A51" s="135" t="s">
        <v>879</v>
      </c>
      <c r="B51" s="12" t="s">
        <v>596</v>
      </c>
      <c r="C51" s="19" t="s">
        <v>597</v>
      </c>
      <c r="D51" s="11">
        <v>405681</v>
      </c>
      <c r="E51" s="123">
        <v>69147</v>
      </c>
      <c r="F51" s="127">
        <v>474828</v>
      </c>
      <c r="G51" s="128">
        <v>298627</v>
      </c>
      <c r="H51" s="128">
        <v>39486</v>
      </c>
      <c r="I51" s="128">
        <v>11457</v>
      </c>
      <c r="J51" s="128">
        <v>17287</v>
      </c>
      <c r="K51" s="128">
        <v>0</v>
      </c>
      <c r="L51" s="17">
        <v>1291</v>
      </c>
      <c r="M51" s="17">
        <v>127084</v>
      </c>
      <c r="N51" s="17">
        <v>69147</v>
      </c>
      <c r="O51" s="17">
        <v>0</v>
      </c>
      <c r="P51" s="17">
        <v>413479</v>
      </c>
      <c r="Q51" s="17">
        <v>57996</v>
      </c>
      <c r="R51" s="17">
        <v>-109119</v>
      </c>
      <c r="S51" s="17">
        <v>37171</v>
      </c>
      <c r="T51" s="17">
        <v>399526</v>
      </c>
      <c r="U51" s="17">
        <v>474828</v>
      </c>
      <c r="V51" s="17">
        <v>403604</v>
      </c>
      <c r="W51" s="17">
        <v>-4078</v>
      </c>
      <c r="X51" s="17">
        <v>-2854</v>
      </c>
      <c r="Y51" s="129">
        <v>0.994</v>
      </c>
      <c r="Z51" s="130">
        <v>101882</v>
      </c>
      <c r="AA51" s="211">
        <v>471979</v>
      </c>
      <c r="AB51" s="211">
        <v>464590</v>
      </c>
      <c r="AC51" s="211">
        <v>4560</v>
      </c>
      <c r="AD51" s="211">
        <v>251</v>
      </c>
      <c r="AE51" s="211">
        <v>25620772</v>
      </c>
      <c r="AF51" s="211">
        <v>0</v>
      </c>
      <c r="AG51" s="19"/>
    </row>
    <row r="52" spans="1:33" ht="12.75">
      <c r="A52" s="135" t="s">
        <v>879</v>
      </c>
      <c r="B52" s="12" t="s">
        <v>767</v>
      </c>
      <c r="C52" s="19" t="s">
        <v>72</v>
      </c>
      <c r="D52" s="11">
        <v>101357</v>
      </c>
      <c r="E52" s="123">
        <v>8870</v>
      </c>
      <c r="F52" s="127">
        <v>110227</v>
      </c>
      <c r="G52" s="128">
        <v>60561</v>
      </c>
      <c r="H52" s="128">
        <v>50627</v>
      </c>
      <c r="I52" s="128">
        <v>4855</v>
      </c>
      <c r="J52" s="128">
        <v>0</v>
      </c>
      <c r="K52" s="128">
        <v>5058</v>
      </c>
      <c r="L52" s="17">
        <v>2</v>
      </c>
      <c r="M52" s="17">
        <v>27313</v>
      </c>
      <c r="N52" s="17">
        <v>8870</v>
      </c>
      <c r="O52" s="17">
        <v>8</v>
      </c>
      <c r="P52" s="17">
        <v>83853</v>
      </c>
      <c r="Q52" s="17">
        <v>51459</v>
      </c>
      <c r="R52" s="17">
        <v>-23225</v>
      </c>
      <c r="S52" s="17">
        <v>2896</v>
      </c>
      <c r="T52" s="17">
        <v>114984</v>
      </c>
      <c r="U52" s="17">
        <v>110227</v>
      </c>
      <c r="V52" s="17">
        <v>93693</v>
      </c>
      <c r="W52" s="17">
        <v>21290</v>
      </c>
      <c r="X52" s="17">
        <v>14903</v>
      </c>
      <c r="Y52" s="129">
        <v>1.135</v>
      </c>
      <c r="Z52" s="130">
        <v>34078</v>
      </c>
      <c r="AA52" s="211">
        <v>125108</v>
      </c>
      <c r="AB52" s="211">
        <v>123149</v>
      </c>
      <c r="AC52" s="211">
        <v>3614</v>
      </c>
      <c r="AD52" s="211">
        <v>-695</v>
      </c>
      <c r="AE52" s="211">
        <v>0</v>
      </c>
      <c r="AF52" s="211">
        <v>23679142</v>
      </c>
      <c r="AG52" s="19"/>
    </row>
    <row r="53" spans="1:33" ht="12.75">
      <c r="A53" s="135" t="s">
        <v>879</v>
      </c>
      <c r="B53" s="12" t="s">
        <v>798</v>
      </c>
      <c r="C53" s="19" t="s">
        <v>73</v>
      </c>
      <c r="D53" s="11">
        <v>31080</v>
      </c>
      <c r="E53" s="123">
        <v>6613</v>
      </c>
      <c r="F53" s="127">
        <v>37693</v>
      </c>
      <c r="G53" s="128">
        <v>20400</v>
      </c>
      <c r="H53" s="128">
        <v>11096</v>
      </c>
      <c r="I53" s="128">
        <v>1449</v>
      </c>
      <c r="J53" s="128">
        <v>0</v>
      </c>
      <c r="K53" s="128">
        <v>1913</v>
      </c>
      <c r="L53" s="17">
        <v>1391</v>
      </c>
      <c r="M53" s="17">
        <v>11042</v>
      </c>
      <c r="N53" s="17">
        <v>6613</v>
      </c>
      <c r="O53" s="17">
        <v>0</v>
      </c>
      <c r="P53" s="17">
        <v>28246</v>
      </c>
      <c r="Q53" s="17">
        <v>12289</v>
      </c>
      <c r="R53" s="17">
        <v>-10568</v>
      </c>
      <c r="S53" s="17">
        <v>3744</v>
      </c>
      <c r="T53" s="17">
        <v>33711</v>
      </c>
      <c r="U53" s="17">
        <v>37693</v>
      </c>
      <c r="V53" s="17">
        <v>32039</v>
      </c>
      <c r="W53" s="17">
        <v>1672</v>
      </c>
      <c r="X53" s="17">
        <v>1171</v>
      </c>
      <c r="Y53" s="129">
        <v>1.031</v>
      </c>
      <c r="Z53" s="130">
        <v>12035</v>
      </c>
      <c r="AA53" s="211">
        <v>38861</v>
      </c>
      <c r="AB53" s="211">
        <v>38253</v>
      </c>
      <c r="AC53" s="211">
        <v>3178</v>
      </c>
      <c r="AD53" s="211">
        <v>-1130</v>
      </c>
      <c r="AE53" s="211">
        <v>0</v>
      </c>
      <c r="AF53" s="211">
        <v>13601402</v>
      </c>
      <c r="AG53" s="19"/>
    </row>
    <row r="54" spans="1:33" ht="12.75">
      <c r="A54" s="135" t="s">
        <v>877</v>
      </c>
      <c r="B54" s="12" t="s">
        <v>846</v>
      </c>
      <c r="C54" s="19" t="s">
        <v>86</v>
      </c>
      <c r="D54" s="11">
        <v>13256</v>
      </c>
      <c r="E54" s="123">
        <v>2046</v>
      </c>
      <c r="F54" s="127">
        <v>15302</v>
      </c>
      <c r="G54" s="128">
        <v>15192</v>
      </c>
      <c r="H54" s="128">
        <v>1392</v>
      </c>
      <c r="I54" s="128">
        <v>3</v>
      </c>
      <c r="J54" s="128">
        <v>948</v>
      </c>
      <c r="K54" s="128">
        <v>0</v>
      </c>
      <c r="L54" s="17">
        <v>0</v>
      </c>
      <c r="M54" s="17">
        <v>9158</v>
      </c>
      <c r="N54" s="17">
        <v>2046</v>
      </c>
      <c r="O54" s="17">
        <v>0</v>
      </c>
      <c r="P54" s="17">
        <v>21035</v>
      </c>
      <c r="Q54" s="17">
        <v>1992</v>
      </c>
      <c r="R54" s="17">
        <v>-7784</v>
      </c>
      <c r="S54" s="17">
        <v>182</v>
      </c>
      <c r="T54" s="17">
        <v>15424</v>
      </c>
      <c r="U54" s="17">
        <v>15302</v>
      </c>
      <c r="V54" s="17">
        <v>13007</v>
      </c>
      <c r="W54" s="17">
        <v>2417</v>
      </c>
      <c r="X54" s="17">
        <v>1692</v>
      </c>
      <c r="Y54" s="129">
        <v>1.111</v>
      </c>
      <c r="Z54" s="130">
        <v>5233</v>
      </c>
      <c r="AA54" s="211">
        <v>17001</v>
      </c>
      <c r="AB54" s="211">
        <v>16735</v>
      </c>
      <c r="AC54" s="211">
        <v>3198</v>
      </c>
      <c r="AD54" s="211">
        <v>-1111</v>
      </c>
      <c r="AE54" s="211">
        <v>0</v>
      </c>
      <c r="AF54" s="211">
        <v>5812348</v>
      </c>
      <c r="AG54" s="19"/>
    </row>
    <row r="55" spans="1:33" ht="12.75">
      <c r="A55" s="135" t="s">
        <v>877</v>
      </c>
      <c r="B55" s="12" t="s">
        <v>831</v>
      </c>
      <c r="C55" s="19" t="s">
        <v>84</v>
      </c>
      <c r="D55" s="11">
        <v>4839</v>
      </c>
      <c r="E55" s="123">
        <v>292</v>
      </c>
      <c r="F55" s="127">
        <v>5131</v>
      </c>
      <c r="G55" s="128">
        <v>2061</v>
      </c>
      <c r="H55" s="128">
        <v>4182</v>
      </c>
      <c r="I55" s="128">
        <v>80</v>
      </c>
      <c r="J55" s="128">
        <v>0</v>
      </c>
      <c r="K55" s="128">
        <v>80</v>
      </c>
      <c r="L55" s="17">
        <v>2</v>
      </c>
      <c r="M55" s="17">
        <v>0</v>
      </c>
      <c r="N55" s="17">
        <v>292</v>
      </c>
      <c r="O55" s="17">
        <v>2</v>
      </c>
      <c r="P55" s="17">
        <v>2854</v>
      </c>
      <c r="Q55" s="17">
        <v>3691</v>
      </c>
      <c r="R55" s="17">
        <v>-3</v>
      </c>
      <c r="S55" s="17">
        <v>248</v>
      </c>
      <c r="T55" s="17">
        <v>6789</v>
      </c>
      <c r="U55" s="17">
        <v>5131</v>
      </c>
      <c r="V55" s="17">
        <v>4361</v>
      </c>
      <c r="W55" s="17">
        <v>2428</v>
      </c>
      <c r="X55" s="17">
        <v>1700</v>
      </c>
      <c r="Y55" s="129">
        <v>1.331</v>
      </c>
      <c r="Z55" s="130">
        <v>3651</v>
      </c>
      <c r="AA55" s="211">
        <v>6829</v>
      </c>
      <c r="AB55" s="211">
        <v>6722</v>
      </c>
      <c r="AC55" s="211">
        <v>1841</v>
      </c>
      <c r="AD55" s="211">
        <v>-2467</v>
      </c>
      <c r="AE55" s="211">
        <v>0</v>
      </c>
      <c r="AF55" s="211">
        <v>9008709</v>
      </c>
      <c r="AG55" s="19"/>
    </row>
    <row r="56" spans="1:33" ht="12.75">
      <c r="A56" s="135" t="s">
        <v>877</v>
      </c>
      <c r="B56" s="12" t="s">
        <v>665</v>
      </c>
      <c r="C56" s="19" t="s">
        <v>76</v>
      </c>
      <c r="D56" s="11">
        <v>44038</v>
      </c>
      <c r="E56" s="123">
        <v>3068</v>
      </c>
      <c r="F56" s="127">
        <v>47106</v>
      </c>
      <c r="G56" s="128">
        <v>25200</v>
      </c>
      <c r="H56" s="128">
        <v>4894</v>
      </c>
      <c r="I56" s="128">
        <v>233</v>
      </c>
      <c r="J56" s="128">
        <v>0</v>
      </c>
      <c r="K56" s="128">
        <v>2392</v>
      </c>
      <c r="L56" s="17">
        <v>106</v>
      </c>
      <c r="M56" s="17">
        <v>6554</v>
      </c>
      <c r="N56" s="17">
        <v>3068</v>
      </c>
      <c r="O56" s="17">
        <v>376</v>
      </c>
      <c r="P56" s="17">
        <v>34892</v>
      </c>
      <c r="Q56" s="17">
        <v>6391</v>
      </c>
      <c r="R56" s="17">
        <v>-5981</v>
      </c>
      <c r="S56" s="17">
        <v>1494</v>
      </c>
      <c r="T56" s="17">
        <v>36796</v>
      </c>
      <c r="U56" s="17">
        <v>47106</v>
      </c>
      <c r="V56" s="17">
        <v>40040</v>
      </c>
      <c r="W56" s="17">
        <v>-3244</v>
      </c>
      <c r="X56" s="17">
        <v>-2271</v>
      </c>
      <c r="Y56" s="129">
        <v>0.952</v>
      </c>
      <c r="Z56" s="130">
        <v>9837</v>
      </c>
      <c r="AA56" s="211">
        <v>44844</v>
      </c>
      <c r="AB56" s="211">
        <v>44142</v>
      </c>
      <c r="AC56" s="211">
        <v>4487</v>
      </c>
      <c r="AD56" s="211">
        <v>179</v>
      </c>
      <c r="AE56" s="211">
        <v>1758644</v>
      </c>
      <c r="AF56" s="211">
        <v>0</v>
      </c>
      <c r="AG56" s="19"/>
    </row>
    <row r="57" spans="1:33" ht="12.75">
      <c r="A57" s="135" t="s">
        <v>877</v>
      </c>
      <c r="B57" s="12" t="s">
        <v>580</v>
      </c>
      <c r="C57" s="19" t="s">
        <v>581</v>
      </c>
      <c r="D57" s="11">
        <v>20651</v>
      </c>
      <c r="E57" s="123">
        <v>2631</v>
      </c>
      <c r="F57" s="127">
        <v>23282</v>
      </c>
      <c r="G57" s="128">
        <v>14970</v>
      </c>
      <c r="H57" s="128">
        <v>680</v>
      </c>
      <c r="I57" s="128">
        <v>814</v>
      </c>
      <c r="J57" s="128">
        <v>0</v>
      </c>
      <c r="K57" s="128">
        <v>970</v>
      </c>
      <c r="L57" s="17">
        <v>505</v>
      </c>
      <c r="M57" s="17">
        <v>6594</v>
      </c>
      <c r="N57" s="17">
        <v>2631</v>
      </c>
      <c r="O57" s="17">
        <v>2047</v>
      </c>
      <c r="P57" s="17">
        <v>20727</v>
      </c>
      <c r="Q57" s="17">
        <v>2094</v>
      </c>
      <c r="R57" s="17">
        <v>-7774</v>
      </c>
      <c r="S57" s="17">
        <v>1115</v>
      </c>
      <c r="T57" s="17">
        <v>16163</v>
      </c>
      <c r="U57" s="17">
        <v>23282</v>
      </c>
      <c r="V57" s="17">
        <v>19789</v>
      </c>
      <c r="W57" s="17">
        <v>-3626</v>
      </c>
      <c r="X57" s="17">
        <v>-2538</v>
      </c>
      <c r="Y57" s="129">
        <v>0.891</v>
      </c>
      <c r="Z57" s="130">
        <v>5316</v>
      </c>
      <c r="AA57" s="211">
        <v>20744</v>
      </c>
      <c r="AB57" s="211">
        <v>20419</v>
      </c>
      <c r="AC57" s="211">
        <v>3841</v>
      </c>
      <c r="AD57" s="211">
        <v>-468</v>
      </c>
      <c r="AE57" s="211">
        <v>0</v>
      </c>
      <c r="AF57" s="211">
        <v>2485450</v>
      </c>
      <c r="AG57" s="19"/>
    </row>
    <row r="58" spans="1:33" ht="12.75">
      <c r="A58" s="135" t="s">
        <v>877</v>
      </c>
      <c r="B58" s="12" t="s">
        <v>839</v>
      </c>
      <c r="C58" s="19" t="s">
        <v>85</v>
      </c>
      <c r="D58" s="11">
        <v>39475</v>
      </c>
      <c r="E58" s="123">
        <v>5005</v>
      </c>
      <c r="F58" s="127">
        <v>44480</v>
      </c>
      <c r="G58" s="128">
        <v>28146</v>
      </c>
      <c r="H58" s="128">
        <v>11127</v>
      </c>
      <c r="I58" s="128">
        <v>346</v>
      </c>
      <c r="J58" s="128">
        <v>0</v>
      </c>
      <c r="K58" s="128">
        <v>3161</v>
      </c>
      <c r="L58" s="17">
        <v>7</v>
      </c>
      <c r="M58" s="17">
        <v>13831</v>
      </c>
      <c r="N58" s="17">
        <v>5005</v>
      </c>
      <c r="O58" s="17">
        <v>0</v>
      </c>
      <c r="P58" s="17">
        <v>38971</v>
      </c>
      <c r="Q58" s="17">
        <v>12439</v>
      </c>
      <c r="R58" s="17">
        <v>-11762</v>
      </c>
      <c r="S58" s="17">
        <v>1903</v>
      </c>
      <c r="T58" s="17">
        <v>41551</v>
      </c>
      <c r="U58" s="17">
        <v>44480</v>
      </c>
      <c r="V58" s="17">
        <v>37808</v>
      </c>
      <c r="W58" s="17">
        <v>3742</v>
      </c>
      <c r="X58" s="17">
        <v>2620</v>
      </c>
      <c r="Y58" s="129">
        <v>1.059</v>
      </c>
      <c r="Z58" s="130">
        <v>11520</v>
      </c>
      <c r="AA58" s="211">
        <v>47104</v>
      </c>
      <c r="AB58" s="211">
        <v>46367</v>
      </c>
      <c r="AC58" s="211">
        <v>4025</v>
      </c>
      <c r="AD58" s="211">
        <v>-284</v>
      </c>
      <c r="AE58" s="211">
        <v>0</v>
      </c>
      <c r="AF58" s="211">
        <v>3268179</v>
      </c>
      <c r="AG58" s="19"/>
    </row>
    <row r="59" spans="1:33" ht="12.75">
      <c r="A59" s="135" t="s">
        <v>877</v>
      </c>
      <c r="B59" s="12" t="s">
        <v>606</v>
      </c>
      <c r="C59" s="19" t="s">
        <v>75</v>
      </c>
      <c r="D59" s="11">
        <v>93544</v>
      </c>
      <c r="E59" s="123">
        <v>12517</v>
      </c>
      <c r="F59" s="127">
        <v>106061</v>
      </c>
      <c r="G59" s="128">
        <v>61998</v>
      </c>
      <c r="H59" s="128">
        <v>11540</v>
      </c>
      <c r="I59" s="128">
        <v>3109</v>
      </c>
      <c r="J59" s="128">
        <v>0</v>
      </c>
      <c r="K59" s="128">
        <v>5520</v>
      </c>
      <c r="L59" s="17">
        <v>8</v>
      </c>
      <c r="M59" s="17">
        <v>26302</v>
      </c>
      <c r="N59" s="17">
        <v>12517</v>
      </c>
      <c r="O59" s="17">
        <v>0</v>
      </c>
      <c r="P59" s="17">
        <v>85842</v>
      </c>
      <c r="Q59" s="17">
        <v>17144</v>
      </c>
      <c r="R59" s="17">
        <v>-22364</v>
      </c>
      <c r="S59" s="17">
        <v>6168</v>
      </c>
      <c r="T59" s="17">
        <v>86791</v>
      </c>
      <c r="U59" s="17">
        <v>106061</v>
      </c>
      <c r="V59" s="17">
        <v>90152</v>
      </c>
      <c r="W59" s="17">
        <v>-3361</v>
      </c>
      <c r="X59" s="17">
        <v>-2353</v>
      </c>
      <c r="Y59" s="129">
        <v>0.978</v>
      </c>
      <c r="Z59" s="130">
        <v>21215</v>
      </c>
      <c r="AA59" s="211">
        <v>103727</v>
      </c>
      <c r="AB59" s="211">
        <v>102103</v>
      </c>
      <c r="AC59" s="211">
        <v>4813</v>
      </c>
      <c r="AD59" s="211">
        <v>504</v>
      </c>
      <c r="AE59" s="211">
        <v>10696337</v>
      </c>
      <c r="AF59" s="211">
        <v>0</v>
      </c>
      <c r="AG59" s="19"/>
    </row>
    <row r="60" spans="1:33" ht="12.75">
      <c r="A60" s="135" t="s">
        <v>877</v>
      </c>
      <c r="B60" s="12" t="s">
        <v>811</v>
      </c>
      <c r="C60" s="132" t="s">
        <v>83</v>
      </c>
      <c r="D60" s="11">
        <v>46299</v>
      </c>
      <c r="E60" s="123">
        <v>3508</v>
      </c>
      <c r="F60" s="127">
        <v>49807</v>
      </c>
      <c r="G60" s="128">
        <v>26138</v>
      </c>
      <c r="H60" s="128">
        <v>2785</v>
      </c>
      <c r="I60" s="128">
        <v>1244</v>
      </c>
      <c r="J60" s="128">
        <v>0</v>
      </c>
      <c r="K60" s="128">
        <v>1579</v>
      </c>
      <c r="L60" s="17">
        <v>-6</v>
      </c>
      <c r="M60" s="17">
        <v>6087</v>
      </c>
      <c r="N60" s="17">
        <v>3508</v>
      </c>
      <c r="O60" s="17">
        <v>914</v>
      </c>
      <c r="P60" s="17">
        <v>36191</v>
      </c>
      <c r="Q60" s="17">
        <v>4767</v>
      </c>
      <c r="R60" s="17">
        <v>-5946</v>
      </c>
      <c r="S60" s="17">
        <v>1947</v>
      </c>
      <c r="T60" s="17">
        <v>36959</v>
      </c>
      <c r="U60" s="17">
        <v>49807</v>
      </c>
      <c r="V60" s="17">
        <v>42336</v>
      </c>
      <c r="W60" s="17">
        <v>-5377</v>
      </c>
      <c r="X60" s="17">
        <v>-3764</v>
      </c>
      <c r="Y60" s="129">
        <v>0.924</v>
      </c>
      <c r="Z60" s="130">
        <v>7744</v>
      </c>
      <c r="AA60" s="211">
        <v>46022</v>
      </c>
      <c r="AB60" s="211">
        <v>45301</v>
      </c>
      <c r="AC60" s="211">
        <v>5850</v>
      </c>
      <c r="AD60" s="211">
        <v>1541</v>
      </c>
      <c r="AE60" s="211">
        <v>11935559</v>
      </c>
      <c r="AF60" s="211">
        <v>0</v>
      </c>
      <c r="AG60" s="19"/>
    </row>
    <row r="61" spans="1:33" ht="12.75">
      <c r="A61" s="135" t="s">
        <v>877</v>
      </c>
      <c r="B61" s="12" t="s">
        <v>690</v>
      </c>
      <c r="C61" s="19" t="s">
        <v>77</v>
      </c>
      <c r="D61" s="11">
        <v>663495</v>
      </c>
      <c r="E61" s="123">
        <v>65067</v>
      </c>
      <c r="F61" s="127">
        <v>728562</v>
      </c>
      <c r="G61" s="128">
        <v>249077</v>
      </c>
      <c r="H61" s="128">
        <v>210990</v>
      </c>
      <c r="I61" s="128">
        <v>0</v>
      </c>
      <c r="J61" s="128">
        <v>4480</v>
      </c>
      <c r="K61" s="128">
        <v>10231</v>
      </c>
      <c r="L61" s="17">
        <v>0</v>
      </c>
      <c r="M61" s="17">
        <v>57959</v>
      </c>
      <c r="N61" s="17">
        <v>65067</v>
      </c>
      <c r="O61" s="17">
        <v>5253</v>
      </c>
      <c r="P61" s="17">
        <v>344872</v>
      </c>
      <c r="Q61" s="17">
        <v>191846</v>
      </c>
      <c r="R61" s="17">
        <v>-53730</v>
      </c>
      <c r="S61" s="17">
        <v>45454</v>
      </c>
      <c r="T61" s="17">
        <v>528442</v>
      </c>
      <c r="U61" s="17">
        <v>728562</v>
      </c>
      <c r="V61" s="17">
        <v>619278</v>
      </c>
      <c r="W61" s="17">
        <v>-90836</v>
      </c>
      <c r="X61" s="17">
        <v>-63585</v>
      </c>
      <c r="Y61" s="129">
        <v>0.913</v>
      </c>
      <c r="Z61" s="130">
        <v>153144</v>
      </c>
      <c r="AA61" s="211">
        <v>665177</v>
      </c>
      <c r="AB61" s="211">
        <v>654763</v>
      </c>
      <c r="AC61" s="211">
        <v>4275</v>
      </c>
      <c r="AD61" s="211">
        <v>-33</v>
      </c>
      <c r="AE61" s="211">
        <v>0</v>
      </c>
      <c r="AF61" s="211">
        <v>5073361</v>
      </c>
      <c r="AG61" s="19"/>
    </row>
    <row r="62" spans="1:33" ht="12.75">
      <c r="A62" s="135" t="s">
        <v>877</v>
      </c>
      <c r="B62" s="12" t="s">
        <v>721</v>
      </c>
      <c r="C62" s="19" t="s">
        <v>80</v>
      </c>
      <c r="D62" s="11">
        <v>640223</v>
      </c>
      <c r="E62" s="123">
        <v>66971</v>
      </c>
      <c r="F62" s="127">
        <v>707194</v>
      </c>
      <c r="G62" s="128">
        <v>348707</v>
      </c>
      <c r="H62" s="128">
        <v>124116</v>
      </c>
      <c r="I62" s="128">
        <v>33029</v>
      </c>
      <c r="J62" s="128">
        <v>0</v>
      </c>
      <c r="K62" s="128">
        <v>9747</v>
      </c>
      <c r="L62" s="17">
        <v>14907</v>
      </c>
      <c r="M62" s="17">
        <v>67566</v>
      </c>
      <c r="N62" s="17">
        <v>66971</v>
      </c>
      <c r="O62" s="17">
        <v>1295</v>
      </c>
      <c r="P62" s="17">
        <v>482820</v>
      </c>
      <c r="Q62" s="17">
        <v>141858</v>
      </c>
      <c r="R62" s="17">
        <v>-71203</v>
      </c>
      <c r="S62" s="17">
        <v>45439</v>
      </c>
      <c r="T62" s="17">
        <v>598914</v>
      </c>
      <c r="U62" s="17">
        <v>707194</v>
      </c>
      <c r="V62" s="17">
        <v>601115</v>
      </c>
      <c r="W62" s="17">
        <v>-2201</v>
      </c>
      <c r="X62" s="17">
        <v>-1541</v>
      </c>
      <c r="Y62" s="129">
        <v>0.998</v>
      </c>
      <c r="Z62" s="130">
        <v>136863</v>
      </c>
      <c r="AA62" s="211">
        <v>705780</v>
      </c>
      <c r="AB62" s="211">
        <v>694730</v>
      </c>
      <c r="AC62" s="211">
        <v>5076</v>
      </c>
      <c r="AD62" s="211">
        <v>767</v>
      </c>
      <c r="AE62" s="211">
        <v>105041682</v>
      </c>
      <c r="AF62" s="211">
        <v>0</v>
      </c>
      <c r="AG62" s="19"/>
    </row>
    <row r="63" spans="1:33" ht="12.75">
      <c r="A63" s="135" t="s">
        <v>877</v>
      </c>
      <c r="B63" s="12" t="s">
        <v>781</v>
      </c>
      <c r="C63" s="19" t="s">
        <v>81</v>
      </c>
      <c r="D63" s="11">
        <v>66264</v>
      </c>
      <c r="E63" s="123">
        <v>9126</v>
      </c>
      <c r="F63" s="127">
        <v>75390</v>
      </c>
      <c r="G63" s="128">
        <v>30443</v>
      </c>
      <c r="H63" s="128">
        <v>17445</v>
      </c>
      <c r="I63" s="128">
        <v>402</v>
      </c>
      <c r="J63" s="128">
        <v>0</v>
      </c>
      <c r="K63" s="128">
        <v>2825</v>
      </c>
      <c r="L63" s="17">
        <v>298</v>
      </c>
      <c r="M63" s="17">
        <v>5976</v>
      </c>
      <c r="N63" s="17">
        <v>9126</v>
      </c>
      <c r="O63" s="17">
        <v>804</v>
      </c>
      <c r="P63" s="17">
        <v>42151</v>
      </c>
      <c r="Q63" s="17">
        <v>17571</v>
      </c>
      <c r="R63" s="17">
        <v>-6016</v>
      </c>
      <c r="S63" s="17">
        <v>6741</v>
      </c>
      <c r="T63" s="17">
        <v>60447</v>
      </c>
      <c r="U63" s="17">
        <v>75390</v>
      </c>
      <c r="V63" s="17">
        <v>64082</v>
      </c>
      <c r="W63" s="17">
        <v>-3634</v>
      </c>
      <c r="X63" s="17">
        <v>-2544</v>
      </c>
      <c r="Y63" s="129">
        <v>0.966</v>
      </c>
      <c r="Z63" s="130">
        <v>14262</v>
      </c>
      <c r="AA63" s="211">
        <v>72827</v>
      </c>
      <c r="AB63" s="211">
        <v>71687</v>
      </c>
      <c r="AC63" s="211">
        <v>5026</v>
      </c>
      <c r="AD63" s="211">
        <v>718</v>
      </c>
      <c r="AE63" s="211">
        <v>10237453</v>
      </c>
      <c r="AF63" s="211">
        <v>0</v>
      </c>
      <c r="AG63" s="19"/>
    </row>
    <row r="64" spans="1:33" ht="12.75">
      <c r="A64" s="135" t="s">
        <v>877</v>
      </c>
      <c r="B64" s="12" t="s">
        <v>709</v>
      </c>
      <c r="C64" s="19" t="s">
        <v>79</v>
      </c>
      <c r="D64" s="11">
        <v>161507</v>
      </c>
      <c r="E64" s="123">
        <v>28566</v>
      </c>
      <c r="F64" s="127">
        <v>190073</v>
      </c>
      <c r="G64" s="128">
        <v>117944</v>
      </c>
      <c r="H64" s="128">
        <v>17337</v>
      </c>
      <c r="I64" s="128">
        <v>4267</v>
      </c>
      <c r="J64" s="128">
        <v>8724</v>
      </c>
      <c r="K64" s="128">
        <v>4189</v>
      </c>
      <c r="L64" s="17">
        <v>689</v>
      </c>
      <c r="M64" s="17">
        <v>37841</v>
      </c>
      <c r="N64" s="17">
        <v>28566</v>
      </c>
      <c r="O64" s="17">
        <v>489</v>
      </c>
      <c r="P64" s="17">
        <v>163305</v>
      </c>
      <c r="Q64" s="17">
        <v>29339</v>
      </c>
      <c r="R64" s="17">
        <v>-33166</v>
      </c>
      <c r="S64" s="17">
        <v>17848</v>
      </c>
      <c r="T64" s="17">
        <v>177327</v>
      </c>
      <c r="U64" s="17">
        <v>190073</v>
      </c>
      <c r="V64" s="17">
        <v>161562</v>
      </c>
      <c r="W64" s="17">
        <v>15764</v>
      </c>
      <c r="X64" s="17">
        <v>11035</v>
      </c>
      <c r="Y64" s="129">
        <v>1.058</v>
      </c>
      <c r="Z64" s="130">
        <v>42870</v>
      </c>
      <c r="AA64" s="211">
        <v>201098</v>
      </c>
      <c r="AB64" s="211">
        <v>197949</v>
      </c>
      <c r="AC64" s="211">
        <v>4617</v>
      </c>
      <c r="AD64" s="211">
        <v>309</v>
      </c>
      <c r="AE64" s="211">
        <v>13239457</v>
      </c>
      <c r="AF64" s="211">
        <v>0</v>
      </c>
      <c r="AG64" s="19"/>
    </row>
    <row r="65" spans="1:33" ht="12.75">
      <c r="A65" s="135" t="s">
        <v>877</v>
      </c>
      <c r="B65" s="12" t="s">
        <v>809</v>
      </c>
      <c r="C65" s="19" t="s">
        <v>82</v>
      </c>
      <c r="D65" s="11">
        <v>23180</v>
      </c>
      <c r="E65" s="123">
        <v>6651</v>
      </c>
      <c r="F65" s="127">
        <v>29831</v>
      </c>
      <c r="G65" s="128">
        <v>28530</v>
      </c>
      <c r="H65" s="128">
        <v>9087</v>
      </c>
      <c r="I65" s="128">
        <v>1881</v>
      </c>
      <c r="J65" s="128">
        <v>0</v>
      </c>
      <c r="K65" s="128">
        <v>4079</v>
      </c>
      <c r="L65" s="17">
        <v>1553</v>
      </c>
      <c r="M65" s="17">
        <v>22137</v>
      </c>
      <c r="N65" s="17">
        <v>6651</v>
      </c>
      <c r="O65" s="17">
        <v>6341</v>
      </c>
      <c r="P65" s="17">
        <v>39503</v>
      </c>
      <c r="Q65" s="17">
        <v>12790</v>
      </c>
      <c r="R65" s="17">
        <v>-25526</v>
      </c>
      <c r="S65" s="17">
        <v>1890</v>
      </c>
      <c r="T65" s="17">
        <v>28656</v>
      </c>
      <c r="U65" s="17">
        <v>29831</v>
      </c>
      <c r="V65" s="17">
        <v>25356</v>
      </c>
      <c r="W65" s="17">
        <v>3300</v>
      </c>
      <c r="X65" s="17">
        <v>2310</v>
      </c>
      <c r="Y65" s="129">
        <v>1.077</v>
      </c>
      <c r="Z65" s="130">
        <v>7396</v>
      </c>
      <c r="AA65" s="211">
        <v>32128</v>
      </c>
      <c r="AB65" s="211">
        <v>31625</v>
      </c>
      <c r="AC65" s="211">
        <v>4276</v>
      </c>
      <c r="AD65" s="211">
        <v>-33</v>
      </c>
      <c r="AE65" s="211">
        <v>0</v>
      </c>
      <c r="AF65" s="211">
        <v>241355</v>
      </c>
      <c r="AG65" s="19"/>
    </row>
    <row r="66" spans="1:33" ht="12.75">
      <c r="A66" s="135" t="s">
        <v>877</v>
      </c>
      <c r="B66" s="12" t="s">
        <v>707</v>
      </c>
      <c r="C66" s="19" t="s">
        <v>78</v>
      </c>
      <c r="D66" s="11">
        <v>107699</v>
      </c>
      <c r="E66" s="123">
        <v>14277</v>
      </c>
      <c r="F66" s="127">
        <v>121976</v>
      </c>
      <c r="G66" s="128">
        <v>90023</v>
      </c>
      <c r="H66" s="128">
        <v>14773</v>
      </c>
      <c r="I66" s="128">
        <v>2882</v>
      </c>
      <c r="J66" s="128">
        <v>0</v>
      </c>
      <c r="K66" s="128">
        <v>4373</v>
      </c>
      <c r="L66" s="17">
        <v>134</v>
      </c>
      <c r="M66" s="17">
        <v>39404</v>
      </c>
      <c r="N66" s="17">
        <v>14277</v>
      </c>
      <c r="O66" s="17">
        <v>4</v>
      </c>
      <c r="P66" s="17">
        <v>124646</v>
      </c>
      <c r="Q66" s="17">
        <v>18724</v>
      </c>
      <c r="R66" s="17">
        <v>-33611</v>
      </c>
      <c r="S66" s="17">
        <v>5437</v>
      </c>
      <c r="T66" s="17">
        <v>115196</v>
      </c>
      <c r="U66" s="17">
        <v>121976</v>
      </c>
      <c r="V66" s="17">
        <v>103680</v>
      </c>
      <c r="W66" s="17">
        <v>11516</v>
      </c>
      <c r="X66" s="17">
        <v>8061</v>
      </c>
      <c r="Y66" s="129">
        <v>1.066</v>
      </c>
      <c r="Z66" s="130">
        <v>26543</v>
      </c>
      <c r="AA66" s="211">
        <v>130026</v>
      </c>
      <c r="AB66" s="211">
        <v>127991</v>
      </c>
      <c r="AC66" s="211">
        <v>4822</v>
      </c>
      <c r="AD66" s="211">
        <v>513</v>
      </c>
      <c r="AE66" s="211">
        <v>13627375</v>
      </c>
      <c r="AF66" s="211">
        <v>0</v>
      </c>
      <c r="AG66" s="19"/>
    </row>
    <row r="67" spans="1:33" ht="12.75">
      <c r="A67" s="135" t="s">
        <v>865</v>
      </c>
      <c r="B67" s="12" t="s">
        <v>550</v>
      </c>
      <c r="C67" s="19" t="s">
        <v>551</v>
      </c>
      <c r="D67" s="11">
        <v>26412</v>
      </c>
      <c r="E67" s="123">
        <v>3124</v>
      </c>
      <c r="F67" s="127">
        <v>29536</v>
      </c>
      <c r="G67" s="128">
        <v>13763</v>
      </c>
      <c r="H67" s="128">
        <v>1214</v>
      </c>
      <c r="I67" s="128">
        <v>65</v>
      </c>
      <c r="J67" s="128">
        <v>0</v>
      </c>
      <c r="K67" s="128">
        <v>1485</v>
      </c>
      <c r="L67" s="17">
        <v>2</v>
      </c>
      <c r="M67" s="17">
        <v>4028</v>
      </c>
      <c r="N67" s="17">
        <v>3124</v>
      </c>
      <c r="O67" s="17">
        <v>378</v>
      </c>
      <c r="P67" s="17">
        <v>19056</v>
      </c>
      <c r="Q67" s="17">
        <v>2349</v>
      </c>
      <c r="R67" s="17">
        <v>-3747</v>
      </c>
      <c r="S67" s="17">
        <v>1971</v>
      </c>
      <c r="T67" s="17">
        <v>19629</v>
      </c>
      <c r="U67" s="17">
        <v>29536</v>
      </c>
      <c r="V67" s="17">
        <v>25106</v>
      </c>
      <c r="W67" s="17">
        <v>-5476</v>
      </c>
      <c r="X67" s="17">
        <v>-3833</v>
      </c>
      <c r="Y67" s="129">
        <v>0.87</v>
      </c>
      <c r="Z67" s="130">
        <v>6525</v>
      </c>
      <c r="AA67" s="211">
        <v>25696</v>
      </c>
      <c r="AB67" s="211">
        <v>25294</v>
      </c>
      <c r="AC67" s="211">
        <v>3876</v>
      </c>
      <c r="AD67" s="211">
        <v>-432</v>
      </c>
      <c r="AE67" s="211">
        <v>0</v>
      </c>
      <c r="AF67" s="211">
        <v>2819649</v>
      </c>
      <c r="AG67" s="19"/>
    </row>
    <row r="68" spans="1:33" ht="12.75">
      <c r="A68" s="135" t="s">
        <v>865</v>
      </c>
      <c r="B68" s="12" t="s">
        <v>613</v>
      </c>
      <c r="C68" s="19" t="s">
        <v>89</v>
      </c>
      <c r="D68" s="11">
        <v>37094</v>
      </c>
      <c r="E68" s="123">
        <v>4418</v>
      </c>
      <c r="F68" s="127">
        <v>41512</v>
      </c>
      <c r="G68" s="128">
        <v>37522</v>
      </c>
      <c r="H68" s="128">
        <v>11385</v>
      </c>
      <c r="I68" s="128">
        <v>5232</v>
      </c>
      <c r="J68" s="128">
        <v>0</v>
      </c>
      <c r="K68" s="128">
        <v>219</v>
      </c>
      <c r="L68" s="17">
        <v>530</v>
      </c>
      <c r="M68" s="17">
        <v>29321</v>
      </c>
      <c r="N68" s="17">
        <v>4418</v>
      </c>
      <c r="O68" s="17">
        <v>0</v>
      </c>
      <c r="P68" s="17">
        <v>51953</v>
      </c>
      <c r="Q68" s="17">
        <v>14311</v>
      </c>
      <c r="R68" s="17">
        <v>-25373</v>
      </c>
      <c r="S68" s="17">
        <v>-1229</v>
      </c>
      <c r="T68" s="17">
        <v>39661</v>
      </c>
      <c r="U68" s="17">
        <v>41512</v>
      </c>
      <c r="V68" s="17">
        <v>35286</v>
      </c>
      <c r="W68" s="17">
        <v>4375</v>
      </c>
      <c r="X68" s="17">
        <v>3063</v>
      </c>
      <c r="Y68" s="129">
        <v>1.074</v>
      </c>
      <c r="Z68" s="130">
        <v>9509</v>
      </c>
      <c r="AA68" s="211">
        <v>44584</v>
      </c>
      <c r="AB68" s="211">
        <v>43886</v>
      </c>
      <c r="AC68" s="211">
        <v>4615</v>
      </c>
      <c r="AD68" s="211">
        <v>307</v>
      </c>
      <c r="AE68" s="211">
        <v>2915821</v>
      </c>
      <c r="AF68" s="211">
        <v>0</v>
      </c>
      <c r="AG68" s="19"/>
    </row>
    <row r="69" spans="1:33" ht="12.75">
      <c r="A69" s="135" t="s">
        <v>865</v>
      </c>
      <c r="B69" s="12" t="s">
        <v>710</v>
      </c>
      <c r="C69" s="19" t="s">
        <v>92</v>
      </c>
      <c r="D69" s="11">
        <v>25570</v>
      </c>
      <c r="E69" s="123">
        <v>3669</v>
      </c>
      <c r="F69" s="127">
        <v>29239</v>
      </c>
      <c r="G69" s="128">
        <v>19404</v>
      </c>
      <c r="H69" s="128">
        <v>4860</v>
      </c>
      <c r="I69" s="128">
        <v>305</v>
      </c>
      <c r="J69" s="128">
        <v>0</v>
      </c>
      <c r="K69" s="128">
        <v>2924</v>
      </c>
      <c r="L69" s="17">
        <v>21</v>
      </c>
      <c r="M69" s="17">
        <v>12413</v>
      </c>
      <c r="N69" s="17">
        <v>3669</v>
      </c>
      <c r="O69" s="17">
        <v>2</v>
      </c>
      <c r="P69" s="17">
        <v>26867</v>
      </c>
      <c r="Q69" s="17">
        <v>6876</v>
      </c>
      <c r="R69" s="17">
        <v>-10571</v>
      </c>
      <c r="S69" s="17">
        <v>1008</v>
      </c>
      <c r="T69" s="17">
        <v>24180</v>
      </c>
      <c r="U69" s="17">
        <v>29239</v>
      </c>
      <c r="V69" s="17">
        <v>24853</v>
      </c>
      <c r="W69" s="17">
        <v>-673</v>
      </c>
      <c r="X69" s="17">
        <v>-471</v>
      </c>
      <c r="Y69" s="129">
        <v>0.984</v>
      </c>
      <c r="Z69" s="130">
        <v>7145</v>
      </c>
      <c r="AA69" s="211">
        <v>28771</v>
      </c>
      <c r="AB69" s="211">
        <v>28321</v>
      </c>
      <c r="AC69" s="211">
        <v>3964</v>
      </c>
      <c r="AD69" s="211">
        <v>-345</v>
      </c>
      <c r="AE69" s="211">
        <v>0</v>
      </c>
      <c r="AF69" s="211">
        <v>2464334</v>
      </c>
      <c r="AG69" s="19"/>
    </row>
    <row r="70" spans="1:33" ht="12.75">
      <c r="A70" s="135" t="s">
        <v>865</v>
      </c>
      <c r="B70" s="12" t="s">
        <v>623</v>
      </c>
      <c r="C70" s="19" t="s">
        <v>90</v>
      </c>
      <c r="D70" s="11">
        <v>13365</v>
      </c>
      <c r="E70" s="123">
        <v>4189</v>
      </c>
      <c r="F70" s="127">
        <v>17554</v>
      </c>
      <c r="G70" s="128">
        <v>13466</v>
      </c>
      <c r="H70" s="128">
        <v>3530</v>
      </c>
      <c r="I70" s="128">
        <v>448</v>
      </c>
      <c r="J70" s="128">
        <v>0</v>
      </c>
      <c r="K70" s="128">
        <v>1642</v>
      </c>
      <c r="L70" s="17">
        <v>28</v>
      </c>
      <c r="M70" s="17">
        <v>7573</v>
      </c>
      <c r="N70" s="17">
        <v>4189</v>
      </c>
      <c r="O70" s="17">
        <v>0</v>
      </c>
      <c r="P70" s="17">
        <v>18645</v>
      </c>
      <c r="Q70" s="17">
        <v>4777</v>
      </c>
      <c r="R70" s="17">
        <v>-6461</v>
      </c>
      <c r="S70" s="17">
        <v>2273</v>
      </c>
      <c r="T70" s="17">
        <v>19234</v>
      </c>
      <c r="U70" s="17">
        <v>17554</v>
      </c>
      <c r="V70" s="17">
        <v>14921</v>
      </c>
      <c r="W70" s="17">
        <v>4314</v>
      </c>
      <c r="X70" s="17">
        <v>3020</v>
      </c>
      <c r="Y70" s="129">
        <v>1.172</v>
      </c>
      <c r="Z70" s="130">
        <v>11231</v>
      </c>
      <c r="AA70" s="211">
        <v>20573</v>
      </c>
      <c r="AB70" s="211">
        <v>20251</v>
      </c>
      <c r="AC70" s="211">
        <v>1803</v>
      </c>
      <c r="AD70" s="211">
        <v>-2505</v>
      </c>
      <c r="AE70" s="211">
        <v>0</v>
      </c>
      <c r="AF70" s="211">
        <v>28138806</v>
      </c>
      <c r="AG70" s="19"/>
    </row>
    <row r="71" spans="1:33" ht="12.75">
      <c r="A71" s="135" t="s">
        <v>865</v>
      </c>
      <c r="B71" s="12" t="s">
        <v>611</v>
      </c>
      <c r="C71" s="19" t="s">
        <v>88</v>
      </c>
      <c r="D71" s="11">
        <v>106695</v>
      </c>
      <c r="E71" s="123">
        <v>10081</v>
      </c>
      <c r="F71" s="127">
        <v>116776</v>
      </c>
      <c r="G71" s="128">
        <v>57676</v>
      </c>
      <c r="H71" s="128">
        <v>40036</v>
      </c>
      <c r="I71" s="128">
        <v>6532</v>
      </c>
      <c r="J71" s="128">
        <v>0</v>
      </c>
      <c r="K71" s="128">
        <v>1818</v>
      </c>
      <c r="L71" s="17">
        <v>1552</v>
      </c>
      <c r="M71" s="17">
        <v>21192</v>
      </c>
      <c r="N71" s="17">
        <v>10081</v>
      </c>
      <c r="O71" s="17">
        <v>89</v>
      </c>
      <c r="P71" s="17">
        <v>79858</v>
      </c>
      <c r="Q71" s="17">
        <v>41128</v>
      </c>
      <c r="R71" s="17">
        <v>-19408</v>
      </c>
      <c r="S71" s="17">
        <v>4966</v>
      </c>
      <c r="T71" s="17">
        <v>106544</v>
      </c>
      <c r="U71" s="17">
        <v>116776</v>
      </c>
      <c r="V71" s="17">
        <v>99260</v>
      </c>
      <c r="W71" s="17">
        <v>7284</v>
      </c>
      <c r="X71" s="17">
        <v>5099</v>
      </c>
      <c r="Y71" s="129">
        <v>1.044</v>
      </c>
      <c r="Z71" s="130">
        <v>29182</v>
      </c>
      <c r="AA71" s="211">
        <v>121915</v>
      </c>
      <c r="AB71" s="211">
        <v>120006</v>
      </c>
      <c r="AC71" s="211">
        <v>4112</v>
      </c>
      <c r="AD71" s="211">
        <v>-196</v>
      </c>
      <c r="AE71" s="211">
        <v>0</v>
      </c>
      <c r="AF71" s="211">
        <v>5727700</v>
      </c>
      <c r="AG71" s="19"/>
    </row>
    <row r="72" spans="1:33" ht="12.75">
      <c r="A72" s="135" t="s">
        <v>865</v>
      </c>
      <c r="B72" s="12" t="s">
        <v>810</v>
      </c>
      <c r="C72" s="19" t="s">
        <v>96</v>
      </c>
      <c r="D72" s="11">
        <v>57572</v>
      </c>
      <c r="E72" s="123">
        <v>6664</v>
      </c>
      <c r="F72" s="127">
        <v>64236</v>
      </c>
      <c r="G72" s="128">
        <v>28204</v>
      </c>
      <c r="H72" s="128">
        <v>6862</v>
      </c>
      <c r="I72" s="128">
        <v>3243</v>
      </c>
      <c r="J72" s="128">
        <v>0</v>
      </c>
      <c r="K72" s="128">
        <v>1817</v>
      </c>
      <c r="L72" s="17">
        <v>3382</v>
      </c>
      <c r="M72" s="17">
        <v>4</v>
      </c>
      <c r="N72" s="17">
        <v>6664</v>
      </c>
      <c r="O72" s="17">
        <v>0</v>
      </c>
      <c r="P72" s="17">
        <v>39051</v>
      </c>
      <c r="Q72" s="17">
        <v>10134</v>
      </c>
      <c r="R72" s="17">
        <v>-2878</v>
      </c>
      <c r="S72" s="17">
        <v>5664</v>
      </c>
      <c r="T72" s="17">
        <v>51971</v>
      </c>
      <c r="U72" s="17">
        <v>64236</v>
      </c>
      <c r="V72" s="17">
        <v>54600</v>
      </c>
      <c r="W72" s="17">
        <v>-2630</v>
      </c>
      <c r="X72" s="17">
        <v>-1841</v>
      </c>
      <c r="Y72" s="129">
        <v>0.971</v>
      </c>
      <c r="Z72" s="130">
        <v>13368</v>
      </c>
      <c r="AA72" s="211">
        <v>62373</v>
      </c>
      <c r="AB72" s="211">
        <v>61396</v>
      </c>
      <c r="AC72" s="211">
        <v>4593</v>
      </c>
      <c r="AD72" s="211">
        <v>284</v>
      </c>
      <c r="AE72" s="211">
        <v>3798847</v>
      </c>
      <c r="AF72" s="211">
        <v>0</v>
      </c>
      <c r="AG72" s="19"/>
    </row>
    <row r="73" spans="1:33" ht="12.75">
      <c r="A73" s="135" t="s">
        <v>865</v>
      </c>
      <c r="B73" s="12" t="s">
        <v>654</v>
      </c>
      <c r="C73" s="19" t="s">
        <v>91</v>
      </c>
      <c r="D73" s="11">
        <v>520207</v>
      </c>
      <c r="E73" s="123">
        <v>71213</v>
      </c>
      <c r="F73" s="127">
        <v>591420</v>
      </c>
      <c r="G73" s="128">
        <v>405636</v>
      </c>
      <c r="H73" s="128">
        <v>63798</v>
      </c>
      <c r="I73" s="128">
        <v>43960</v>
      </c>
      <c r="J73" s="128">
        <v>0</v>
      </c>
      <c r="K73" s="128">
        <v>13853</v>
      </c>
      <c r="L73" s="17">
        <v>25533</v>
      </c>
      <c r="M73" s="17">
        <v>141984</v>
      </c>
      <c r="N73" s="17">
        <v>71213</v>
      </c>
      <c r="O73" s="17">
        <v>0</v>
      </c>
      <c r="P73" s="17">
        <v>561644</v>
      </c>
      <c r="Q73" s="17">
        <v>103369</v>
      </c>
      <c r="R73" s="17">
        <v>-142389</v>
      </c>
      <c r="S73" s="17">
        <v>36394</v>
      </c>
      <c r="T73" s="17">
        <v>559017</v>
      </c>
      <c r="U73" s="17">
        <v>591420</v>
      </c>
      <c r="V73" s="17">
        <v>502707</v>
      </c>
      <c r="W73" s="17">
        <v>56311</v>
      </c>
      <c r="X73" s="17">
        <v>39417</v>
      </c>
      <c r="Y73" s="129">
        <v>1.067</v>
      </c>
      <c r="Z73" s="130">
        <v>133266</v>
      </c>
      <c r="AA73" s="211">
        <v>631045</v>
      </c>
      <c r="AB73" s="211">
        <v>621165</v>
      </c>
      <c r="AC73" s="211">
        <v>4661</v>
      </c>
      <c r="AD73" s="211">
        <v>352</v>
      </c>
      <c r="AE73" s="211">
        <v>46974721</v>
      </c>
      <c r="AF73" s="211">
        <v>0</v>
      </c>
      <c r="AG73" s="19"/>
    </row>
    <row r="74" spans="1:33" ht="12.75">
      <c r="A74" s="135" t="s">
        <v>865</v>
      </c>
      <c r="B74" s="12" t="s">
        <v>728</v>
      </c>
      <c r="C74" s="19" t="s">
        <v>93</v>
      </c>
      <c r="D74" s="11">
        <v>114432</v>
      </c>
      <c r="E74" s="123">
        <v>22173</v>
      </c>
      <c r="F74" s="127">
        <v>136605</v>
      </c>
      <c r="G74" s="128">
        <v>99097</v>
      </c>
      <c r="H74" s="128">
        <v>18528</v>
      </c>
      <c r="I74" s="128">
        <v>2392</v>
      </c>
      <c r="J74" s="128">
        <v>-9</v>
      </c>
      <c r="K74" s="128">
        <v>5659</v>
      </c>
      <c r="L74" s="17">
        <v>1477</v>
      </c>
      <c r="M74" s="17">
        <v>55236</v>
      </c>
      <c r="N74" s="17">
        <v>22173</v>
      </c>
      <c r="O74" s="17">
        <v>0</v>
      </c>
      <c r="P74" s="17">
        <v>137210</v>
      </c>
      <c r="Q74" s="17">
        <v>22585</v>
      </c>
      <c r="R74" s="17">
        <v>-48206</v>
      </c>
      <c r="S74" s="17">
        <v>9457</v>
      </c>
      <c r="T74" s="17">
        <v>121045</v>
      </c>
      <c r="U74" s="17">
        <v>136605</v>
      </c>
      <c r="V74" s="17">
        <v>116115</v>
      </c>
      <c r="W74" s="17">
        <v>4931</v>
      </c>
      <c r="X74" s="17">
        <v>3451</v>
      </c>
      <c r="Y74" s="129">
        <v>1.025</v>
      </c>
      <c r="Z74" s="130">
        <v>30407</v>
      </c>
      <c r="AA74" s="211">
        <v>140020</v>
      </c>
      <c r="AB74" s="211">
        <v>137828</v>
      </c>
      <c r="AC74" s="211">
        <v>4533</v>
      </c>
      <c r="AD74" s="211">
        <v>224</v>
      </c>
      <c r="AE74" s="211">
        <v>6816614</v>
      </c>
      <c r="AF74" s="211">
        <v>0</v>
      </c>
      <c r="AG74" s="19"/>
    </row>
    <row r="75" spans="1:33" ht="12.75">
      <c r="A75" s="135" t="s">
        <v>865</v>
      </c>
      <c r="B75" s="12" t="s">
        <v>827</v>
      </c>
      <c r="C75" s="19" t="s">
        <v>98</v>
      </c>
      <c r="D75" s="11">
        <v>152145</v>
      </c>
      <c r="E75" s="123">
        <v>8180</v>
      </c>
      <c r="F75" s="127">
        <v>160325</v>
      </c>
      <c r="G75" s="128">
        <v>92255</v>
      </c>
      <c r="H75" s="128">
        <v>17388</v>
      </c>
      <c r="I75" s="128">
        <v>32828</v>
      </c>
      <c r="J75" s="128">
        <v>0</v>
      </c>
      <c r="K75" s="128">
        <v>6400</v>
      </c>
      <c r="L75" s="17">
        <v>27524</v>
      </c>
      <c r="M75" s="17">
        <v>18137</v>
      </c>
      <c r="N75" s="17">
        <v>8180</v>
      </c>
      <c r="O75" s="17">
        <v>15</v>
      </c>
      <c r="P75" s="17">
        <v>127736</v>
      </c>
      <c r="Q75" s="17">
        <v>48124</v>
      </c>
      <c r="R75" s="17">
        <v>-38825</v>
      </c>
      <c r="S75" s="17">
        <v>3870</v>
      </c>
      <c r="T75" s="17">
        <v>140905</v>
      </c>
      <c r="U75" s="17">
        <v>160325</v>
      </c>
      <c r="V75" s="17">
        <v>136276</v>
      </c>
      <c r="W75" s="17">
        <v>4629</v>
      </c>
      <c r="X75" s="17">
        <v>3240</v>
      </c>
      <c r="Y75" s="129">
        <v>1.02</v>
      </c>
      <c r="Z75" s="130">
        <v>33478</v>
      </c>
      <c r="AA75" s="211">
        <v>163532</v>
      </c>
      <c r="AB75" s="211">
        <v>160971</v>
      </c>
      <c r="AC75" s="211">
        <v>4808</v>
      </c>
      <c r="AD75" s="211">
        <v>500</v>
      </c>
      <c r="AE75" s="211">
        <v>16727964</v>
      </c>
      <c r="AF75" s="211">
        <v>0</v>
      </c>
      <c r="AG75" s="19"/>
    </row>
    <row r="76" spans="1:33" ht="12.75">
      <c r="A76" s="135" t="s">
        <v>865</v>
      </c>
      <c r="B76" s="12" t="s">
        <v>779</v>
      </c>
      <c r="C76" s="19" t="s">
        <v>94</v>
      </c>
      <c r="D76" s="11">
        <v>49731</v>
      </c>
      <c r="E76" s="123">
        <v>10900</v>
      </c>
      <c r="F76" s="127">
        <v>60631</v>
      </c>
      <c r="G76" s="128">
        <v>52298</v>
      </c>
      <c r="H76" s="128">
        <v>2148</v>
      </c>
      <c r="I76" s="128">
        <v>1503</v>
      </c>
      <c r="J76" s="128">
        <v>0</v>
      </c>
      <c r="K76" s="128">
        <v>3339</v>
      </c>
      <c r="L76" s="17">
        <v>264</v>
      </c>
      <c r="M76" s="17">
        <v>36545</v>
      </c>
      <c r="N76" s="17">
        <v>10900</v>
      </c>
      <c r="O76" s="17">
        <v>161</v>
      </c>
      <c r="P76" s="17">
        <v>72412</v>
      </c>
      <c r="Q76" s="17">
        <v>5942</v>
      </c>
      <c r="R76" s="17">
        <v>-31425</v>
      </c>
      <c r="S76" s="17">
        <v>3052</v>
      </c>
      <c r="T76" s="17">
        <v>49981</v>
      </c>
      <c r="U76" s="17">
        <v>60631</v>
      </c>
      <c r="V76" s="17">
        <v>51537</v>
      </c>
      <c r="W76" s="17">
        <v>-1556</v>
      </c>
      <c r="X76" s="17">
        <v>-1089</v>
      </c>
      <c r="Y76" s="129">
        <v>0.982</v>
      </c>
      <c r="Z76" s="130">
        <v>11216</v>
      </c>
      <c r="AA76" s="211">
        <v>59540</v>
      </c>
      <c r="AB76" s="211">
        <v>58608</v>
      </c>
      <c r="AC76" s="211">
        <v>5225</v>
      </c>
      <c r="AD76" s="211">
        <v>917</v>
      </c>
      <c r="AE76" s="211">
        <v>10282580</v>
      </c>
      <c r="AF76" s="211">
        <v>0</v>
      </c>
      <c r="AG76" s="19"/>
    </row>
    <row r="77" spans="1:33" ht="12.75">
      <c r="A77" s="135" t="s">
        <v>865</v>
      </c>
      <c r="B77" s="12" t="s">
        <v>818</v>
      </c>
      <c r="C77" s="19" t="s">
        <v>97</v>
      </c>
      <c r="D77" s="11">
        <v>100540</v>
      </c>
      <c r="E77" s="123">
        <v>14866</v>
      </c>
      <c r="F77" s="127">
        <v>115406</v>
      </c>
      <c r="G77" s="128">
        <v>81961</v>
      </c>
      <c r="H77" s="128">
        <v>14282</v>
      </c>
      <c r="I77" s="128">
        <v>1604</v>
      </c>
      <c r="J77" s="128">
        <v>0</v>
      </c>
      <c r="K77" s="128">
        <v>4732</v>
      </c>
      <c r="L77" s="17">
        <v>802</v>
      </c>
      <c r="M77" s="17">
        <v>44079</v>
      </c>
      <c r="N77" s="17">
        <v>14866</v>
      </c>
      <c r="O77" s="17">
        <v>38</v>
      </c>
      <c r="P77" s="17">
        <v>113483</v>
      </c>
      <c r="Q77" s="17">
        <v>17525</v>
      </c>
      <c r="R77" s="17">
        <v>-38181</v>
      </c>
      <c r="S77" s="17">
        <v>5143</v>
      </c>
      <c r="T77" s="17">
        <v>97970</v>
      </c>
      <c r="U77" s="17">
        <v>115406</v>
      </c>
      <c r="V77" s="17">
        <v>98095</v>
      </c>
      <c r="W77" s="17">
        <v>-125</v>
      </c>
      <c r="X77" s="17">
        <v>-87</v>
      </c>
      <c r="Y77" s="129">
        <v>0.999</v>
      </c>
      <c r="Z77" s="130">
        <v>26827</v>
      </c>
      <c r="AA77" s="211">
        <v>115290</v>
      </c>
      <c r="AB77" s="211">
        <v>113485</v>
      </c>
      <c r="AC77" s="211">
        <v>4230</v>
      </c>
      <c r="AD77" s="211">
        <v>-78</v>
      </c>
      <c r="AE77" s="211">
        <v>0</v>
      </c>
      <c r="AF77" s="211">
        <v>2101480</v>
      </c>
      <c r="AG77" s="19"/>
    </row>
    <row r="78" spans="1:33" ht="12.75">
      <c r="A78" s="135" t="s">
        <v>865</v>
      </c>
      <c r="B78" s="12" t="s">
        <v>592</v>
      </c>
      <c r="C78" s="19" t="s">
        <v>87</v>
      </c>
      <c r="D78" s="11">
        <v>75573</v>
      </c>
      <c r="E78" s="123">
        <v>18281</v>
      </c>
      <c r="F78" s="127">
        <v>93854</v>
      </c>
      <c r="G78" s="128">
        <v>91410</v>
      </c>
      <c r="H78" s="128">
        <v>1637</v>
      </c>
      <c r="I78" s="128">
        <v>1560</v>
      </c>
      <c r="J78" s="128">
        <v>0</v>
      </c>
      <c r="K78" s="128">
        <v>4748</v>
      </c>
      <c r="L78" s="17">
        <v>2839</v>
      </c>
      <c r="M78" s="17">
        <v>85733</v>
      </c>
      <c r="N78" s="17">
        <v>18281</v>
      </c>
      <c r="O78" s="17">
        <v>39</v>
      </c>
      <c r="P78" s="17">
        <v>126566</v>
      </c>
      <c r="Q78" s="17">
        <v>6753</v>
      </c>
      <c r="R78" s="17">
        <v>-75319</v>
      </c>
      <c r="S78" s="17">
        <v>964</v>
      </c>
      <c r="T78" s="17">
        <v>58964</v>
      </c>
      <c r="U78" s="17">
        <v>93854</v>
      </c>
      <c r="V78" s="17">
        <v>79776</v>
      </c>
      <c r="W78" s="17">
        <v>-20811</v>
      </c>
      <c r="X78" s="17">
        <v>-14568</v>
      </c>
      <c r="Y78" s="129">
        <v>0.845</v>
      </c>
      <c r="Z78" s="130">
        <v>16776</v>
      </c>
      <c r="AA78" s="211">
        <v>79307</v>
      </c>
      <c r="AB78" s="211">
        <v>78065</v>
      </c>
      <c r="AC78" s="211">
        <v>4653</v>
      </c>
      <c r="AD78" s="211">
        <v>345</v>
      </c>
      <c r="AE78" s="211">
        <v>5783899</v>
      </c>
      <c r="AF78" s="211">
        <v>0</v>
      </c>
      <c r="AG78" s="19"/>
    </row>
    <row r="79" spans="1:33" ht="12.75">
      <c r="A79" s="135" t="s">
        <v>865</v>
      </c>
      <c r="B79" s="12" t="s">
        <v>795</v>
      </c>
      <c r="C79" s="19" t="s">
        <v>95</v>
      </c>
      <c r="D79" s="11">
        <v>87309</v>
      </c>
      <c r="E79" s="123">
        <v>10326</v>
      </c>
      <c r="F79" s="127">
        <v>97635</v>
      </c>
      <c r="G79" s="128">
        <v>54598</v>
      </c>
      <c r="H79" s="128">
        <v>8541</v>
      </c>
      <c r="I79" s="128">
        <v>11288</v>
      </c>
      <c r="J79" s="128">
        <v>0</v>
      </c>
      <c r="K79" s="128">
        <v>3288</v>
      </c>
      <c r="L79" s="17">
        <v>217</v>
      </c>
      <c r="M79" s="17">
        <v>32262</v>
      </c>
      <c r="N79" s="17">
        <v>10326</v>
      </c>
      <c r="O79" s="17">
        <v>639</v>
      </c>
      <c r="P79" s="17">
        <v>75596</v>
      </c>
      <c r="Q79" s="17">
        <v>19649</v>
      </c>
      <c r="R79" s="17">
        <v>-28150</v>
      </c>
      <c r="S79" s="17">
        <v>3293</v>
      </c>
      <c r="T79" s="17">
        <v>70388</v>
      </c>
      <c r="U79" s="17">
        <v>97635</v>
      </c>
      <c r="V79" s="17">
        <v>82990</v>
      </c>
      <c r="W79" s="17">
        <v>-12602</v>
      </c>
      <c r="X79" s="17">
        <v>-8821</v>
      </c>
      <c r="Y79" s="129">
        <v>0.91</v>
      </c>
      <c r="Z79" s="130">
        <v>18495</v>
      </c>
      <c r="AA79" s="211">
        <v>88848</v>
      </c>
      <c r="AB79" s="211">
        <v>87457</v>
      </c>
      <c r="AC79" s="211">
        <v>4729</v>
      </c>
      <c r="AD79" s="211">
        <v>420</v>
      </c>
      <c r="AE79" s="211">
        <v>7769304</v>
      </c>
      <c r="AF79" s="211">
        <v>0</v>
      </c>
      <c r="AG79" s="19"/>
    </row>
    <row r="80" spans="1:33" ht="12.75">
      <c r="A80" s="135" t="s">
        <v>864</v>
      </c>
      <c r="B80" s="12" t="s">
        <v>808</v>
      </c>
      <c r="C80" s="19" t="s">
        <v>103</v>
      </c>
      <c r="D80" s="11">
        <v>30279</v>
      </c>
      <c r="E80" s="123">
        <v>3432</v>
      </c>
      <c r="F80" s="127">
        <v>33711</v>
      </c>
      <c r="G80" s="128">
        <v>20626</v>
      </c>
      <c r="H80" s="128">
        <v>3451</v>
      </c>
      <c r="I80" s="128">
        <v>631</v>
      </c>
      <c r="J80" s="128">
        <v>1036</v>
      </c>
      <c r="K80" s="128">
        <v>2125</v>
      </c>
      <c r="L80" s="17">
        <v>19</v>
      </c>
      <c r="M80" s="17">
        <v>4679</v>
      </c>
      <c r="N80" s="17">
        <v>3432</v>
      </c>
      <c r="O80" s="17">
        <v>131</v>
      </c>
      <c r="P80" s="17">
        <v>28559</v>
      </c>
      <c r="Q80" s="17">
        <v>6157</v>
      </c>
      <c r="R80" s="17">
        <v>-4105</v>
      </c>
      <c r="S80" s="17">
        <v>2122</v>
      </c>
      <c r="T80" s="17">
        <v>32732</v>
      </c>
      <c r="U80" s="17">
        <v>33711</v>
      </c>
      <c r="V80" s="17">
        <v>28654</v>
      </c>
      <c r="W80" s="17">
        <v>4078</v>
      </c>
      <c r="X80" s="17">
        <v>2855</v>
      </c>
      <c r="Y80" s="129">
        <v>1.085</v>
      </c>
      <c r="Z80" s="130">
        <v>9307</v>
      </c>
      <c r="AA80" s="211">
        <v>36577</v>
      </c>
      <c r="AB80" s="211">
        <v>36004</v>
      </c>
      <c r="AC80" s="211">
        <v>3868</v>
      </c>
      <c r="AD80" s="211">
        <v>-440</v>
      </c>
      <c r="AE80" s="211">
        <v>0</v>
      </c>
      <c r="AF80" s="211">
        <v>4096204</v>
      </c>
      <c r="AG80" s="19"/>
    </row>
    <row r="81" spans="1:33" ht="12.75">
      <c r="A81" s="135" t="s">
        <v>864</v>
      </c>
      <c r="B81" s="12" t="s">
        <v>685</v>
      </c>
      <c r="C81" s="19" t="s">
        <v>99</v>
      </c>
      <c r="D81" s="11">
        <v>20304</v>
      </c>
      <c r="E81" s="123">
        <v>2106</v>
      </c>
      <c r="F81" s="127">
        <v>22410</v>
      </c>
      <c r="G81" s="128">
        <v>11417</v>
      </c>
      <c r="H81" s="128">
        <v>4070</v>
      </c>
      <c r="I81" s="128">
        <v>114</v>
      </c>
      <c r="J81" s="128">
        <v>2303</v>
      </c>
      <c r="K81" s="128">
        <v>1013</v>
      </c>
      <c r="L81" s="17">
        <v>0</v>
      </c>
      <c r="M81" s="17">
        <v>5769</v>
      </c>
      <c r="N81" s="17">
        <v>2106</v>
      </c>
      <c r="O81" s="17">
        <v>0</v>
      </c>
      <c r="P81" s="17">
        <v>15808</v>
      </c>
      <c r="Q81" s="17">
        <v>6375</v>
      </c>
      <c r="R81" s="17">
        <v>-4904</v>
      </c>
      <c r="S81" s="17">
        <v>809</v>
      </c>
      <c r="T81" s="17">
        <v>18089</v>
      </c>
      <c r="U81" s="17">
        <v>22410</v>
      </c>
      <c r="V81" s="17">
        <v>19049</v>
      </c>
      <c r="W81" s="17">
        <v>-960</v>
      </c>
      <c r="X81" s="17">
        <v>-672</v>
      </c>
      <c r="Y81" s="129">
        <v>0.97</v>
      </c>
      <c r="Z81" s="130">
        <v>8420</v>
      </c>
      <c r="AA81" s="211">
        <v>21738</v>
      </c>
      <c r="AB81" s="211">
        <v>21397</v>
      </c>
      <c r="AC81" s="211">
        <v>2541</v>
      </c>
      <c r="AD81" s="211">
        <v>-1767</v>
      </c>
      <c r="AE81" s="211">
        <v>0</v>
      </c>
      <c r="AF81" s="211">
        <v>14880957</v>
      </c>
      <c r="AG81" s="19"/>
    </row>
    <row r="82" spans="1:33" ht="12.75">
      <c r="A82" s="135" t="s">
        <v>864</v>
      </c>
      <c r="B82" s="12" t="s">
        <v>789</v>
      </c>
      <c r="C82" s="19" t="s">
        <v>102</v>
      </c>
      <c r="D82" s="11">
        <v>51442</v>
      </c>
      <c r="E82" s="123">
        <v>5175</v>
      </c>
      <c r="F82" s="127">
        <v>56617</v>
      </c>
      <c r="G82" s="128">
        <v>44189</v>
      </c>
      <c r="H82" s="128">
        <v>3795</v>
      </c>
      <c r="I82" s="128">
        <v>1539</v>
      </c>
      <c r="J82" s="128">
        <v>0</v>
      </c>
      <c r="K82" s="128">
        <v>2172</v>
      </c>
      <c r="L82" s="17">
        <v>18</v>
      </c>
      <c r="M82" s="17">
        <v>12816</v>
      </c>
      <c r="N82" s="17">
        <v>5175</v>
      </c>
      <c r="O82" s="17">
        <v>222</v>
      </c>
      <c r="P82" s="17">
        <v>61184</v>
      </c>
      <c r="Q82" s="17">
        <v>6380</v>
      </c>
      <c r="R82" s="17">
        <v>-11098</v>
      </c>
      <c r="S82" s="17">
        <v>2220</v>
      </c>
      <c r="T82" s="17">
        <v>58687</v>
      </c>
      <c r="U82" s="17">
        <v>56617</v>
      </c>
      <c r="V82" s="17">
        <v>48124</v>
      </c>
      <c r="W82" s="17">
        <v>10563</v>
      </c>
      <c r="X82" s="17">
        <v>7394</v>
      </c>
      <c r="Y82" s="129">
        <v>1.131</v>
      </c>
      <c r="Z82" s="130">
        <v>12278</v>
      </c>
      <c r="AA82" s="211">
        <v>64033</v>
      </c>
      <c r="AB82" s="211">
        <v>63031</v>
      </c>
      <c r="AC82" s="211">
        <v>5134</v>
      </c>
      <c r="AD82" s="211">
        <v>825</v>
      </c>
      <c r="AE82" s="211">
        <v>10129825</v>
      </c>
      <c r="AF82" s="211">
        <v>0</v>
      </c>
      <c r="AG82" s="19"/>
    </row>
    <row r="83" spans="1:33" ht="12.75">
      <c r="A83" s="135" t="s">
        <v>864</v>
      </c>
      <c r="B83" s="12" t="s">
        <v>548</v>
      </c>
      <c r="C83" s="19" t="s">
        <v>549</v>
      </c>
      <c r="D83" s="11">
        <v>66422</v>
      </c>
      <c r="E83" s="123">
        <v>11968</v>
      </c>
      <c r="F83" s="127">
        <v>78390</v>
      </c>
      <c r="G83" s="128">
        <v>65805</v>
      </c>
      <c r="H83" s="128">
        <v>5124</v>
      </c>
      <c r="I83" s="128">
        <v>1527</v>
      </c>
      <c r="J83" s="128">
        <v>0</v>
      </c>
      <c r="K83" s="128">
        <v>3313</v>
      </c>
      <c r="L83" s="17">
        <v>2039</v>
      </c>
      <c r="M83" s="17">
        <v>27034</v>
      </c>
      <c r="N83" s="17">
        <v>11968</v>
      </c>
      <c r="O83" s="17">
        <v>144</v>
      </c>
      <c r="P83" s="17">
        <v>91114</v>
      </c>
      <c r="Q83" s="17">
        <v>8469</v>
      </c>
      <c r="R83" s="17">
        <v>-24834</v>
      </c>
      <c r="S83" s="17">
        <v>5577</v>
      </c>
      <c r="T83" s="17">
        <v>80326</v>
      </c>
      <c r="U83" s="17">
        <v>78390</v>
      </c>
      <c r="V83" s="17">
        <v>66632</v>
      </c>
      <c r="W83" s="17">
        <v>13694</v>
      </c>
      <c r="X83" s="17">
        <v>9586</v>
      </c>
      <c r="Y83" s="129">
        <v>1.122</v>
      </c>
      <c r="Z83" s="130">
        <v>19593</v>
      </c>
      <c r="AA83" s="211">
        <v>87954</v>
      </c>
      <c r="AB83" s="211">
        <v>86577</v>
      </c>
      <c r="AC83" s="211">
        <v>4419</v>
      </c>
      <c r="AD83" s="211">
        <v>110</v>
      </c>
      <c r="AE83" s="211">
        <v>2158650</v>
      </c>
      <c r="AF83" s="211">
        <v>0</v>
      </c>
      <c r="AG83" s="19"/>
    </row>
    <row r="84" spans="1:33" ht="12.75">
      <c r="A84" s="135" t="s">
        <v>864</v>
      </c>
      <c r="B84" s="12" t="s">
        <v>840</v>
      </c>
      <c r="C84" s="19" t="s">
        <v>105</v>
      </c>
      <c r="D84" s="11">
        <v>45911</v>
      </c>
      <c r="E84" s="123">
        <v>4875</v>
      </c>
      <c r="F84" s="127">
        <v>50786</v>
      </c>
      <c r="G84" s="128">
        <v>25934</v>
      </c>
      <c r="H84" s="128">
        <v>4908</v>
      </c>
      <c r="I84" s="128">
        <v>6700</v>
      </c>
      <c r="J84" s="128">
        <v>0</v>
      </c>
      <c r="K84" s="128">
        <v>3783</v>
      </c>
      <c r="L84" s="17">
        <v>5856</v>
      </c>
      <c r="M84" s="17">
        <v>11789</v>
      </c>
      <c r="N84" s="17">
        <v>4875</v>
      </c>
      <c r="O84" s="17">
        <v>0</v>
      </c>
      <c r="P84" s="17">
        <v>35908</v>
      </c>
      <c r="Q84" s="17">
        <v>13082</v>
      </c>
      <c r="R84" s="17">
        <v>-14998</v>
      </c>
      <c r="S84" s="17">
        <v>2140</v>
      </c>
      <c r="T84" s="17">
        <v>36132</v>
      </c>
      <c r="U84" s="17">
        <v>50786</v>
      </c>
      <c r="V84" s="17">
        <v>43168</v>
      </c>
      <c r="W84" s="17">
        <v>-7036</v>
      </c>
      <c r="X84" s="17">
        <v>-4925</v>
      </c>
      <c r="Y84" s="129">
        <v>0.903</v>
      </c>
      <c r="Z84" s="130">
        <v>16109</v>
      </c>
      <c r="AA84" s="211">
        <v>45859</v>
      </c>
      <c r="AB84" s="211">
        <v>45141</v>
      </c>
      <c r="AC84" s="211">
        <v>2802</v>
      </c>
      <c r="AD84" s="211">
        <v>-1506</v>
      </c>
      <c r="AE84" s="211">
        <v>0</v>
      </c>
      <c r="AF84" s="211">
        <v>24265857</v>
      </c>
      <c r="AG84" s="19"/>
    </row>
    <row r="85" spans="1:33" ht="12.75">
      <c r="A85" s="135" t="s">
        <v>864</v>
      </c>
      <c r="B85" s="12" t="s">
        <v>705</v>
      </c>
      <c r="C85" s="19" t="s">
        <v>101</v>
      </c>
      <c r="D85" s="11">
        <v>37297</v>
      </c>
      <c r="E85" s="123">
        <v>2918</v>
      </c>
      <c r="F85" s="127">
        <v>40215</v>
      </c>
      <c r="G85" s="128">
        <v>27337</v>
      </c>
      <c r="H85" s="128">
        <v>2504</v>
      </c>
      <c r="I85" s="128">
        <v>792</v>
      </c>
      <c r="J85" s="128">
        <v>3198</v>
      </c>
      <c r="K85" s="128">
        <v>0</v>
      </c>
      <c r="L85" s="17">
        <v>401</v>
      </c>
      <c r="M85" s="17">
        <v>5094</v>
      </c>
      <c r="N85" s="17">
        <v>2918</v>
      </c>
      <c r="O85" s="17">
        <v>325</v>
      </c>
      <c r="P85" s="17">
        <v>37851</v>
      </c>
      <c r="Q85" s="17">
        <v>5520</v>
      </c>
      <c r="R85" s="17">
        <v>-4947</v>
      </c>
      <c r="S85" s="17">
        <v>1614</v>
      </c>
      <c r="T85" s="17">
        <v>40038</v>
      </c>
      <c r="U85" s="17">
        <v>40215</v>
      </c>
      <c r="V85" s="17">
        <v>34183</v>
      </c>
      <c r="W85" s="17">
        <v>5855</v>
      </c>
      <c r="X85" s="17">
        <v>4098</v>
      </c>
      <c r="Y85" s="129">
        <v>1.102</v>
      </c>
      <c r="Z85" s="130">
        <v>9775</v>
      </c>
      <c r="AA85" s="211">
        <v>44317</v>
      </c>
      <c r="AB85" s="211">
        <v>43624</v>
      </c>
      <c r="AC85" s="211">
        <v>4463</v>
      </c>
      <c r="AD85" s="211">
        <v>154</v>
      </c>
      <c r="AE85" s="211">
        <v>1507049</v>
      </c>
      <c r="AF85" s="211">
        <v>0</v>
      </c>
      <c r="AG85" s="19"/>
    </row>
    <row r="86" spans="1:33" ht="12.75">
      <c r="A86" s="135" t="s">
        <v>864</v>
      </c>
      <c r="B86" s="12" t="s">
        <v>830</v>
      </c>
      <c r="C86" s="19" t="s">
        <v>104</v>
      </c>
      <c r="D86" s="11">
        <v>373135</v>
      </c>
      <c r="E86" s="123">
        <v>38197</v>
      </c>
      <c r="F86" s="127">
        <v>411332</v>
      </c>
      <c r="G86" s="128">
        <v>249017</v>
      </c>
      <c r="H86" s="128">
        <v>63684</v>
      </c>
      <c r="I86" s="128">
        <v>10353</v>
      </c>
      <c r="J86" s="128">
        <v>0</v>
      </c>
      <c r="K86" s="128">
        <v>12071</v>
      </c>
      <c r="L86" s="17">
        <v>1392</v>
      </c>
      <c r="M86" s="17">
        <v>79357</v>
      </c>
      <c r="N86" s="17">
        <v>38197</v>
      </c>
      <c r="O86" s="17">
        <v>2228</v>
      </c>
      <c r="P86" s="17">
        <v>344789</v>
      </c>
      <c r="Q86" s="17">
        <v>73192</v>
      </c>
      <c r="R86" s="17">
        <v>-70530</v>
      </c>
      <c r="S86" s="17">
        <v>18977</v>
      </c>
      <c r="T86" s="17">
        <v>366427</v>
      </c>
      <c r="U86" s="17">
        <v>411332</v>
      </c>
      <c r="V86" s="17">
        <v>349632</v>
      </c>
      <c r="W86" s="17">
        <v>16795</v>
      </c>
      <c r="X86" s="17">
        <v>11756</v>
      </c>
      <c r="Y86" s="129">
        <v>1.029</v>
      </c>
      <c r="Z86" s="130">
        <v>87979</v>
      </c>
      <c r="AA86" s="211">
        <v>423261</v>
      </c>
      <c r="AB86" s="211">
        <v>416634</v>
      </c>
      <c r="AC86" s="211">
        <v>4736</v>
      </c>
      <c r="AD86" s="211">
        <v>427</v>
      </c>
      <c r="AE86" s="211">
        <v>37567702</v>
      </c>
      <c r="AF86" s="211">
        <v>0</v>
      </c>
      <c r="AG86" s="19"/>
    </row>
    <row r="87" spans="1:33" ht="12.75">
      <c r="A87" s="135" t="s">
        <v>864</v>
      </c>
      <c r="B87" s="12" t="s">
        <v>691</v>
      </c>
      <c r="C87" s="19" t="s">
        <v>100</v>
      </c>
      <c r="D87" s="11">
        <v>121901</v>
      </c>
      <c r="E87" s="123">
        <v>17231</v>
      </c>
      <c r="F87" s="127">
        <v>139132</v>
      </c>
      <c r="G87" s="128">
        <v>102981</v>
      </c>
      <c r="H87" s="128">
        <v>22755</v>
      </c>
      <c r="I87" s="128">
        <v>2140</v>
      </c>
      <c r="J87" s="128">
        <v>0</v>
      </c>
      <c r="K87" s="128">
        <v>5253</v>
      </c>
      <c r="L87" s="17">
        <v>880</v>
      </c>
      <c r="M87" s="17">
        <v>58365</v>
      </c>
      <c r="N87" s="17">
        <v>17231</v>
      </c>
      <c r="O87" s="17">
        <v>0</v>
      </c>
      <c r="P87" s="17">
        <v>142587</v>
      </c>
      <c r="Q87" s="17">
        <v>25626</v>
      </c>
      <c r="R87" s="17">
        <v>-50358</v>
      </c>
      <c r="S87" s="17">
        <v>4724</v>
      </c>
      <c r="T87" s="17">
        <v>122579</v>
      </c>
      <c r="U87" s="17">
        <v>139132</v>
      </c>
      <c r="V87" s="17">
        <v>118262</v>
      </c>
      <c r="W87" s="17">
        <v>4318</v>
      </c>
      <c r="X87" s="17">
        <v>3022</v>
      </c>
      <c r="Y87" s="129">
        <v>1.022</v>
      </c>
      <c r="Z87" s="130">
        <v>27601</v>
      </c>
      <c r="AA87" s="211">
        <v>142192</v>
      </c>
      <c r="AB87" s="211">
        <v>139966</v>
      </c>
      <c r="AC87" s="211">
        <v>5071</v>
      </c>
      <c r="AD87" s="211">
        <v>762</v>
      </c>
      <c r="AE87" s="211">
        <v>21044530</v>
      </c>
      <c r="AF87" s="211">
        <v>0</v>
      </c>
      <c r="AG87" s="36"/>
    </row>
    <row r="88" spans="1:33" ht="12.75">
      <c r="A88" s="135" t="s">
        <v>875</v>
      </c>
      <c r="B88" s="12" t="s">
        <v>649</v>
      </c>
      <c r="C88" s="19" t="s">
        <v>108</v>
      </c>
      <c r="D88" s="11">
        <v>24214</v>
      </c>
      <c r="E88" s="123">
        <v>3456</v>
      </c>
      <c r="F88" s="127">
        <v>27670</v>
      </c>
      <c r="G88" s="128">
        <v>23654</v>
      </c>
      <c r="H88" s="128">
        <v>2412</v>
      </c>
      <c r="I88" s="128">
        <v>367</v>
      </c>
      <c r="J88" s="128">
        <v>0</v>
      </c>
      <c r="K88" s="128">
        <v>1385</v>
      </c>
      <c r="L88" s="17">
        <v>0</v>
      </c>
      <c r="M88" s="17">
        <v>11216</v>
      </c>
      <c r="N88" s="17">
        <v>3456</v>
      </c>
      <c r="O88" s="17">
        <v>0</v>
      </c>
      <c r="P88" s="17">
        <v>32751</v>
      </c>
      <c r="Q88" s="17">
        <v>3539</v>
      </c>
      <c r="R88" s="17">
        <v>-9534</v>
      </c>
      <c r="S88" s="17">
        <v>1031</v>
      </c>
      <c r="T88" s="17">
        <v>27788</v>
      </c>
      <c r="U88" s="17">
        <v>27670</v>
      </c>
      <c r="V88" s="17">
        <v>23520</v>
      </c>
      <c r="W88" s="17">
        <v>4268</v>
      </c>
      <c r="X88" s="17">
        <v>2988</v>
      </c>
      <c r="Y88" s="129">
        <v>1.108</v>
      </c>
      <c r="Z88" s="130">
        <v>5803</v>
      </c>
      <c r="AA88" s="211">
        <v>30659</v>
      </c>
      <c r="AB88" s="211">
        <v>30179</v>
      </c>
      <c r="AC88" s="211">
        <v>5201</v>
      </c>
      <c r="AD88" s="211">
        <v>892</v>
      </c>
      <c r="AE88" s="211">
        <v>5175790</v>
      </c>
      <c r="AF88" s="211">
        <v>0</v>
      </c>
      <c r="AG88" s="19"/>
    </row>
    <row r="89" spans="1:33" ht="12.75">
      <c r="A89" s="135" t="s">
        <v>875</v>
      </c>
      <c r="B89" s="12" t="s">
        <v>793</v>
      </c>
      <c r="C89" s="19" t="s">
        <v>114</v>
      </c>
      <c r="D89" s="11">
        <v>27107</v>
      </c>
      <c r="E89" s="123">
        <v>2808</v>
      </c>
      <c r="F89" s="127">
        <v>29915</v>
      </c>
      <c r="G89" s="128">
        <v>17581</v>
      </c>
      <c r="H89" s="128">
        <v>627</v>
      </c>
      <c r="I89" s="128">
        <v>304</v>
      </c>
      <c r="J89" s="128">
        <v>1681</v>
      </c>
      <c r="K89" s="128">
        <v>-205</v>
      </c>
      <c r="L89" s="17">
        <v>0</v>
      </c>
      <c r="M89" s="17">
        <v>5555</v>
      </c>
      <c r="N89" s="17">
        <v>2808</v>
      </c>
      <c r="O89" s="17">
        <v>0</v>
      </c>
      <c r="P89" s="17">
        <v>24343</v>
      </c>
      <c r="Q89" s="17">
        <v>2046</v>
      </c>
      <c r="R89" s="17">
        <v>-4722</v>
      </c>
      <c r="S89" s="17">
        <v>1442</v>
      </c>
      <c r="T89" s="17">
        <v>23109</v>
      </c>
      <c r="U89" s="17">
        <v>29915</v>
      </c>
      <c r="V89" s="17">
        <v>25427</v>
      </c>
      <c r="W89" s="17">
        <v>-2318</v>
      </c>
      <c r="X89" s="17">
        <v>-1623</v>
      </c>
      <c r="Y89" s="129">
        <v>0.946</v>
      </c>
      <c r="Z89" s="130">
        <v>6965</v>
      </c>
      <c r="AA89" s="211">
        <v>28299</v>
      </c>
      <c r="AB89" s="211">
        <v>27856</v>
      </c>
      <c r="AC89" s="211">
        <v>3999</v>
      </c>
      <c r="AD89" s="211">
        <v>-309</v>
      </c>
      <c r="AE89" s="211">
        <v>0</v>
      </c>
      <c r="AF89" s="211">
        <v>2153191</v>
      </c>
      <c r="AG89" s="19"/>
    </row>
    <row r="90" spans="1:33" ht="12.75">
      <c r="A90" s="135" t="s">
        <v>875</v>
      </c>
      <c r="B90" s="12" t="s">
        <v>715</v>
      </c>
      <c r="C90" s="19" t="s">
        <v>111</v>
      </c>
      <c r="D90" s="11">
        <v>68681</v>
      </c>
      <c r="E90" s="123">
        <v>10194</v>
      </c>
      <c r="F90" s="127">
        <v>78875</v>
      </c>
      <c r="G90" s="128">
        <v>34036</v>
      </c>
      <c r="H90" s="128">
        <v>11094</v>
      </c>
      <c r="I90" s="128">
        <v>437</v>
      </c>
      <c r="J90" s="128">
        <v>0</v>
      </c>
      <c r="K90" s="128">
        <v>2380</v>
      </c>
      <c r="L90" s="17">
        <v>0</v>
      </c>
      <c r="M90" s="17">
        <v>8203</v>
      </c>
      <c r="N90" s="17">
        <v>10194</v>
      </c>
      <c r="O90" s="17">
        <v>0</v>
      </c>
      <c r="P90" s="17">
        <v>47126</v>
      </c>
      <c r="Q90" s="17">
        <v>11824</v>
      </c>
      <c r="R90" s="17">
        <v>-6973</v>
      </c>
      <c r="S90" s="17">
        <v>7270</v>
      </c>
      <c r="T90" s="17">
        <v>59248</v>
      </c>
      <c r="U90" s="17">
        <v>78875</v>
      </c>
      <c r="V90" s="17">
        <v>67044</v>
      </c>
      <c r="W90" s="17">
        <v>-7795</v>
      </c>
      <c r="X90" s="17">
        <v>-5457</v>
      </c>
      <c r="Y90" s="129">
        <v>0.931</v>
      </c>
      <c r="Z90" s="130">
        <v>14606</v>
      </c>
      <c r="AA90" s="211">
        <v>73433</v>
      </c>
      <c r="AB90" s="211">
        <v>72283</v>
      </c>
      <c r="AC90" s="211">
        <v>4949</v>
      </c>
      <c r="AD90" s="211">
        <v>640</v>
      </c>
      <c r="AE90" s="211">
        <v>9351391</v>
      </c>
      <c r="AF90" s="211">
        <v>0</v>
      </c>
      <c r="AG90" s="19"/>
    </row>
    <row r="91" spans="1:33" ht="12.75">
      <c r="A91" s="135" t="s">
        <v>875</v>
      </c>
      <c r="B91" s="12" t="s">
        <v>639</v>
      </c>
      <c r="C91" s="19" t="s">
        <v>107</v>
      </c>
      <c r="D91" s="11">
        <v>88972</v>
      </c>
      <c r="E91" s="123">
        <v>8678</v>
      </c>
      <c r="F91" s="127">
        <v>97650</v>
      </c>
      <c r="G91" s="128">
        <v>50196</v>
      </c>
      <c r="H91" s="128">
        <v>7951</v>
      </c>
      <c r="I91" s="128">
        <v>12573</v>
      </c>
      <c r="J91" s="128">
        <v>35</v>
      </c>
      <c r="K91" s="128">
        <v>4398</v>
      </c>
      <c r="L91" s="17">
        <v>12738</v>
      </c>
      <c r="M91" s="17">
        <v>11175</v>
      </c>
      <c r="N91" s="17">
        <v>8678</v>
      </c>
      <c r="O91" s="17">
        <v>0</v>
      </c>
      <c r="P91" s="17">
        <v>69501</v>
      </c>
      <c r="Q91" s="17">
        <v>21213</v>
      </c>
      <c r="R91" s="17">
        <v>-20326</v>
      </c>
      <c r="S91" s="17">
        <v>5477</v>
      </c>
      <c r="T91" s="17">
        <v>75865</v>
      </c>
      <c r="U91" s="17">
        <v>97650</v>
      </c>
      <c r="V91" s="17">
        <v>83002</v>
      </c>
      <c r="W91" s="17">
        <v>-7137</v>
      </c>
      <c r="X91" s="17">
        <v>-4996</v>
      </c>
      <c r="Y91" s="129">
        <v>0.949</v>
      </c>
      <c r="Z91" s="130">
        <v>13855</v>
      </c>
      <c r="AA91" s="211">
        <v>92670</v>
      </c>
      <c r="AB91" s="211">
        <v>91219</v>
      </c>
      <c r="AC91" s="211">
        <v>6584</v>
      </c>
      <c r="AD91" s="211">
        <v>2275</v>
      </c>
      <c r="AE91" s="211">
        <v>31523276</v>
      </c>
      <c r="AF91" s="211">
        <v>0</v>
      </c>
      <c r="AG91" s="19"/>
    </row>
    <row r="92" spans="1:33" ht="12.75">
      <c r="A92" s="135" t="s">
        <v>875</v>
      </c>
      <c r="B92" s="12" t="s">
        <v>714</v>
      </c>
      <c r="C92" s="19" t="s">
        <v>110</v>
      </c>
      <c r="D92" s="11">
        <v>58278</v>
      </c>
      <c r="E92" s="123">
        <v>9220</v>
      </c>
      <c r="F92" s="127">
        <v>67498</v>
      </c>
      <c r="G92" s="128">
        <v>47889</v>
      </c>
      <c r="H92" s="128">
        <v>109</v>
      </c>
      <c r="I92" s="128">
        <v>669</v>
      </c>
      <c r="J92" s="128">
        <v>0</v>
      </c>
      <c r="K92" s="128">
        <v>1631</v>
      </c>
      <c r="L92" s="17">
        <v>0</v>
      </c>
      <c r="M92" s="17">
        <v>21572</v>
      </c>
      <c r="N92" s="17">
        <v>9220</v>
      </c>
      <c r="O92" s="17">
        <v>0</v>
      </c>
      <c r="P92" s="17">
        <v>66307</v>
      </c>
      <c r="Q92" s="17">
        <v>2048</v>
      </c>
      <c r="R92" s="17">
        <v>-18336</v>
      </c>
      <c r="S92" s="17">
        <v>4170</v>
      </c>
      <c r="T92" s="17">
        <v>54188</v>
      </c>
      <c r="U92" s="17">
        <v>67498</v>
      </c>
      <c r="V92" s="17">
        <v>57374</v>
      </c>
      <c r="W92" s="17">
        <v>-3185</v>
      </c>
      <c r="X92" s="17">
        <v>-2230</v>
      </c>
      <c r="Y92" s="129">
        <v>0.967</v>
      </c>
      <c r="Z92" s="130">
        <v>13107</v>
      </c>
      <c r="AA92" s="211">
        <v>65271</v>
      </c>
      <c r="AB92" s="211">
        <v>64249</v>
      </c>
      <c r="AC92" s="211">
        <v>4902</v>
      </c>
      <c r="AD92" s="211">
        <v>593</v>
      </c>
      <c r="AE92" s="211">
        <v>7776266</v>
      </c>
      <c r="AF92" s="211">
        <v>0</v>
      </c>
      <c r="AG92" s="19"/>
    </row>
    <row r="93" spans="1:33" ht="12.75">
      <c r="A93" s="135" t="s">
        <v>875</v>
      </c>
      <c r="B93" s="12" t="s">
        <v>593</v>
      </c>
      <c r="C93" s="19" t="s">
        <v>106</v>
      </c>
      <c r="D93" s="11">
        <v>50615</v>
      </c>
      <c r="E93" s="123">
        <v>5423</v>
      </c>
      <c r="F93" s="127">
        <v>56038</v>
      </c>
      <c r="G93" s="128">
        <v>38400</v>
      </c>
      <c r="H93" s="128">
        <v>2562</v>
      </c>
      <c r="I93" s="128">
        <v>469</v>
      </c>
      <c r="J93" s="128">
        <v>0</v>
      </c>
      <c r="K93" s="128">
        <v>2195</v>
      </c>
      <c r="L93" s="17">
        <v>96</v>
      </c>
      <c r="M93" s="17">
        <v>15644</v>
      </c>
      <c r="N93" s="17">
        <v>5423</v>
      </c>
      <c r="O93" s="17">
        <v>659</v>
      </c>
      <c r="P93" s="17">
        <v>53169</v>
      </c>
      <c r="Q93" s="17">
        <v>4442</v>
      </c>
      <c r="R93" s="17">
        <v>-13939</v>
      </c>
      <c r="S93" s="17">
        <v>1950</v>
      </c>
      <c r="T93" s="17">
        <v>45622</v>
      </c>
      <c r="U93" s="17">
        <v>56038</v>
      </c>
      <c r="V93" s="17">
        <v>47632</v>
      </c>
      <c r="W93" s="17">
        <v>-2011</v>
      </c>
      <c r="X93" s="17">
        <v>-1407</v>
      </c>
      <c r="Y93" s="129">
        <v>0.975</v>
      </c>
      <c r="Z93" s="130">
        <v>9062</v>
      </c>
      <c r="AA93" s="211">
        <v>54637</v>
      </c>
      <c r="AB93" s="211">
        <v>53782</v>
      </c>
      <c r="AC93" s="211">
        <v>5935</v>
      </c>
      <c r="AD93" s="211">
        <v>1626</v>
      </c>
      <c r="AE93" s="211">
        <v>14737047</v>
      </c>
      <c r="AF93" s="211">
        <v>0</v>
      </c>
      <c r="AG93" s="19"/>
    </row>
    <row r="94" spans="1:33" ht="12.75">
      <c r="A94" s="135" t="s">
        <v>875</v>
      </c>
      <c r="B94" s="12" t="s">
        <v>656</v>
      </c>
      <c r="C94" s="19" t="s">
        <v>109</v>
      </c>
      <c r="D94" s="11">
        <v>383262</v>
      </c>
      <c r="E94" s="123">
        <v>35928</v>
      </c>
      <c r="F94" s="127">
        <v>419190</v>
      </c>
      <c r="G94" s="128">
        <v>262226</v>
      </c>
      <c r="H94" s="128">
        <v>35842</v>
      </c>
      <c r="I94" s="128">
        <v>28584</v>
      </c>
      <c r="J94" s="128">
        <v>0</v>
      </c>
      <c r="K94" s="128">
        <v>4638</v>
      </c>
      <c r="L94" s="17">
        <v>6870</v>
      </c>
      <c r="M94" s="17">
        <v>78238</v>
      </c>
      <c r="N94" s="17">
        <v>35928</v>
      </c>
      <c r="O94" s="17">
        <v>0</v>
      </c>
      <c r="P94" s="17">
        <v>363078</v>
      </c>
      <c r="Q94" s="17">
        <v>58704</v>
      </c>
      <c r="R94" s="17">
        <v>-72342</v>
      </c>
      <c r="S94" s="17">
        <v>17238</v>
      </c>
      <c r="T94" s="17">
        <v>366679</v>
      </c>
      <c r="U94" s="17">
        <v>419190</v>
      </c>
      <c r="V94" s="17">
        <v>356311</v>
      </c>
      <c r="W94" s="17">
        <v>10368</v>
      </c>
      <c r="X94" s="17">
        <v>7257</v>
      </c>
      <c r="Y94" s="129">
        <v>1.017</v>
      </c>
      <c r="Z94" s="130">
        <v>65548</v>
      </c>
      <c r="AA94" s="211">
        <v>426316</v>
      </c>
      <c r="AB94" s="211">
        <v>419642</v>
      </c>
      <c r="AC94" s="211">
        <v>6402</v>
      </c>
      <c r="AD94" s="211">
        <v>2093</v>
      </c>
      <c r="AE94" s="211">
        <v>137221443</v>
      </c>
      <c r="AF94" s="211">
        <v>0</v>
      </c>
      <c r="AG94" s="19"/>
    </row>
    <row r="95" spans="1:33" ht="12.75">
      <c r="A95" s="135" t="s">
        <v>875</v>
      </c>
      <c r="B95" s="12" t="s">
        <v>724</v>
      </c>
      <c r="C95" s="19" t="s">
        <v>112</v>
      </c>
      <c r="D95" s="11">
        <v>91525</v>
      </c>
      <c r="E95" s="123">
        <v>12883</v>
      </c>
      <c r="F95" s="127">
        <v>104408</v>
      </c>
      <c r="G95" s="128">
        <v>71553</v>
      </c>
      <c r="H95" s="128">
        <v>10086</v>
      </c>
      <c r="I95" s="128">
        <v>5726</v>
      </c>
      <c r="J95" s="128">
        <v>0</v>
      </c>
      <c r="K95" s="128">
        <v>4468</v>
      </c>
      <c r="L95" s="17">
        <v>696</v>
      </c>
      <c r="M95" s="17">
        <v>39378</v>
      </c>
      <c r="N95" s="17">
        <v>12883</v>
      </c>
      <c r="O95" s="17">
        <v>203</v>
      </c>
      <c r="P95" s="17">
        <v>99072</v>
      </c>
      <c r="Q95" s="17">
        <v>17238</v>
      </c>
      <c r="R95" s="17">
        <v>-34235</v>
      </c>
      <c r="S95" s="17">
        <v>4256</v>
      </c>
      <c r="T95" s="17">
        <v>86331</v>
      </c>
      <c r="U95" s="17">
        <v>104408</v>
      </c>
      <c r="V95" s="17">
        <v>88747</v>
      </c>
      <c r="W95" s="17">
        <v>-2416</v>
      </c>
      <c r="X95" s="17">
        <v>-1691</v>
      </c>
      <c r="Y95" s="129">
        <v>0.984</v>
      </c>
      <c r="Z95" s="130">
        <v>19752</v>
      </c>
      <c r="AA95" s="211">
        <v>102737</v>
      </c>
      <c r="AB95" s="211">
        <v>101129</v>
      </c>
      <c r="AC95" s="211">
        <v>5120</v>
      </c>
      <c r="AD95" s="211">
        <v>811</v>
      </c>
      <c r="AE95" s="211">
        <v>16025392</v>
      </c>
      <c r="AF95" s="211">
        <v>0</v>
      </c>
      <c r="AG95" s="19"/>
    </row>
    <row r="96" spans="1:33" ht="12.75">
      <c r="A96" s="135" t="s">
        <v>875</v>
      </c>
      <c r="B96" s="12" t="s">
        <v>734</v>
      </c>
      <c r="C96" s="19" t="s">
        <v>113</v>
      </c>
      <c r="D96" s="11">
        <v>89922</v>
      </c>
      <c r="E96" s="123">
        <v>9694</v>
      </c>
      <c r="F96" s="127">
        <v>99616</v>
      </c>
      <c r="G96" s="128">
        <v>65512</v>
      </c>
      <c r="H96" s="128">
        <v>14034</v>
      </c>
      <c r="I96" s="128">
        <v>1783</v>
      </c>
      <c r="J96" s="128">
        <v>0</v>
      </c>
      <c r="K96" s="128">
        <v>3566</v>
      </c>
      <c r="L96" s="17">
        <v>56</v>
      </c>
      <c r="M96" s="17">
        <v>18474</v>
      </c>
      <c r="N96" s="17">
        <v>9694</v>
      </c>
      <c r="O96" s="17">
        <v>126</v>
      </c>
      <c r="P96" s="17">
        <v>90708</v>
      </c>
      <c r="Q96" s="17">
        <v>16476</v>
      </c>
      <c r="R96" s="17">
        <v>-15858</v>
      </c>
      <c r="S96" s="17">
        <v>5099</v>
      </c>
      <c r="T96" s="17">
        <v>96425</v>
      </c>
      <c r="U96" s="17">
        <v>99616</v>
      </c>
      <c r="V96" s="17">
        <v>84674</v>
      </c>
      <c r="W96" s="17">
        <v>11751</v>
      </c>
      <c r="X96" s="17">
        <v>8226</v>
      </c>
      <c r="Y96" s="129">
        <v>1.083</v>
      </c>
      <c r="Z96" s="130">
        <v>26460</v>
      </c>
      <c r="AA96" s="211">
        <v>107884</v>
      </c>
      <c r="AB96" s="211">
        <v>106195</v>
      </c>
      <c r="AC96" s="211">
        <v>4013</v>
      </c>
      <c r="AD96" s="211">
        <v>-295</v>
      </c>
      <c r="AE96" s="211">
        <v>0</v>
      </c>
      <c r="AF96" s="211">
        <v>7810329</v>
      </c>
      <c r="AG96" s="19"/>
    </row>
    <row r="97" spans="1:33" ht="12.75">
      <c r="A97" s="135" t="s">
        <v>875</v>
      </c>
      <c r="B97" s="12" t="s">
        <v>828</v>
      </c>
      <c r="C97" s="19" t="s">
        <v>116</v>
      </c>
      <c r="D97" s="11">
        <v>200197</v>
      </c>
      <c r="E97" s="123">
        <v>11253</v>
      </c>
      <c r="F97" s="127">
        <v>211450</v>
      </c>
      <c r="G97" s="128">
        <v>100397</v>
      </c>
      <c r="H97" s="128">
        <v>21708</v>
      </c>
      <c r="I97" s="128">
        <v>7781</v>
      </c>
      <c r="J97" s="128">
        <v>0</v>
      </c>
      <c r="K97" s="128">
        <v>4324</v>
      </c>
      <c r="L97" s="17">
        <v>826</v>
      </c>
      <c r="M97" s="17">
        <v>12220</v>
      </c>
      <c r="N97" s="17">
        <v>11253</v>
      </c>
      <c r="O97" s="17">
        <v>65</v>
      </c>
      <c r="P97" s="17">
        <v>139010</v>
      </c>
      <c r="Q97" s="17">
        <v>28741</v>
      </c>
      <c r="R97" s="17">
        <v>-11144</v>
      </c>
      <c r="S97" s="17">
        <v>7488</v>
      </c>
      <c r="T97" s="17">
        <v>164094</v>
      </c>
      <c r="U97" s="17">
        <v>211450</v>
      </c>
      <c r="V97" s="17">
        <v>179733</v>
      </c>
      <c r="W97" s="17">
        <v>-15639</v>
      </c>
      <c r="X97" s="17">
        <v>-10947</v>
      </c>
      <c r="Y97" s="129">
        <v>0.948</v>
      </c>
      <c r="Z97" s="130">
        <v>36008</v>
      </c>
      <c r="AA97" s="211">
        <v>200455</v>
      </c>
      <c r="AB97" s="211">
        <v>197317</v>
      </c>
      <c r="AC97" s="211">
        <v>5480</v>
      </c>
      <c r="AD97" s="211">
        <v>1171</v>
      </c>
      <c r="AE97" s="211">
        <v>42172427</v>
      </c>
      <c r="AF97" s="211">
        <v>0</v>
      </c>
      <c r="AG97" s="19"/>
    </row>
    <row r="98" spans="1:33" ht="12.75">
      <c r="A98" s="135" t="s">
        <v>875</v>
      </c>
      <c r="B98" s="12" t="s">
        <v>820</v>
      </c>
      <c r="C98" s="19" t="s">
        <v>115</v>
      </c>
      <c r="D98" s="11">
        <v>62791</v>
      </c>
      <c r="E98" s="123">
        <v>5456</v>
      </c>
      <c r="F98" s="127">
        <v>68247</v>
      </c>
      <c r="G98" s="128">
        <v>49557</v>
      </c>
      <c r="H98" s="128">
        <v>3473</v>
      </c>
      <c r="I98" s="128">
        <v>559</v>
      </c>
      <c r="J98" s="128">
        <v>0</v>
      </c>
      <c r="K98" s="128">
        <v>5789</v>
      </c>
      <c r="L98" s="17">
        <v>734</v>
      </c>
      <c r="M98" s="17">
        <v>16568</v>
      </c>
      <c r="N98" s="17">
        <v>5456</v>
      </c>
      <c r="O98" s="17">
        <v>144</v>
      </c>
      <c r="P98" s="17">
        <v>68617</v>
      </c>
      <c r="Q98" s="17">
        <v>8348</v>
      </c>
      <c r="R98" s="17">
        <v>-14829</v>
      </c>
      <c r="S98" s="17">
        <v>1821</v>
      </c>
      <c r="T98" s="17">
        <v>63956</v>
      </c>
      <c r="U98" s="17">
        <v>68247</v>
      </c>
      <c r="V98" s="17">
        <v>58010</v>
      </c>
      <c r="W98" s="17">
        <v>5946</v>
      </c>
      <c r="X98" s="17">
        <v>4162</v>
      </c>
      <c r="Y98" s="129">
        <v>1.061</v>
      </c>
      <c r="Z98" s="130">
        <v>15368</v>
      </c>
      <c r="AA98" s="211">
        <v>72410</v>
      </c>
      <c r="AB98" s="211">
        <v>71277</v>
      </c>
      <c r="AC98" s="211">
        <v>4638</v>
      </c>
      <c r="AD98" s="211">
        <v>329</v>
      </c>
      <c r="AE98" s="211">
        <v>5061959</v>
      </c>
      <c r="AF98" s="211">
        <v>0</v>
      </c>
      <c r="AG98" s="131"/>
    </row>
    <row r="99" spans="1:33" ht="12.75">
      <c r="A99" s="135" t="s">
        <v>875</v>
      </c>
      <c r="B99" s="12" t="s">
        <v>574</v>
      </c>
      <c r="C99" s="19" t="s">
        <v>575</v>
      </c>
      <c r="D99" s="11">
        <v>55491</v>
      </c>
      <c r="E99" s="123">
        <v>5340</v>
      </c>
      <c r="F99" s="127">
        <v>60831</v>
      </c>
      <c r="G99" s="128">
        <v>38592</v>
      </c>
      <c r="H99" s="128">
        <v>6675</v>
      </c>
      <c r="I99" s="128">
        <v>242</v>
      </c>
      <c r="J99" s="128">
        <v>0</v>
      </c>
      <c r="K99" s="128">
        <v>2668</v>
      </c>
      <c r="L99" s="17">
        <v>3</v>
      </c>
      <c r="M99" s="17">
        <v>11092</v>
      </c>
      <c r="N99" s="17">
        <v>5340</v>
      </c>
      <c r="O99" s="17">
        <v>0</v>
      </c>
      <c r="P99" s="17">
        <v>53434</v>
      </c>
      <c r="Q99" s="17">
        <v>8147</v>
      </c>
      <c r="R99" s="17">
        <v>-9431</v>
      </c>
      <c r="S99" s="17">
        <v>2653</v>
      </c>
      <c r="T99" s="17">
        <v>54804</v>
      </c>
      <c r="U99" s="17">
        <v>60831</v>
      </c>
      <c r="V99" s="17">
        <v>51707</v>
      </c>
      <c r="W99" s="17">
        <v>3098</v>
      </c>
      <c r="X99" s="17">
        <v>2168</v>
      </c>
      <c r="Y99" s="129">
        <v>1.036</v>
      </c>
      <c r="Z99" s="130">
        <v>10658</v>
      </c>
      <c r="AA99" s="211">
        <v>63021</v>
      </c>
      <c r="AB99" s="211">
        <v>62035</v>
      </c>
      <c r="AC99" s="211">
        <v>5820</v>
      </c>
      <c r="AD99" s="211">
        <v>1512</v>
      </c>
      <c r="AE99" s="211">
        <v>16113599</v>
      </c>
      <c r="AF99" s="211">
        <v>0</v>
      </c>
      <c r="AG99" s="19"/>
    </row>
    <row r="100" spans="1:33" ht="12.75">
      <c r="A100" s="135" t="s">
        <v>881</v>
      </c>
      <c r="B100" s="12" t="s">
        <v>614</v>
      </c>
      <c r="C100" s="19" t="s">
        <v>615</v>
      </c>
      <c r="D100" s="11">
        <v>247564</v>
      </c>
      <c r="E100" s="123">
        <v>33953</v>
      </c>
      <c r="F100" s="127">
        <v>281517</v>
      </c>
      <c r="G100" s="128">
        <v>126821</v>
      </c>
      <c r="H100" s="128">
        <v>37854</v>
      </c>
      <c r="I100" s="128">
        <v>26796</v>
      </c>
      <c r="J100" s="128">
        <v>0</v>
      </c>
      <c r="K100" s="128">
        <v>2531</v>
      </c>
      <c r="L100" s="17">
        <v>25480</v>
      </c>
      <c r="M100" s="17">
        <v>45395</v>
      </c>
      <c r="N100" s="17">
        <v>33953</v>
      </c>
      <c r="O100" s="17">
        <v>17</v>
      </c>
      <c r="P100" s="17">
        <v>175596</v>
      </c>
      <c r="Q100" s="17">
        <v>57104</v>
      </c>
      <c r="R100" s="17">
        <v>-60258</v>
      </c>
      <c r="S100" s="17">
        <v>21143</v>
      </c>
      <c r="T100" s="17">
        <v>193585</v>
      </c>
      <c r="U100" s="17">
        <v>281517</v>
      </c>
      <c r="V100" s="17">
        <v>239289</v>
      </c>
      <c r="W100" s="17">
        <v>-45704</v>
      </c>
      <c r="X100" s="17">
        <v>-31993</v>
      </c>
      <c r="Y100" s="129">
        <v>0.886</v>
      </c>
      <c r="Z100" s="130">
        <v>57394</v>
      </c>
      <c r="AA100" s="211">
        <v>249424</v>
      </c>
      <c r="AB100" s="211">
        <v>245519</v>
      </c>
      <c r="AC100" s="211">
        <v>4278</v>
      </c>
      <c r="AD100" s="211">
        <v>-31</v>
      </c>
      <c r="AE100" s="211">
        <v>0</v>
      </c>
      <c r="AF100" s="211">
        <v>1769255</v>
      </c>
      <c r="AG100" s="19"/>
    </row>
    <row r="101" spans="1:33" ht="12.75">
      <c r="A101" s="135" t="s">
        <v>883</v>
      </c>
      <c r="B101" s="12" t="s">
        <v>730</v>
      </c>
      <c r="C101" s="19" t="s">
        <v>118</v>
      </c>
      <c r="D101" s="11">
        <v>54831</v>
      </c>
      <c r="E101" s="123">
        <v>8550</v>
      </c>
      <c r="F101" s="127">
        <v>63381</v>
      </c>
      <c r="G101" s="128">
        <v>51052</v>
      </c>
      <c r="H101" s="128">
        <v>10011</v>
      </c>
      <c r="I101" s="128">
        <v>1986</v>
      </c>
      <c r="J101" s="128">
        <v>0</v>
      </c>
      <c r="K101" s="128">
        <v>3427</v>
      </c>
      <c r="L101" s="17">
        <v>2408</v>
      </c>
      <c r="M101" s="17">
        <v>26441</v>
      </c>
      <c r="N101" s="17">
        <v>8550</v>
      </c>
      <c r="O101" s="17">
        <v>206</v>
      </c>
      <c r="P101" s="17">
        <v>70687</v>
      </c>
      <c r="Q101" s="17">
        <v>13110</v>
      </c>
      <c r="R101" s="17">
        <v>-24697</v>
      </c>
      <c r="S101" s="17">
        <v>2773</v>
      </c>
      <c r="T101" s="17">
        <v>61873</v>
      </c>
      <c r="U101" s="17">
        <v>63381</v>
      </c>
      <c r="V101" s="17">
        <v>53874</v>
      </c>
      <c r="W101" s="17">
        <v>7999</v>
      </c>
      <c r="X101" s="17">
        <v>5599</v>
      </c>
      <c r="Y101" s="129">
        <v>1.088</v>
      </c>
      <c r="Z101" s="130">
        <v>13138</v>
      </c>
      <c r="AA101" s="211">
        <v>68959</v>
      </c>
      <c r="AB101" s="211">
        <v>67879</v>
      </c>
      <c r="AC101" s="211">
        <v>5167</v>
      </c>
      <c r="AD101" s="211">
        <v>858</v>
      </c>
      <c r="AE101" s="211">
        <v>11272466</v>
      </c>
      <c r="AF101" s="211">
        <v>0</v>
      </c>
      <c r="AG101" s="19"/>
    </row>
    <row r="102" spans="1:33" ht="12.75">
      <c r="A102" s="135" t="s">
        <v>883</v>
      </c>
      <c r="B102" s="12" t="s">
        <v>661</v>
      </c>
      <c r="C102" s="19" t="s">
        <v>117</v>
      </c>
      <c r="D102" s="11">
        <v>274820</v>
      </c>
      <c r="E102" s="123">
        <v>24992</v>
      </c>
      <c r="F102" s="127">
        <v>299812</v>
      </c>
      <c r="G102" s="128">
        <v>195522</v>
      </c>
      <c r="H102" s="128">
        <v>33160</v>
      </c>
      <c r="I102" s="128">
        <v>6983</v>
      </c>
      <c r="J102" s="128">
        <v>828</v>
      </c>
      <c r="K102" s="128">
        <v>11283</v>
      </c>
      <c r="L102" s="17">
        <v>2306</v>
      </c>
      <c r="M102" s="17">
        <v>37629</v>
      </c>
      <c r="N102" s="17">
        <v>24992</v>
      </c>
      <c r="O102" s="17">
        <v>3058</v>
      </c>
      <c r="P102" s="17">
        <v>270720</v>
      </c>
      <c r="Q102" s="17">
        <v>44416</v>
      </c>
      <c r="R102" s="17">
        <v>-36544</v>
      </c>
      <c r="S102" s="17">
        <v>14846</v>
      </c>
      <c r="T102" s="17">
        <v>293438</v>
      </c>
      <c r="U102" s="17">
        <v>299812</v>
      </c>
      <c r="V102" s="17">
        <v>254840</v>
      </c>
      <c r="W102" s="17">
        <v>38598</v>
      </c>
      <c r="X102" s="17">
        <v>27018</v>
      </c>
      <c r="Y102" s="129">
        <v>1.09</v>
      </c>
      <c r="Z102" s="130">
        <v>65241</v>
      </c>
      <c r="AA102" s="211">
        <v>326795</v>
      </c>
      <c r="AB102" s="211">
        <v>321679</v>
      </c>
      <c r="AC102" s="211">
        <v>4931</v>
      </c>
      <c r="AD102" s="211">
        <v>622</v>
      </c>
      <c r="AE102" s="211">
        <v>40581367</v>
      </c>
      <c r="AF102" s="211">
        <v>0</v>
      </c>
      <c r="AG102" s="19"/>
    </row>
    <row r="103" spans="1:33" ht="12.75">
      <c r="A103" s="135" t="s">
        <v>883</v>
      </c>
      <c r="B103" s="12" t="s">
        <v>743</v>
      </c>
      <c r="C103" s="19" t="s">
        <v>119</v>
      </c>
      <c r="D103" s="11">
        <v>112951</v>
      </c>
      <c r="E103" s="123">
        <v>10762</v>
      </c>
      <c r="F103" s="127">
        <v>123713</v>
      </c>
      <c r="G103" s="128">
        <v>74034</v>
      </c>
      <c r="H103" s="128">
        <v>23955</v>
      </c>
      <c r="I103" s="128">
        <v>1034</v>
      </c>
      <c r="J103" s="128">
        <v>0</v>
      </c>
      <c r="K103" s="128">
        <v>5131</v>
      </c>
      <c r="L103" s="17">
        <v>15</v>
      </c>
      <c r="M103" s="17">
        <v>28856</v>
      </c>
      <c r="N103" s="17">
        <v>10762</v>
      </c>
      <c r="O103" s="17">
        <v>0</v>
      </c>
      <c r="P103" s="17">
        <v>102507</v>
      </c>
      <c r="Q103" s="17">
        <v>25602</v>
      </c>
      <c r="R103" s="17">
        <v>-24540</v>
      </c>
      <c r="S103" s="17">
        <v>4242</v>
      </c>
      <c r="T103" s="17">
        <v>107811</v>
      </c>
      <c r="U103" s="17">
        <v>123713</v>
      </c>
      <c r="V103" s="17">
        <v>105156</v>
      </c>
      <c r="W103" s="17">
        <v>2655</v>
      </c>
      <c r="X103" s="17">
        <v>1858</v>
      </c>
      <c r="Y103" s="129">
        <v>1.015</v>
      </c>
      <c r="Z103" s="130">
        <v>28620</v>
      </c>
      <c r="AA103" s="211">
        <v>125569</v>
      </c>
      <c r="AB103" s="211">
        <v>123603</v>
      </c>
      <c r="AC103" s="211">
        <v>4319</v>
      </c>
      <c r="AD103" s="211">
        <v>10</v>
      </c>
      <c r="AE103" s="211">
        <v>291049</v>
      </c>
      <c r="AF103" s="211">
        <v>0</v>
      </c>
      <c r="AG103" s="19"/>
    </row>
    <row r="104" spans="1:33" ht="12.75">
      <c r="A104" s="135" t="s">
        <v>883</v>
      </c>
      <c r="B104" s="12" t="s">
        <v>658</v>
      </c>
      <c r="C104" s="19" t="s">
        <v>659</v>
      </c>
      <c r="D104" s="11">
        <v>149863</v>
      </c>
      <c r="E104" s="123">
        <v>13544</v>
      </c>
      <c r="F104" s="127">
        <v>163407</v>
      </c>
      <c r="G104" s="128">
        <v>117190</v>
      </c>
      <c r="H104" s="128">
        <v>19093</v>
      </c>
      <c r="I104" s="128">
        <v>3121</v>
      </c>
      <c r="J104" s="128">
        <v>0</v>
      </c>
      <c r="K104" s="128">
        <v>5456</v>
      </c>
      <c r="L104" s="17">
        <v>115</v>
      </c>
      <c r="M104" s="17">
        <v>27983</v>
      </c>
      <c r="N104" s="17">
        <v>13544</v>
      </c>
      <c r="O104" s="17">
        <v>1349</v>
      </c>
      <c r="P104" s="17">
        <v>162261</v>
      </c>
      <c r="Q104" s="17">
        <v>23520</v>
      </c>
      <c r="R104" s="17">
        <v>-25030</v>
      </c>
      <c r="S104" s="17">
        <v>6755</v>
      </c>
      <c r="T104" s="17">
        <v>167506</v>
      </c>
      <c r="U104" s="17">
        <v>163407</v>
      </c>
      <c r="V104" s="17">
        <v>138896</v>
      </c>
      <c r="W104" s="17">
        <v>28610</v>
      </c>
      <c r="X104" s="17">
        <v>20027</v>
      </c>
      <c r="Y104" s="129">
        <v>1.123</v>
      </c>
      <c r="Z104" s="130">
        <v>31838</v>
      </c>
      <c r="AA104" s="211">
        <v>183506</v>
      </c>
      <c r="AB104" s="211">
        <v>180633</v>
      </c>
      <c r="AC104" s="211">
        <v>5674</v>
      </c>
      <c r="AD104" s="211">
        <v>1365</v>
      </c>
      <c r="AE104" s="211">
        <v>43455823</v>
      </c>
      <c r="AF104" s="211">
        <v>0</v>
      </c>
      <c r="AG104" s="19"/>
    </row>
    <row r="105" spans="1:33" ht="12.75">
      <c r="A105" s="135" t="s">
        <v>883</v>
      </c>
      <c r="B105" s="12" t="s">
        <v>783</v>
      </c>
      <c r="C105" s="19" t="s">
        <v>120</v>
      </c>
      <c r="D105" s="11">
        <v>67701</v>
      </c>
      <c r="E105" s="123">
        <v>7891</v>
      </c>
      <c r="F105" s="127">
        <v>75592</v>
      </c>
      <c r="G105" s="128">
        <v>50113</v>
      </c>
      <c r="H105" s="128">
        <v>4693</v>
      </c>
      <c r="I105" s="128">
        <v>30</v>
      </c>
      <c r="J105" s="128">
        <v>0</v>
      </c>
      <c r="K105" s="128">
        <v>3396</v>
      </c>
      <c r="L105" s="17">
        <v>108</v>
      </c>
      <c r="M105" s="17">
        <v>23022</v>
      </c>
      <c r="N105" s="17">
        <v>7891</v>
      </c>
      <c r="O105" s="17">
        <v>502</v>
      </c>
      <c r="P105" s="17">
        <v>69386</v>
      </c>
      <c r="Q105" s="17">
        <v>6901</v>
      </c>
      <c r="R105" s="17">
        <v>-20087</v>
      </c>
      <c r="S105" s="17">
        <v>2794</v>
      </c>
      <c r="T105" s="17">
        <v>58994</v>
      </c>
      <c r="U105" s="17">
        <v>75592</v>
      </c>
      <c r="V105" s="17">
        <v>64253</v>
      </c>
      <c r="W105" s="17">
        <v>-5259</v>
      </c>
      <c r="X105" s="17">
        <v>-3681</v>
      </c>
      <c r="Y105" s="129">
        <v>0.951</v>
      </c>
      <c r="Z105" s="130">
        <v>17123</v>
      </c>
      <c r="AA105" s="211">
        <v>71888</v>
      </c>
      <c r="AB105" s="211">
        <v>70762</v>
      </c>
      <c r="AC105" s="211">
        <v>4133</v>
      </c>
      <c r="AD105" s="211">
        <v>-176</v>
      </c>
      <c r="AE105" s="211">
        <v>0</v>
      </c>
      <c r="AF105" s="211">
        <v>3013774</v>
      </c>
      <c r="AG105" s="19"/>
    </row>
    <row r="106" spans="1:33" ht="12.75">
      <c r="A106" s="135" t="s">
        <v>873</v>
      </c>
      <c r="B106" s="12" t="s">
        <v>774</v>
      </c>
      <c r="C106" s="19" t="s">
        <v>144</v>
      </c>
      <c r="D106" s="11">
        <v>53196</v>
      </c>
      <c r="E106" s="123">
        <v>4117</v>
      </c>
      <c r="F106" s="127">
        <v>57313</v>
      </c>
      <c r="G106" s="128">
        <v>41180</v>
      </c>
      <c r="H106" s="128">
        <v>8428</v>
      </c>
      <c r="I106" s="128">
        <v>1150</v>
      </c>
      <c r="J106" s="128">
        <v>0</v>
      </c>
      <c r="K106" s="128">
        <v>3147</v>
      </c>
      <c r="L106" s="17">
        <v>65</v>
      </c>
      <c r="M106" s="17">
        <v>15402</v>
      </c>
      <c r="N106" s="17">
        <v>4117</v>
      </c>
      <c r="O106" s="17">
        <v>0</v>
      </c>
      <c r="P106" s="17">
        <v>57018</v>
      </c>
      <c r="Q106" s="17">
        <v>10816</v>
      </c>
      <c r="R106" s="17">
        <v>-13147</v>
      </c>
      <c r="S106" s="17">
        <v>881</v>
      </c>
      <c r="T106" s="17">
        <v>55568</v>
      </c>
      <c r="U106" s="17">
        <v>57313</v>
      </c>
      <c r="V106" s="17">
        <v>48716</v>
      </c>
      <c r="W106" s="17">
        <v>6852</v>
      </c>
      <c r="X106" s="17">
        <v>4796</v>
      </c>
      <c r="Y106" s="129">
        <v>1.084</v>
      </c>
      <c r="Z106" s="130">
        <v>13619</v>
      </c>
      <c r="AA106" s="211">
        <v>62128</v>
      </c>
      <c r="AB106" s="211">
        <v>61155</v>
      </c>
      <c r="AC106" s="211">
        <v>4490</v>
      </c>
      <c r="AD106" s="211">
        <v>182</v>
      </c>
      <c r="AE106" s="211">
        <v>2476232</v>
      </c>
      <c r="AF106" s="211">
        <v>0</v>
      </c>
      <c r="AG106" s="19"/>
    </row>
    <row r="107" spans="1:33" ht="12.75">
      <c r="A107" s="135" t="s">
        <v>873</v>
      </c>
      <c r="B107" s="12" t="s">
        <v>762</v>
      </c>
      <c r="C107" s="19" t="s">
        <v>143</v>
      </c>
      <c r="D107" s="11">
        <v>53398</v>
      </c>
      <c r="E107" s="123">
        <v>9974</v>
      </c>
      <c r="F107" s="127">
        <v>63372</v>
      </c>
      <c r="G107" s="128">
        <v>7999</v>
      </c>
      <c r="H107" s="128">
        <v>28384</v>
      </c>
      <c r="I107" s="128">
        <v>783</v>
      </c>
      <c r="J107" s="128">
        <v>2460</v>
      </c>
      <c r="K107" s="128">
        <v>0</v>
      </c>
      <c r="L107" s="17">
        <v>0</v>
      </c>
      <c r="M107" s="17">
        <v>45</v>
      </c>
      <c r="N107" s="17">
        <v>9974</v>
      </c>
      <c r="O107" s="17">
        <v>73</v>
      </c>
      <c r="P107" s="17">
        <v>11075</v>
      </c>
      <c r="Q107" s="17">
        <v>26883</v>
      </c>
      <c r="R107" s="17">
        <v>-100</v>
      </c>
      <c r="S107" s="17">
        <v>8470</v>
      </c>
      <c r="T107" s="17">
        <v>46328</v>
      </c>
      <c r="U107" s="17">
        <v>63372</v>
      </c>
      <c r="V107" s="17">
        <v>53866</v>
      </c>
      <c r="W107" s="17">
        <v>-7538</v>
      </c>
      <c r="X107" s="17">
        <v>-5277</v>
      </c>
      <c r="Y107" s="129">
        <v>0.917</v>
      </c>
      <c r="Z107" s="130">
        <v>23117</v>
      </c>
      <c r="AA107" s="211">
        <v>58112</v>
      </c>
      <c r="AB107" s="211">
        <v>57203</v>
      </c>
      <c r="AC107" s="211">
        <v>2474</v>
      </c>
      <c r="AD107" s="211">
        <v>-1834</v>
      </c>
      <c r="AE107" s="211">
        <v>0</v>
      </c>
      <c r="AF107" s="211">
        <v>42399456</v>
      </c>
      <c r="AG107" s="19"/>
    </row>
    <row r="108" spans="1:33" ht="12.75">
      <c r="A108" s="135" t="s">
        <v>873</v>
      </c>
      <c r="B108" s="12" t="s">
        <v>584</v>
      </c>
      <c r="C108" s="19" t="s">
        <v>123</v>
      </c>
      <c r="D108" s="11">
        <v>42361</v>
      </c>
      <c r="E108" s="123">
        <v>7998</v>
      </c>
      <c r="F108" s="127">
        <v>50359</v>
      </c>
      <c r="G108" s="128">
        <v>19468</v>
      </c>
      <c r="H108" s="128">
        <v>6524</v>
      </c>
      <c r="I108" s="128">
        <v>473</v>
      </c>
      <c r="J108" s="128">
        <v>728</v>
      </c>
      <c r="K108" s="128">
        <v>2002</v>
      </c>
      <c r="L108" s="17">
        <v>0</v>
      </c>
      <c r="M108" s="17">
        <v>4323</v>
      </c>
      <c r="N108" s="17">
        <v>7998</v>
      </c>
      <c r="O108" s="17">
        <v>0</v>
      </c>
      <c r="P108" s="17">
        <v>26955</v>
      </c>
      <c r="Q108" s="17">
        <v>8268</v>
      </c>
      <c r="R108" s="17">
        <v>-3675</v>
      </c>
      <c r="S108" s="17">
        <v>6063</v>
      </c>
      <c r="T108" s="17">
        <v>37612</v>
      </c>
      <c r="U108" s="17">
        <v>50359</v>
      </c>
      <c r="V108" s="17">
        <v>42806</v>
      </c>
      <c r="W108" s="17">
        <v>-5193</v>
      </c>
      <c r="X108" s="17">
        <v>-3635</v>
      </c>
      <c r="Y108" s="129">
        <v>0.928</v>
      </c>
      <c r="Z108" s="130">
        <v>17423</v>
      </c>
      <c r="AA108" s="211">
        <v>46734</v>
      </c>
      <c r="AB108" s="211">
        <v>46002</v>
      </c>
      <c r="AC108" s="211">
        <v>2640</v>
      </c>
      <c r="AD108" s="211">
        <v>-1668</v>
      </c>
      <c r="AE108" s="211">
        <v>0</v>
      </c>
      <c r="AF108" s="211">
        <v>29066848</v>
      </c>
      <c r="AG108" s="19"/>
    </row>
    <row r="109" spans="1:33" ht="12.75">
      <c r="A109" s="135" t="s">
        <v>873</v>
      </c>
      <c r="B109" s="12" t="s">
        <v>817</v>
      </c>
      <c r="C109" s="19" t="s">
        <v>148</v>
      </c>
      <c r="D109" s="11">
        <v>58234</v>
      </c>
      <c r="E109" s="123">
        <v>15091</v>
      </c>
      <c r="F109" s="127">
        <v>73325</v>
      </c>
      <c r="G109" s="128">
        <v>10657</v>
      </c>
      <c r="H109" s="128">
        <v>30196</v>
      </c>
      <c r="I109" s="128">
        <v>20144</v>
      </c>
      <c r="J109" s="128">
        <v>0</v>
      </c>
      <c r="K109" s="128">
        <v>2183</v>
      </c>
      <c r="L109" s="17">
        <v>18494</v>
      </c>
      <c r="M109" s="17">
        <v>0</v>
      </c>
      <c r="N109" s="17">
        <v>15091</v>
      </c>
      <c r="O109" s="17">
        <v>237</v>
      </c>
      <c r="P109" s="17">
        <v>14756</v>
      </c>
      <c r="Q109" s="17">
        <v>44645</v>
      </c>
      <c r="R109" s="17">
        <v>-15921</v>
      </c>
      <c r="S109" s="17">
        <v>12827</v>
      </c>
      <c r="T109" s="17">
        <v>56306</v>
      </c>
      <c r="U109" s="17">
        <v>73325</v>
      </c>
      <c r="V109" s="17">
        <v>62326</v>
      </c>
      <c r="W109" s="17">
        <v>-6020</v>
      </c>
      <c r="X109" s="17">
        <v>-4214</v>
      </c>
      <c r="Y109" s="129">
        <v>0.943</v>
      </c>
      <c r="Z109" s="130">
        <v>34606</v>
      </c>
      <c r="AA109" s="211">
        <v>69146</v>
      </c>
      <c r="AB109" s="211">
        <v>68063</v>
      </c>
      <c r="AC109" s="211">
        <v>1967</v>
      </c>
      <c r="AD109" s="211">
        <v>-2342</v>
      </c>
      <c r="AE109" s="211">
        <v>0</v>
      </c>
      <c r="AF109" s="211">
        <v>81040539</v>
      </c>
      <c r="AG109" s="19"/>
    </row>
    <row r="110" spans="1:33" ht="12.75">
      <c r="A110" s="135" t="s">
        <v>873</v>
      </c>
      <c r="B110" s="12" t="s">
        <v>853</v>
      </c>
      <c r="C110" s="19" t="s">
        <v>153</v>
      </c>
      <c r="D110" s="11">
        <v>56253</v>
      </c>
      <c r="E110" s="123">
        <v>8819</v>
      </c>
      <c r="F110" s="127">
        <v>65072</v>
      </c>
      <c r="G110" s="128">
        <v>31094</v>
      </c>
      <c r="H110" s="128">
        <v>14720</v>
      </c>
      <c r="I110" s="128">
        <v>696</v>
      </c>
      <c r="J110" s="128">
        <v>0</v>
      </c>
      <c r="K110" s="128">
        <v>2308</v>
      </c>
      <c r="L110" s="17">
        <v>339</v>
      </c>
      <c r="M110" s="17">
        <v>9462</v>
      </c>
      <c r="N110" s="17">
        <v>8819</v>
      </c>
      <c r="O110" s="17">
        <v>65</v>
      </c>
      <c r="P110" s="17">
        <v>43053</v>
      </c>
      <c r="Q110" s="17">
        <v>15065</v>
      </c>
      <c r="R110" s="17">
        <v>-8386</v>
      </c>
      <c r="S110" s="17">
        <v>5888</v>
      </c>
      <c r="T110" s="17">
        <v>55620</v>
      </c>
      <c r="U110" s="17">
        <v>65072</v>
      </c>
      <c r="V110" s="17">
        <v>55311</v>
      </c>
      <c r="W110" s="17">
        <v>309</v>
      </c>
      <c r="X110" s="17">
        <v>216</v>
      </c>
      <c r="Y110" s="129">
        <v>1.003</v>
      </c>
      <c r="Z110" s="130">
        <v>14051</v>
      </c>
      <c r="AA110" s="211">
        <v>65267</v>
      </c>
      <c r="AB110" s="211">
        <v>64245</v>
      </c>
      <c r="AC110" s="211">
        <v>4572</v>
      </c>
      <c r="AD110" s="211">
        <v>264</v>
      </c>
      <c r="AE110" s="211">
        <v>3704764</v>
      </c>
      <c r="AF110" s="211">
        <v>0</v>
      </c>
      <c r="AG110" s="19"/>
    </row>
    <row r="111" spans="1:33" ht="12.75">
      <c r="A111" s="135" t="s">
        <v>873</v>
      </c>
      <c r="B111" s="12" t="s">
        <v>848</v>
      </c>
      <c r="C111" s="19" t="s">
        <v>152</v>
      </c>
      <c r="D111" s="11">
        <v>30132</v>
      </c>
      <c r="E111" s="123">
        <v>5941</v>
      </c>
      <c r="F111" s="127">
        <v>36073</v>
      </c>
      <c r="G111" s="128">
        <v>28195</v>
      </c>
      <c r="H111" s="128">
        <v>0</v>
      </c>
      <c r="I111" s="128">
        <v>408</v>
      </c>
      <c r="J111" s="128">
        <v>0</v>
      </c>
      <c r="K111" s="128">
        <v>1084</v>
      </c>
      <c r="L111" s="17">
        <v>68</v>
      </c>
      <c r="M111" s="17">
        <v>19225</v>
      </c>
      <c r="N111" s="17">
        <v>5941</v>
      </c>
      <c r="O111" s="17">
        <v>5</v>
      </c>
      <c r="P111" s="17">
        <v>39039</v>
      </c>
      <c r="Q111" s="17">
        <v>1268</v>
      </c>
      <c r="R111" s="17">
        <v>-16403</v>
      </c>
      <c r="S111" s="17">
        <v>1782</v>
      </c>
      <c r="T111" s="17">
        <v>25685</v>
      </c>
      <c r="U111" s="17">
        <v>36073</v>
      </c>
      <c r="V111" s="17">
        <v>30662</v>
      </c>
      <c r="W111" s="17">
        <v>-4977</v>
      </c>
      <c r="X111" s="17">
        <v>-3484</v>
      </c>
      <c r="Y111" s="129">
        <v>0.903</v>
      </c>
      <c r="Z111" s="130">
        <v>9833</v>
      </c>
      <c r="AA111" s="211">
        <v>32574</v>
      </c>
      <c r="AB111" s="211">
        <v>32064</v>
      </c>
      <c r="AC111" s="211">
        <v>3261</v>
      </c>
      <c r="AD111" s="211">
        <v>-1048</v>
      </c>
      <c r="AE111" s="211">
        <v>0</v>
      </c>
      <c r="AF111" s="211">
        <v>10302664</v>
      </c>
      <c r="AG111" s="19"/>
    </row>
    <row r="112" spans="1:33" ht="12.75">
      <c r="A112" s="135" t="s">
        <v>873</v>
      </c>
      <c r="B112" s="12" t="s">
        <v>568</v>
      </c>
      <c r="C112" s="19" t="s">
        <v>569</v>
      </c>
      <c r="D112" s="11">
        <v>35309</v>
      </c>
      <c r="E112" s="123">
        <v>10706</v>
      </c>
      <c r="F112" s="127">
        <v>46015</v>
      </c>
      <c r="G112" s="128">
        <v>41113</v>
      </c>
      <c r="H112" s="128">
        <v>4407</v>
      </c>
      <c r="I112" s="128">
        <v>70</v>
      </c>
      <c r="J112" s="128">
        <v>2606</v>
      </c>
      <c r="K112" s="128">
        <v>0</v>
      </c>
      <c r="L112" s="17">
        <v>131</v>
      </c>
      <c r="M112" s="17">
        <v>31191</v>
      </c>
      <c r="N112" s="17">
        <v>10706</v>
      </c>
      <c r="O112" s="17">
        <v>2</v>
      </c>
      <c r="P112" s="17">
        <v>56925</v>
      </c>
      <c r="Q112" s="17">
        <v>6021</v>
      </c>
      <c r="R112" s="17">
        <v>-26625</v>
      </c>
      <c r="S112" s="17">
        <v>3798</v>
      </c>
      <c r="T112" s="17">
        <v>40118</v>
      </c>
      <c r="U112" s="17">
        <v>46015</v>
      </c>
      <c r="V112" s="17">
        <v>39112</v>
      </c>
      <c r="W112" s="17">
        <v>1005</v>
      </c>
      <c r="X112" s="17">
        <v>704</v>
      </c>
      <c r="Y112" s="129">
        <v>1.015</v>
      </c>
      <c r="Z112" s="130">
        <v>14957</v>
      </c>
      <c r="AA112" s="211">
        <v>46705</v>
      </c>
      <c r="AB112" s="211">
        <v>45974</v>
      </c>
      <c r="AC112" s="211">
        <v>3074</v>
      </c>
      <c r="AD112" s="211">
        <v>-1235</v>
      </c>
      <c r="AE112" s="211">
        <v>0</v>
      </c>
      <c r="AF112" s="211">
        <v>18470176</v>
      </c>
      <c r="AG112" s="19"/>
    </row>
    <row r="113" spans="1:33" ht="12.75">
      <c r="A113" s="135" t="s">
        <v>873</v>
      </c>
      <c r="B113" s="12" t="s">
        <v>677</v>
      </c>
      <c r="C113" s="19" t="s">
        <v>133</v>
      </c>
      <c r="D113" s="11">
        <v>84114</v>
      </c>
      <c r="E113" s="123">
        <v>10291</v>
      </c>
      <c r="F113" s="127">
        <v>94405</v>
      </c>
      <c r="G113" s="128">
        <v>45040</v>
      </c>
      <c r="H113" s="128">
        <v>12992</v>
      </c>
      <c r="I113" s="128">
        <v>71227</v>
      </c>
      <c r="J113" s="128">
        <v>1978</v>
      </c>
      <c r="K113" s="128">
        <v>0</v>
      </c>
      <c r="L113" s="17">
        <v>74225</v>
      </c>
      <c r="M113" s="17">
        <v>5467</v>
      </c>
      <c r="N113" s="17">
        <v>10291</v>
      </c>
      <c r="O113" s="17">
        <v>0</v>
      </c>
      <c r="P113" s="17">
        <v>62362</v>
      </c>
      <c r="Q113" s="17">
        <v>73267</v>
      </c>
      <c r="R113" s="17">
        <v>-67738</v>
      </c>
      <c r="S113" s="17">
        <v>7818</v>
      </c>
      <c r="T113" s="17">
        <v>75710</v>
      </c>
      <c r="U113" s="17">
        <v>94405</v>
      </c>
      <c r="V113" s="17">
        <v>80244</v>
      </c>
      <c r="W113" s="17">
        <v>-4534</v>
      </c>
      <c r="X113" s="17">
        <v>-3174</v>
      </c>
      <c r="Y113" s="129">
        <v>0.966</v>
      </c>
      <c r="Z113" s="130">
        <v>30077</v>
      </c>
      <c r="AA113" s="211">
        <v>91195</v>
      </c>
      <c r="AB113" s="211">
        <v>89767</v>
      </c>
      <c r="AC113" s="211">
        <v>2985</v>
      </c>
      <c r="AD113" s="211">
        <v>-1324</v>
      </c>
      <c r="AE113" s="211">
        <v>0</v>
      </c>
      <c r="AF113" s="211">
        <v>39822742</v>
      </c>
      <c r="AG113" s="19"/>
    </row>
    <row r="114" spans="1:33" ht="12.75">
      <c r="A114" s="135" t="s">
        <v>873</v>
      </c>
      <c r="B114" s="12" t="s">
        <v>694</v>
      </c>
      <c r="C114" s="19" t="s">
        <v>135</v>
      </c>
      <c r="D114" s="11">
        <v>49070</v>
      </c>
      <c r="E114" s="123">
        <v>8784</v>
      </c>
      <c r="F114" s="127">
        <v>57854</v>
      </c>
      <c r="G114" s="128">
        <v>10297</v>
      </c>
      <c r="H114" s="128">
        <v>15059</v>
      </c>
      <c r="I114" s="128">
        <v>3981</v>
      </c>
      <c r="J114" s="128">
        <v>887</v>
      </c>
      <c r="K114" s="128">
        <v>0</v>
      </c>
      <c r="L114" s="17">
        <v>497</v>
      </c>
      <c r="M114" s="17">
        <v>0</v>
      </c>
      <c r="N114" s="17">
        <v>8784</v>
      </c>
      <c r="O114" s="17">
        <v>0</v>
      </c>
      <c r="P114" s="17">
        <v>14257</v>
      </c>
      <c r="Q114" s="17">
        <v>16938</v>
      </c>
      <c r="R114" s="17">
        <v>-422</v>
      </c>
      <c r="S114" s="17">
        <v>7466</v>
      </c>
      <c r="T114" s="17">
        <v>38239</v>
      </c>
      <c r="U114" s="17">
        <v>57854</v>
      </c>
      <c r="V114" s="17">
        <v>49176</v>
      </c>
      <c r="W114" s="17">
        <v>-10937</v>
      </c>
      <c r="X114" s="17">
        <v>-7656</v>
      </c>
      <c r="Y114" s="129">
        <v>0.868</v>
      </c>
      <c r="Z114" s="130">
        <v>23308</v>
      </c>
      <c r="AA114" s="211">
        <v>50218</v>
      </c>
      <c r="AB114" s="211">
        <v>49431</v>
      </c>
      <c r="AC114" s="211">
        <v>2121</v>
      </c>
      <c r="AD114" s="211">
        <v>-2188</v>
      </c>
      <c r="AE114" s="211">
        <v>0</v>
      </c>
      <c r="AF114" s="211">
        <v>50993553</v>
      </c>
      <c r="AG114" s="19"/>
    </row>
    <row r="115" spans="1:33" ht="12.75">
      <c r="A115" s="135" t="s">
        <v>873</v>
      </c>
      <c r="B115" s="12" t="s">
        <v>775</v>
      </c>
      <c r="C115" s="19" t="s">
        <v>145</v>
      </c>
      <c r="D115" s="11">
        <v>51709</v>
      </c>
      <c r="E115" s="123">
        <v>8598</v>
      </c>
      <c r="F115" s="127">
        <v>60307</v>
      </c>
      <c r="G115" s="128">
        <v>25415</v>
      </c>
      <c r="H115" s="128">
        <v>9288</v>
      </c>
      <c r="I115" s="128">
        <v>410</v>
      </c>
      <c r="J115" s="128">
        <v>0</v>
      </c>
      <c r="K115" s="128">
        <v>2686</v>
      </c>
      <c r="L115" s="17">
        <v>0</v>
      </c>
      <c r="M115" s="17">
        <v>1178</v>
      </c>
      <c r="N115" s="17">
        <v>8598</v>
      </c>
      <c r="O115" s="17">
        <v>0</v>
      </c>
      <c r="P115" s="17">
        <v>35190</v>
      </c>
      <c r="Q115" s="17">
        <v>10526</v>
      </c>
      <c r="R115" s="17">
        <v>-1001</v>
      </c>
      <c r="S115" s="17">
        <v>7108</v>
      </c>
      <c r="T115" s="17">
        <v>51823</v>
      </c>
      <c r="U115" s="17">
        <v>60307</v>
      </c>
      <c r="V115" s="17">
        <v>51261</v>
      </c>
      <c r="W115" s="17">
        <v>562</v>
      </c>
      <c r="X115" s="17">
        <v>393</v>
      </c>
      <c r="Y115" s="129">
        <v>1.007</v>
      </c>
      <c r="Z115" s="130">
        <v>20426</v>
      </c>
      <c r="AA115" s="211">
        <v>60729</v>
      </c>
      <c r="AB115" s="211">
        <v>59779</v>
      </c>
      <c r="AC115" s="211">
        <v>2927</v>
      </c>
      <c r="AD115" s="211">
        <v>-1382</v>
      </c>
      <c r="AE115" s="211">
        <v>0</v>
      </c>
      <c r="AF115" s="211">
        <v>28228874</v>
      </c>
      <c r="AG115" s="19"/>
    </row>
    <row r="116" spans="1:33" ht="12.75">
      <c r="A116" s="135" t="s">
        <v>873</v>
      </c>
      <c r="B116" s="12" t="s">
        <v>754</v>
      </c>
      <c r="C116" s="19" t="s">
        <v>142</v>
      </c>
      <c r="D116" s="11">
        <v>31766</v>
      </c>
      <c r="E116" s="123">
        <v>6974</v>
      </c>
      <c r="F116" s="127">
        <v>38740</v>
      </c>
      <c r="G116" s="128">
        <v>19361</v>
      </c>
      <c r="H116" s="128">
        <v>4025</v>
      </c>
      <c r="I116" s="128">
        <v>1165</v>
      </c>
      <c r="J116" s="128">
        <v>730</v>
      </c>
      <c r="K116" s="128">
        <v>0</v>
      </c>
      <c r="L116" s="17">
        <v>-2</v>
      </c>
      <c r="M116" s="17">
        <v>5111</v>
      </c>
      <c r="N116" s="17">
        <v>6974</v>
      </c>
      <c r="O116" s="17">
        <v>0</v>
      </c>
      <c r="P116" s="17">
        <v>26807</v>
      </c>
      <c r="Q116" s="17">
        <v>5032</v>
      </c>
      <c r="R116" s="17">
        <v>-4343</v>
      </c>
      <c r="S116" s="17">
        <v>5059</v>
      </c>
      <c r="T116" s="17">
        <v>32556</v>
      </c>
      <c r="U116" s="17">
        <v>38740</v>
      </c>
      <c r="V116" s="17">
        <v>32929</v>
      </c>
      <c r="W116" s="17">
        <v>-373</v>
      </c>
      <c r="X116" s="17">
        <v>-261</v>
      </c>
      <c r="Y116" s="129">
        <v>0.993</v>
      </c>
      <c r="Z116" s="130">
        <v>15165</v>
      </c>
      <c r="AA116" s="211">
        <v>38468</v>
      </c>
      <c r="AB116" s="211">
        <v>37866</v>
      </c>
      <c r="AC116" s="211">
        <v>2497</v>
      </c>
      <c r="AD116" s="211">
        <v>-1812</v>
      </c>
      <c r="AE116" s="211">
        <v>0</v>
      </c>
      <c r="AF116" s="211">
        <v>27473883</v>
      </c>
      <c r="AG116" s="19"/>
    </row>
    <row r="117" spans="1:33" ht="12.75">
      <c r="A117" s="135" t="s">
        <v>873</v>
      </c>
      <c r="B117" s="12" t="s">
        <v>750</v>
      </c>
      <c r="C117" s="19" t="s">
        <v>141</v>
      </c>
      <c r="D117" s="11">
        <v>57549</v>
      </c>
      <c r="E117" s="123">
        <v>6838</v>
      </c>
      <c r="F117" s="127">
        <v>64387</v>
      </c>
      <c r="G117" s="128">
        <v>27885</v>
      </c>
      <c r="H117" s="128">
        <v>20644</v>
      </c>
      <c r="I117" s="128">
        <v>2291</v>
      </c>
      <c r="J117" s="128">
        <v>1426</v>
      </c>
      <c r="K117" s="128">
        <v>0</v>
      </c>
      <c r="L117" s="17">
        <v>22</v>
      </c>
      <c r="M117" s="17">
        <v>4957</v>
      </c>
      <c r="N117" s="17">
        <v>6838</v>
      </c>
      <c r="O117" s="17">
        <v>6</v>
      </c>
      <c r="P117" s="17">
        <v>38610</v>
      </c>
      <c r="Q117" s="17">
        <v>20707</v>
      </c>
      <c r="R117" s="17">
        <v>-4237</v>
      </c>
      <c r="S117" s="17">
        <v>4970</v>
      </c>
      <c r="T117" s="17">
        <v>60049</v>
      </c>
      <c r="U117" s="17">
        <v>64387</v>
      </c>
      <c r="V117" s="17">
        <v>54729</v>
      </c>
      <c r="W117" s="17">
        <v>5320</v>
      </c>
      <c r="X117" s="17">
        <v>3724</v>
      </c>
      <c r="Y117" s="129">
        <v>1.058</v>
      </c>
      <c r="Z117" s="130">
        <v>18467</v>
      </c>
      <c r="AA117" s="211">
        <v>68121</v>
      </c>
      <c r="AB117" s="211">
        <v>67055</v>
      </c>
      <c r="AC117" s="211">
        <v>3631</v>
      </c>
      <c r="AD117" s="211">
        <v>-678</v>
      </c>
      <c r="AE117" s="211">
        <v>0</v>
      </c>
      <c r="AF117" s="211">
        <v>12512008</v>
      </c>
      <c r="AG117" s="19"/>
    </row>
    <row r="118" spans="1:33" ht="12.75">
      <c r="A118" s="135" t="s">
        <v>873</v>
      </c>
      <c r="B118" s="12" t="s">
        <v>650</v>
      </c>
      <c r="C118" s="19" t="s">
        <v>129</v>
      </c>
      <c r="D118" s="11">
        <v>42040</v>
      </c>
      <c r="E118" s="123">
        <v>7277</v>
      </c>
      <c r="F118" s="127">
        <v>49317</v>
      </c>
      <c r="G118" s="128">
        <v>30929</v>
      </c>
      <c r="H118" s="128">
        <v>1175</v>
      </c>
      <c r="I118" s="128">
        <v>347</v>
      </c>
      <c r="J118" s="128">
        <v>0</v>
      </c>
      <c r="K118" s="128">
        <v>4789</v>
      </c>
      <c r="L118" s="17">
        <v>0</v>
      </c>
      <c r="M118" s="17">
        <v>11632</v>
      </c>
      <c r="N118" s="17">
        <v>7277</v>
      </c>
      <c r="O118" s="17">
        <v>0</v>
      </c>
      <c r="P118" s="17">
        <v>42824</v>
      </c>
      <c r="Q118" s="17">
        <v>5364</v>
      </c>
      <c r="R118" s="17">
        <v>-9887</v>
      </c>
      <c r="S118" s="17">
        <v>4208</v>
      </c>
      <c r="T118" s="17">
        <v>42509</v>
      </c>
      <c r="U118" s="17">
        <v>49317</v>
      </c>
      <c r="V118" s="17">
        <v>41920</v>
      </c>
      <c r="W118" s="17">
        <v>590</v>
      </c>
      <c r="X118" s="17">
        <v>413</v>
      </c>
      <c r="Y118" s="129">
        <v>1.008</v>
      </c>
      <c r="Z118" s="130">
        <v>14973</v>
      </c>
      <c r="AA118" s="211">
        <v>49712</v>
      </c>
      <c r="AB118" s="211">
        <v>48934</v>
      </c>
      <c r="AC118" s="211">
        <v>3268</v>
      </c>
      <c r="AD118" s="211">
        <v>-1040</v>
      </c>
      <c r="AE118" s="211">
        <v>0</v>
      </c>
      <c r="AF118" s="211">
        <v>15578986</v>
      </c>
      <c r="AG118" s="19"/>
    </row>
    <row r="119" spans="1:33" ht="12.75">
      <c r="A119" s="135" t="s">
        <v>873</v>
      </c>
      <c r="B119" s="12" t="s">
        <v>651</v>
      </c>
      <c r="C119" s="19" t="s">
        <v>130</v>
      </c>
      <c r="D119" s="11">
        <v>41747</v>
      </c>
      <c r="E119" s="123">
        <v>8210</v>
      </c>
      <c r="F119" s="127">
        <v>49957</v>
      </c>
      <c r="G119" s="128">
        <v>20167</v>
      </c>
      <c r="H119" s="128">
        <v>17199</v>
      </c>
      <c r="I119" s="128">
        <v>144</v>
      </c>
      <c r="J119" s="128">
        <v>0</v>
      </c>
      <c r="K119" s="128">
        <v>1703</v>
      </c>
      <c r="L119" s="17">
        <v>0</v>
      </c>
      <c r="M119" s="17">
        <v>8421</v>
      </c>
      <c r="N119" s="17">
        <v>8210</v>
      </c>
      <c r="O119" s="17">
        <v>99</v>
      </c>
      <c r="P119" s="17">
        <v>27923</v>
      </c>
      <c r="Q119" s="17">
        <v>16189</v>
      </c>
      <c r="R119" s="17">
        <v>-7242</v>
      </c>
      <c r="S119" s="17">
        <v>5547</v>
      </c>
      <c r="T119" s="17">
        <v>42417</v>
      </c>
      <c r="U119" s="17">
        <v>49957</v>
      </c>
      <c r="V119" s="17">
        <v>42463</v>
      </c>
      <c r="W119" s="17">
        <v>-46</v>
      </c>
      <c r="X119" s="17">
        <v>-32</v>
      </c>
      <c r="Y119" s="129">
        <v>0.999</v>
      </c>
      <c r="Z119" s="130">
        <v>15974</v>
      </c>
      <c r="AA119" s="211">
        <v>49907</v>
      </c>
      <c r="AB119" s="211">
        <v>49125</v>
      </c>
      <c r="AC119" s="211">
        <v>3075</v>
      </c>
      <c r="AD119" s="211">
        <v>-1233</v>
      </c>
      <c r="AE119" s="211">
        <v>0</v>
      </c>
      <c r="AF119" s="211">
        <v>19700181</v>
      </c>
      <c r="AG119" s="19"/>
    </row>
    <row r="120" spans="1:33" ht="12.75">
      <c r="A120" s="135" t="s">
        <v>873</v>
      </c>
      <c r="B120" s="12" t="s">
        <v>791</v>
      </c>
      <c r="C120" s="19" t="s">
        <v>146</v>
      </c>
      <c r="D120" s="11">
        <v>34805</v>
      </c>
      <c r="E120" s="123">
        <v>8910</v>
      </c>
      <c r="F120" s="127">
        <v>43715</v>
      </c>
      <c r="G120" s="128">
        <v>18334</v>
      </c>
      <c r="H120" s="128">
        <v>11004</v>
      </c>
      <c r="I120" s="128">
        <v>90</v>
      </c>
      <c r="J120" s="128">
        <v>0</v>
      </c>
      <c r="K120" s="128">
        <v>1606</v>
      </c>
      <c r="L120" s="17">
        <v>57</v>
      </c>
      <c r="M120" s="17">
        <v>4406</v>
      </c>
      <c r="N120" s="17">
        <v>8910</v>
      </c>
      <c r="O120" s="17">
        <v>150</v>
      </c>
      <c r="P120" s="17">
        <v>25385</v>
      </c>
      <c r="Q120" s="17">
        <v>10795</v>
      </c>
      <c r="R120" s="17">
        <v>-3921</v>
      </c>
      <c r="S120" s="17">
        <v>6824</v>
      </c>
      <c r="T120" s="17">
        <v>39084</v>
      </c>
      <c r="U120" s="17">
        <v>43715</v>
      </c>
      <c r="V120" s="17">
        <v>37158</v>
      </c>
      <c r="W120" s="17">
        <v>1926</v>
      </c>
      <c r="X120" s="17">
        <v>1348</v>
      </c>
      <c r="Y120" s="129">
        <v>1.031</v>
      </c>
      <c r="Z120" s="130">
        <v>13145</v>
      </c>
      <c r="AA120" s="211">
        <v>45070</v>
      </c>
      <c r="AB120" s="211">
        <v>44365</v>
      </c>
      <c r="AC120" s="211">
        <v>3375</v>
      </c>
      <c r="AD120" s="211">
        <v>-934</v>
      </c>
      <c r="AE120" s="211">
        <v>0</v>
      </c>
      <c r="AF120" s="211">
        <v>12271851</v>
      </c>
      <c r="AG120" s="19"/>
    </row>
    <row r="121" spans="1:33" ht="12.75">
      <c r="A121" s="135" t="s">
        <v>873</v>
      </c>
      <c r="B121" s="12" t="s">
        <v>582</v>
      </c>
      <c r="C121" s="19" t="s">
        <v>122</v>
      </c>
      <c r="D121" s="11">
        <v>39435</v>
      </c>
      <c r="E121" s="123">
        <v>5595</v>
      </c>
      <c r="F121" s="127">
        <v>45030</v>
      </c>
      <c r="G121" s="128">
        <v>26535</v>
      </c>
      <c r="H121" s="128">
        <v>2055</v>
      </c>
      <c r="I121" s="128">
        <v>49</v>
      </c>
      <c r="J121" s="128">
        <v>0</v>
      </c>
      <c r="K121" s="128">
        <v>2635</v>
      </c>
      <c r="L121" s="17">
        <v>46</v>
      </c>
      <c r="M121" s="17">
        <v>13238</v>
      </c>
      <c r="N121" s="17">
        <v>5595</v>
      </c>
      <c r="O121" s="17">
        <v>0</v>
      </c>
      <c r="P121" s="17">
        <v>36740</v>
      </c>
      <c r="Q121" s="17">
        <v>4028</v>
      </c>
      <c r="R121" s="17">
        <v>-11291</v>
      </c>
      <c r="S121" s="17">
        <v>2505</v>
      </c>
      <c r="T121" s="17">
        <v>31982</v>
      </c>
      <c r="U121" s="17">
        <v>45030</v>
      </c>
      <c r="V121" s="17">
        <v>38276</v>
      </c>
      <c r="W121" s="17">
        <v>-6293</v>
      </c>
      <c r="X121" s="17">
        <v>-4405</v>
      </c>
      <c r="Y121" s="129">
        <v>0.902</v>
      </c>
      <c r="Z121" s="130">
        <v>12503</v>
      </c>
      <c r="AA121" s="211">
        <v>40617</v>
      </c>
      <c r="AB121" s="211">
        <v>39981</v>
      </c>
      <c r="AC121" s="211">
        <v>3198</v>
      </c>
      <c r="AD121" s="211">
        <v>-1111</v>
      </c>
      <c r="AE121" s="211">
        <v>0</v>
      </c>
      <c r="AF121" s="211">
        <v>13889194</v>
      </c>
      <c r="AG121" s="19"/>
    </row>
    <row r="122" spans="1:33" ht="12.75">
      <c r="A122" s="135" t="s">
        <v>873</v>
      </c>
      <c r="B122" s="12" t="s">
        <v>733</v>
      </c>
      <c r="C122" s="19" t="s">
        <v>138</v>
      </c>
      <c r="D122" s="11">
        <v>48457</v>
      </c>
      <c r="E122" s="123">
        <v>4872</v>
      </c>
      <c r="F122" s="127">
        <v>53329</v>
      </c>
      <c r="G122" s="128">
        <v>17966</v>
      </c>
      <c r="H122" s="128">
        <v>5732</v>
      </c>
      <c r="I122" s="128">
        <v>692</v>
      </c>
      <c r="J122" s="128">
        <v>0</v>
      </c>
      <c r="K122" s="128">
        <v>960</v>
      </c>
      <c r="L122" s="17">
        <v>597</v>
      </c>
      <c r="M122" s="17">
        <v>1478</v>
      </c>
      <c r="N122" s="17">
        <v>4872</v>
      </c>
      <c r="O122" s="17">
        <v>199</v>
      </c>
      <c r="P122" s="17">
        <v>24876</v>
      </c>
      <c r="Q122" s="17">
        <v>6276</v>
      </c>
      <c r="R122" s="17">
        <v>-1933</v>
      </c>
      <c r="S122" s="17">
        <v>3890</v>
      </c>
      <c r="T122" s="17">
        <v>33109</v>
      </c>
      <c r="U122" s="17">
        <v>53329</v>
      </c>
      <c r="V122" s="17">
        <v>45330</v>
      </c>
      <c r="W122" s="17">
        <v>-12221</v>
      </c>
      <c r="X122" s="17">
        <v>-8555</v>
      </c>
      <c r="Y122" s="129">
        <v>0.84</v>
      </c>
      <c r="Z122" s="130">
        <v>12915</v>
      </c>
      <c r="AA122" s="211">
        <v>44797</v>
      </c>
      <c r="AB122" s="211">
        <v>44095</v>
      </c>
      <c r="AC122" s="211">
        <v>3414</v>
      </c>
      <c r="AD122" s="211">
        <v>-894</v>
      </c>
      <c r="AE122" s="211">
        <v>0</v>
      </c>
      <c r="AF122" s="211">
        <v>11550177</v>
      </c>
      <c r="AG122" s="19"/>
    </row>
    <row r="123" spans="1:33" ht="12.75">
      <c r="A123" s="135" t="s">
        <v>873</v>
      </c>
      <c r="B123" s="12" t="s">
        <v>739</v>
      </c>
      <c r="C123" s="19" t="s">
        <v>139</v>
      </c>
      <c r="D123" s="11">
        <v>18370</v>
      </c>
      <c r="E123" s="123">
        <v>2095</v>
      </c>
      <c r="F123" s="127">
        <v>20465</v>
      </c>
      <c r="G123" s="128">
        <v>10420</v>
      </c>
      <c r="H123" s="128">
        <v>1243</v>
      </c>
      <c r="I123" s="128">
        <v>1149</v>
      </c>
      <c r="J123" s="128">
        <v>0</v>
      </c>
      <c r="K123" s="128">
        <v>0</v>
      </c>
      <c r="L123" s="17">
        <v>0</v>
      </c>
      <c r="M123" s="17">
        <v>2458</v>
      </c>
      <c r="N123" s="17">
        <v>2095</v>
      </c>
      <c r="O123" s="17">
        <v>0</v>
      </c>
      <c r="P123" s="17">
        <v>14428</v>
      </c>
      <c r="Q123" s="17">
        <v>2033</v>
      </c>
      <c r="R123" s="17">
        <v>-2089</v>
      </c>
      <c r="S123" s="17">
        <v>1363</v>
      </c>
      <c r="T123" s="17">
        <v>15734</v>
      </c>
      <c r="U123" s="17">
        <v>20465</v>
      </c>
      <c r="V123" s="17">
        <v>17395</v>
      </c>
      <c r="W123" s="17">
        <v>-1661</v>
      </c>
      <c r="X123" s="17">
        <v>-1163</v>
      </c>
      <c r="Y123" s="129">
        <v>0.943</v>
      </c>
      <c r="Z123" s="130">
        <v>7191</v>
      </c>
      <c r="AA123" s="211">
        <v>19299</v>
      </c>
      <c r="AB123" s="211">
        <v>18997</v>
      </c>
      <c r="AC123" s="211">
        <v>2642</v>
      </c>
      <c r="AD123" s="211">
        <v>-1667</v>
      </c>
      <c r="AE123" s="211">
        <v>0</v>
      </c>
      <c r="AF123" s="211">
        <v>11986571</v>
      </c>
      <c r="AG123" s="19"/>
    </row>
    <row r="124" spans="1:33" ht="12.75">
      <c r="A124" s="135" t="s">
        <v>873</v>
      </c>
      <c r="B124" s="12" t="s">
        <v>667</v>
      </c>
      <c r="C124" s="19" t="s">
        <v>131</v>
      </c>
      <c r="D124" s="11">
        <v>66176</v>
      </c>
      <c r="E124" s="123">
        <v>9953</v>
      </c>
      <c r="F124" s="127">
        <v>76129</v>
      </c>
      <c r="G124" s="128">
        <v>38454</v>
      </c>
      <c r="H124" s="128">
        <v>6729</v>
      </c>
      <c r="I124" s="128">
        <v>5276</v>
      </c>
      <c r="J124" s="128">
        <v>0</v>
      </c>
      <c r="K124" s="128">
        <v>0</v>
      </c>
      <c r="L124" s="17">
        <v>1160</v>
      </c>
      <c r="M124" s="17">
        <v>12750</v>
      </c>
      <c r="N124" s="17">
        <v>9953</v>
      </c>
      <c r="O124" s="17">
        <v>327</v>
      </c>
      <c r="P124" s="17">
        <v>53243</v>
      </c>
      <c r="Q124" s="17">
        <v>10204</v>
      </c>
      <c r="R124" s="17">
        <v>-12101</v>
      </c>
      <c r="S124" s="17">
        <v>6293</v>
      </c>
      <c r="T124" s="17">
        <v>57639</v>
      </c>
      <c r="U124" s="17">
        <v>76129</v>
      </c>
      <c r="V124" s="17">
        <v>64710</v>
      </c>
      <c r="W124" s="17">
        <v>-7071</v>
      </c>
      <c r="X124" s="17">
        <v>-4950</v>
      </c>
      <c r="Y124" s="129">
        <v>0.935</v>
      </c>
      <c r="Z124" s="130">
        <v>16902</v>
      </c>
      <c r="AA124" s="211">
        <v>71181</v>
      </c>
      <c r="AB124" s="211">
        <v>70066</v>
      </c>
      <c r="AC124" s="211">
        <v>4145</v>
      </c>
      <c r="AD124" s="211">
        <v>-163</v>
      </c>
      <c r="AE124" s="211">
        <v>0</v>
      </c>
      <c r="AF124" s="211">
        <v>2757592</v>
      </c>
      <c r="AG124" s="19"/>
    </row>
    <row r="125" spans="1:33" ht="12.75">
      <c r="A125" s="135" t="s">
        <v>873</v>
      </c>
      <c r="B125" s="12" t="s">
        <v>838</v>
      </c>
      <c r="C125" s="19" t="s">
        <v>150</v>
      </c>
      <c r="D125" s="11">
        <v>45547</v>
      </c>
      <c r="E125" s="123">
        <v>5559</v>
      </c>
      <c r="F125" s="127">
        <v>51106</v>
      </c>
      <c r="G125" s="128">
        <v>26036</v>
      </c>
      <c r="H125" s="128">
        <v>5344</v>
      </c>
      <c r="I125" s="128">
        <v>239</v>
      </c>
      <c r="J125" s="128">
        <v>0</v>
      </c>
      <c r="K125" s="128">
        <v>1383</v>
      </c>
      <c r="L125" s="17">
        <v>21</v>
      </c>
      <c r="M125" s="17">
        <v>8382</v>
      </c>
      <c r="N125" s="17">
        <v>5559</v>
      </c>
      <c r="O125" s="17">
        <v>0</v>
      </c>
      <c r="P125" s="17">
        <v>36049</v>
      </c>
      <c r="Q125" s="17">
        <v>5921</v>
      </c>
      <c r="R125" s="17">
        <v>-7143</v>
      </c>
      <c r="S125" s="17">
        <v>3300</v>
      </c>
      <c r="T125" s="17">
        <v>38128</v>
      </c>
      <c r="U125" s="17">
        <v>51106</v>
      </c>
      <c r="V125" s="17">
        <v>43440</v>
      </c>
      <c r="W125" s="17">
        <v>-5312</v>
      </c>
      <c r="X125" s="17">
        <v>-3718</v>
      </c>
      <c r="Y125" s="129">
        <v>0.927</v>
      </c>
      <c r="Z125" s="130">
        <v>15167</v>
      </c>
      <c r="AA125" s="211">
        <v>47375</v>
      </c>
      <c r="AB125" s="211">
        <v>46634</v>
      </c>
      <c r="AC125" s="211">
        <v>3075</v>
      </c>
      <c r="AD125" s="211">
        <v>-1234</v>
      </c>
      <c r="AE125" s="211">
        <v>0</v>
      </c>
      <c r="AF125" s="211">
        <v>18714818</v>
      </c>
      <c r="AG125" s="19"/>
    </row>
    <row r="126" spans="1:33" ht="12.75">
      <c r="A126" s="135" t="s">
        <v>873</v>
      </c>
      <c r="B126" s="12" t="s">
        <v>585</v>
      </c>
      <c r="C126" s="19" t="s">
        <v>124</v>
      </c>
      <c r="D126" s="11">
        <v>24841</v>
      </c>
      <c r="E126" s="123">
        <v>6362</v>
      </c>
      <c r="F126" s="127">
        <v>31203</v>
      </c>
      <c r="G126" s="128">
        <v>27281</v>
      </c>
      <c r="H126" s="128">
        <v>4083</v>
      </c>
      <c r="I126" s="128">
        <v>208</v>
      </c>
      <c r="J126" s="128">
        <v>0</v>
      </c>
      <c r="K126" s="128">
        <v>2819</v>
      </c>
      <c r="L126" s="17">
        <v>99</v>
      </c>
      <c r="M126" s="17">
        <v>20280</v>
      </c>
      <c r="N126" s="17">
        <v>6362</v>
      </c>
      <c r="O126" s="17">
        <v>37</v>
      </c>
      <c r="P126" s="17">
        <v>37773</v>
      </c>
      <c r="Q126" s="17">
        <v>6044</v>
      </c>
      <c r="R126" s="17">
        <v>-17354</v>
      </c>
      <c r="S126" s="17">
        <v>1960</v>
      </c>
      <c r="T126" s="17">
        <v>28423</v>
      </c>
      <c r="U126" s="17">
        <v>31203</v>
      </c>
      <c r="V126" s="17">
        <v>26522</v>
      </c>
      <c r="W126" s="17">
        <v>1901</v>
      </c>
      <c r="X126" s="17">
        <v>1331</v>
      </c>
      <c r="Y126" s="129">
        <v>1.043</v>
      </c>
      <c r="Z126" s="130">
        <v>14401</v>
      </c>
      <c r="AA126" s="211">
        <v>32544</v>
      </c>
      <c r="AB126" s="211">
        <v>32035</v>
      </c>
      <c r="AC126" s="211">
        <v>2224</v>
      </c>
      <c r="AD126" s="211">
        <v>-2084</v>
      </c>
      <c r="AE126" s="211">
        <v>0</v>
      </c>
      <c r="AF126" s="211">
        <v>30013336</v>
      </c>
      <c r="AG126" s="19"/>
    </row>
    <row r="127" spans="1:33" ht="12.75">
      <c r="A127" s="135" t="s">
        <v>873</v>
      </c>
      <c r="B127" s="12" t="s">
        <v>700</v>
      </c>
      <c r="C127" s="19" t="s">
        <v>137</v>
      </c>
      <c r="D127" s="11">
        <v>1117597</v>
      </c>
      <c r="E127" s="123">
        <v>136110</v>
      </c>
      <c r="F127" s="127">
        <v>1253707</v>
      </c>
      <c r="G127" s="128">
        <v>660778</v>
      </c>
      <c r="H127" s="128">
        <v>94976</v>
      </c>
      <c r="I127" s="128">
        <v>73444</v>
      </c>
      <c r="J127" s="128">
        <v>0</v>
      </c>
      <c r="K127" s="128">
        <v>38340</v>
      </c>
      <c r="L127" s="17">
        <v>39055</v>
      </c>
      <c r="M127" s="17">
        <v>70526</v>
      </c>
      <c r="N127" s="17">
        <v>136110</v>
      </c>
      <c r="O127" s="17">
        <v>891</v>
      </c>
      <c r="P127" s="17">
        <v>914913</v>
      </c>
      <c r="Q127" s="17">
        <v>175746</v>
      </c>
      <c r="R127" s="17">
        <v>-93901</v>
      </c>
      <c r="S127" s="17">
        <v>103704</v>
      </c>
      <c r="T127" s="17">
        <v>1100462</v>
      </c>
      <c r="U127" s="17">
        <v>1253707</v>
      </c>
      <c r="V127" s="17">
        <v>1065651</v>
      </c>
      <c r="W127" s="17">
        <v>34811</v>
      </c>
      <c r="X127" s="17">
        <v>24368</v>
      </c>
      <c r="Y127" s="129">
        <v>1.019</v>
      </c>
      <c r="Z127" s="130">
        <v>321970</v>
      </c>
      <c r="AA127" s="211">
        <v>1277527</v>
      </c>
      <c r="AB127" s="211">
        <v>1257526</v>
      </c>
      <c r="AC127" s="211">
        <v>3906</v>
      </c>
      <c r="AD127" s="211">
        <v>-403</v>
      </c>
      <c r="AE127" s="211">
        <v>0</v>
      </c>
      <c r="AF127" s="211">
        <v>129714490</v>
      </c>
      <c r="AG127" s="19"/>
    </row>
    <row r="128" spans="1:33" ht="12.75">
      <c r="A128" s="135" t="s">
        <v>873</v>
      </c>
      <c r="B128" s="12" t="s">
        <v>697</v>
      </c>
      <c r="C128" s="19" t="s">
        <v>136</v>
      </c>
      <c r="D128" s="11">
        <v>442453</v>
      </c>
      <c r="E128" s="123">
        <v>53838</v>
      </c>
      <c r="F128" s="127">
        <v>496291</v>
      </c>
      <c r="G128" s="128">
        <v>229191</v>
      </c>
      <c r="H128" s="128">
        <v>83817</v>
      </c>
      <c r="I128" s="128">
        <v>9280</v>
      </c>
      <c r="J128" s="128">
        <v>0</v>
      </c>
      <c r="K128" s="128">
        <v>5138</v>
      </c>
      <c r="L128" s="17">
        <v>1090</v>
      </c>
      <c r="M128" s="17">
        <v>0</v>
      </c>
      <c r="N128" s="17">
        <v>53838</v>
      </c>
      <c r="O128" s="17">
        <v>3558</v>
      </c>
      <c r="P128" s="17">
        <v>317338</v>
      </c>
      <c r="Q128" s="17">
        <v>83500</v>
      </c>
      <c r="R128" s="17">
        <v>-3951</v>
      </c>
      <c r="S128" s="17">
        <v>45762</v>
      </c>
      <c r="T128" s="17">
        <v>442649</v>
      </c>
      <c r="U128" s="17">
        <v>496291</v>
      </c>
      <c r="V128" s="17">
        <v>421848</v>
      </c>
      <c r="W128" s="17">
        <v>20802</v>
      </c>
      <c r="X128" s="17">
        <v>14561</v>
      </c>
      <c r="Y128" s="129">
        <v>1.029</v>
      </c>
      <c r="Z128" s="130">
        <v>116682</v>
      </c>
      <c r="AA128" s="211">
        <v>510684</v>
      </c>
      <c r="AB128" s="211">
        <v>502688</v>
      </c>
      <c r="AC128" s="211">
        <v>4308</v>
      </c>
      <c r="AD128" s="211">
        <v>0</v>
      </c>
      <c r="AE128" s="211">
        <v>0</v>
      </c>
      <c r="AF128" s="211">
        <v>47986</v>
      </c>
      <c r="AG128" s="19"/>
    </row>
    <row r="129" spans="1:33" ht="12.75">
      <c r="A129" s="135" t="s">
        <v>873</v>
      </c>
      <c r="B129" s="12" t="s">
        <v>680</v>
      </c>
      <c r="C129" s="19" t="s">
        <v>134</v>
      </c>
      <c r="D129" s="11">
        <v>150657</v>
      </c>
      <c r="E129" s="123">
        <v>16737</v>
      </c>
      <c r="F129" s="127">
        <v>167394</v>
      </c>
      <c r="G129" s="128">
        <v>103781</v>
      </c>
      <c r="H129" s="128">
        <v>27146</v>
      </c>
      <c r="I129" s="128">
        <v>28196</v>
      </c>
      <c r="J129" s="128">
        <v>0</v>
      </c>
      <c r="K129" s="128">
        <v>7697</v>
      </c>
      <c r="L129" s="17">
        <v>24799</v>
      </c>
      <c r="M129" s="17">
        <v>23818</v>
      </c>
      <c r="N129" s="17">
        <v>16737</v>
      </c>
      <c r="O129" s="17">
        <v>0</v>
      </c>
      <c r="P129" s="17">
        <v>143695</v>
      </c>
      <c r="Q129" s="17">
        <v>53583</v>
      </c>
      <c r="R129" s="17">
        <v>-41324</v>
      </c>
      <c r="S129" s="17">
        <v>10177</v>
      </c>
      <c r="T129" s="17">
        <v>166131</v>
      </c>
      <c r="U129" s="17">
        <v>167394</v>
      </c>
      <c r="V129" s="17">
        <v>142285</v>
      </c>
      <c r="W129" s="17">
        <v>23846</v>
      </c>
      <c r="X129" s="17">
        <v>16692</v>
      </c>
      <c r="Y129" s="129">
        <v>1.1</v>
      </c>
      <c r="Z129" s="130">
        <v>43867</v>
      </c>
      <c r="AA129" s="211">
        <v>184134</v>
      </c>
      <c r="AB129" s="211">
        <v>181251</v>
      </c>
      <c r="AC129" s="211">
        <v>4132</v>
      </c>
      <c r="AD129" s="211">
        <v>-177</v>
      </c>
      <c r="AE129" s="211">
        <v>0</v>
      </c>
      <c r="AF129" s="211">
        <v>7754371</v>
      </c>
      <c r="AG129" s="19"/>
    </row>
    <row r="130" spans="1:33" ht="12.75">
      <c r="A130" s="135" t="s">
        <v>873</v>
      </c>
      <c r="B130" s="12" t="s">
        <v>633</v>
      </c>
      <c r="C130" s="19" t="s">
        <v>126</v>
      </c>
      <c r="D130" s="11">
        <v>354449</v>
      </c>
      <c r="E130" s="123">
        <v>66868</v>
      </c>
      <c r="F130" s="127">
        <v>421317</v>
      </c>
      <c r="G130" s="128">
        <v>169175</v>
      </c>
      <c r="H130" s="128">
        <v>84830</v>
      </c>
      <c r="I130" s="128">
        <v>26575</v>
      </c>
      <c r="J130" s="128">
        <v>0</v>
      </c>
      <c r="K130" s="128">
        <v>13972</v>
      </c>
      <c r="L130" s="17">
        <v>17322</v>
      </c>
      <c r="M130" s="17">
        <v>43542</v>
      </c>
      <c r="N130" s="17">
        <v>66868</v>
      </c>
      <c r="O130" s="17">
        <v>406</v>
      </c>
      <c r="P130" s="17">
        <v>234240</v>
      </c>
      <c r="Q130" s="17">
        <v>106570</v>
      </c>
      <c r="R130" s="17">
        <v>-52080</v>
      </c>
      <c r="S130" s="17">
        <v>49436</v>
      </c>
      <c r="T130" s="17">
        <v>338166</v>
      </c>
      <c r="U130" s="17">
        <v>421317</v>
      </c>
      <c r="V130" s="17">
        <v>358119</v>
      </c>
      <c r="W130" s="17">
        <v>-19953</v>
      </c>
      <c r="X130" s="17">
        <v>-13967</v>
      </c>
      <c r="Y130" s="129">
        <v>0.967</v>
      </c>
      <c r="Z130" s="130">
        <v>137556</v>
      </c>
      <c r="AA130" s="211">
        <v>407413</v>
      </c>
      <c r="AB130" s="211">
        <v>401035</v>
      </c>
      <c r="AC130" s="211">
        <v>2915</v>
      </c>
      <c r="AD130" s="211">
        <v>-1393</v>
      </c>
      <c r="AE130" s="211">
        <v>0</v>
      </c>
      <c r="AF130" s="211">
        <v>191639358</v>
      </c>
      <c r="AG130" s="19"/>
    </row>
    <row r="131" spans="1:33" ht="12.75">
      <c r="A131" s="135" t="s">
        <v>873</v>
      </c>
      <c r="B131" s="12" t="s">
        <v>648</v>
      </c>
      <c r="C131" s="19" t="s">
        <v>128</v>
      </c>
      <c r="D131" s="11">
        <v>89452</v>
      </c>
      <c r="E131" s="123">
        <v>13082</v>
      </c>
      <c r="F131" s="127">
        <v>102534</v>
      </c>
      <c r="G131" s="128">
        <v>62916</v>
      </c>
      <c r="H131" s="128">
        <v>15056</v>
      </c>
      <c r="I131" s="128">
        <v>16997</v>
      </c>
      <c r="J131" s="128">
        <v>0</v>
      </c>
      <c r="K131" s="128">
        <v>4483</v>
      </c>
      <c r="L131" s="17">
        <v>39</v>
      </c>
      <c r="M131" s="17">
        <v>42096</v>
      </c>
      <c r="N131" s="17">
        <v>13082</v>
      </c>
      <c r="O131" s="17">
        <v>97</v>
      </c>
      <c r="P131" s="17">
        <v>87113</v>
      </c>
      <c r="Q131" s="17">
        <v>31056</v>
      </c>
      <c r="R131" s="17">
        <v>-35897</v>
      </c>
      <c r="S131" s="17">
        <v>3963</v>
      </c>
      <c r="T131" s="17">
        <v>86235</v>
      </c>
      <c r="U131" s="17">
        <v>102534</v>
      </c>
      <c r="V131" s="17">
        <v>87154</v>
      </c>
      <c r="W131" s="17">
        <v>-919</v>
      </c>
      <c r="X131" s="17">
        <v>-643</v>
      </c>
      <c r="Y131" s="129">
        <v>0.994</v>
      </c>
      <c r="Z131" s="130">
        <v>25574</v>
      </c>
      <c r="AA131" s="211">
        <v>101919</v>
      </c>
      <c r="AB131" s="211">
        <v>100324</v>
      </c>
      <c r="AC131" s="211">
        <v>3923</v>
      </c>
      <c r="AD131" s="211">
        <v>-386</v>
      </c>
      <c r="AE131" s="211">
        <v>0</v>
      </c>
      <c r="AF131" s="211">
        <v>9864626</v>
      </c>
      <c r="AG131" s="19"/>
    </row>
    <row r="132" spans="1:33" ht="12.75">
      <c r="A132" s="135" t="s">
        <v>873</v>
      </c>
      <c r="B132" s="12" t="s">
        <v>598</v>
      </c>
      <c r="C132" s="19" t="s">
        <v>125</v>
      </c>
      <c r="D132" s="11">
        <v>210695</v>
      </c>
      <c r="E132" s="123">
        <v>17640</v>
      </c>
      <c r="F132" s="127">
        <v>228335</v>
      </c>
      <c r="G132" s="128">
        <v>123344</v>
      </c>
      <c r="H132" s="128">
        <v>13522</v>
      </c>
      <c r="I132" s="128">
        <v>3381</v>
      </c>
      <c r="J132" s="128">
        <v>0</v>
      </c>
      <c r="K132" s="128">
        <v>4487</v>
      </c>
      <c r="L132" s="17">
        <v>448</v>
      </c>
      <c r="M132" s="17">
        <v>43756</v>
      </c>
      <c r="N132" s="17">
        <v>17640</v>
      </c>
      <c r="O132" s="17">
        <v>4654</v>
      </c>
      <c r="P132" s="17">
        <v>170782</v>
      </c>
      <c r="Q132" s="17">
        <v>18182</v>
      </c>
      <c r="R132" s="17">
        <v>-41529</v>
      </c>
      <c r="S132" s="17">
        <v>7555</v>
      </c>
      <c r="T132" s="17">
        <v>154990</v>
      </c>
      <c r="U132" s="17">
        <v>228335</v>
      </c>
      <c r="V132" s="17">
        <v>194085</v>
      </c>
      <c r="W132" s="17">
        <v>-39095</v>
      </c>
      <c r="X132" s="17">
        <v>-27367</v>
      </c>
      <c r="Y132" s="129">
        <v>0.88</v>
      </c>
      <c r="Z132" s="130">
        <v>32352</v>
      </c>
      <c r="AA132" s="211">
        <v>200935</v>
      </c>
      <c r="AB132" s="211">
        <v>197789</v>
      </c>
      <c r="AC132" s="211">
        <v>6114</v>
      </c>
      <c r="AD132" s="211">
        <v>1805</v>
      </c>
      <c r="AE132" s="211">
        <v>58397394</v>
      </c>
      <c r="AF132" s="211">
        <v>0</v>
      </c>
      <c r="AG132" s="19"/>
    </row>
    <row r="133" spans="1:33" ht="12.75">
      <c r="A133" s="135" t="s">
        <v>873</v>
      </c>
      <c r="B133" s="12" t="s">
        <v>832</v>
      </c>
      <c r="C133" s="19" t="s">
        <v>149</v>
      </c>
      <c r="D133" s="11">
        <v>106139</v>
      </c>
      <c r="E133" s="123">
        <v>12417</v>
      </c>
      <c r="F133" s="127">
        <v>118556</v>
      </c>
      <c r="G133" s="128">
        <v>57049</v>
      </c>
      <c r="H133" s="128">
        <v>19376</v>
      </c>
      <c r="I133" s="128">
        <v>11293</v>
      </c>
      <c r="J133" s="128">
        <v>0</v>
      </c>
      <c r="K133" s="128">
        <v>-286</v>
      </c>
      <c r="L133" s="17">
        <v>10726</v>
      </c>
      <c r="M133" s="17">
        <v>4573</v>
      </c>
      <c r="N133" s="17">
        <v>12417</v>
      </c>
      <c r="O133" s="17">
        <v>6612</v>
      </c>
      <c r="P133" s="17">
        <v>78990</v>
      </c>
      <c r="Q133" s="17">
        <v>25826</v>
      </c>
      <c r="R133" s="17">
        <v>-18624</v>
      </c>
      <c r="S133" s="17">
        <v>9777</v>
      </c>
      <c r="T133" s="17">
        <v>95968</v>
      </c>
      <c r="U133" s="17">
        <v>118556</v>
      </c>
      <c r="V133" s="17">
        <v>100773</v>
      </c>
      <c r="W133" s="17">
        <v>-4805</v>
      </c>
      <c r="X133" s="17">
        <v>-3363</v>
      </c>
      <c r="Y133" s="129">
        <v>0.972</v>
      </c>
      <c r="Z133" s="130">
        <v>28961</v>
      </c>
      <c r="AA133" s="211">
        <v>115237</v>
      </c>
      <c r="AB133" s="211">
        <v>113433</v>
      </c>
      <c r="AC133" s="211">
        <v>3917</v>
      </c>
      <c r="AD133" s="211">
        <v>-392</v>
      </c>
      <c r="AE133" s="211">
        <v>0</v>
      </c>
      <c r="AF133" s="211">
        <v>11348731</v>
      </c>
      <c r="AG133" s="19"/>
    </row>
    <row r="134" spans="1:33" ht="12.75">
      <c r="A134" s="135" t="s">
        <v>873</v>
      </c>
      <c r="B134" s="12" t="s">
        <v>796</v>
      </c>
      <c r="C134" s="19" t="s">
        <v>147</v>
      </c>
      <c r="D134" s="11">
        <v>163923</v>
      </c>
      <c r="E134" s="123">
        <v>23118</v>
      </c>
      <c r="F134" s="127">
        <v>187041</v>
      </c>
      <c r="G134" s="128">
        <v>86298</v>
      </c>
      <c r="H134" s="128">
        <v>17750</v>
      </c>
      <c r="I134" s="128">
        <v>2681</v>
      </c>
      <c r="J134" s="128">
        <v>0</v>
      </c>
      <c r="K134" s="128">
        <v>5020</v>
      </c>
      <c r="L134" s="17">
        <v>1252</v>
      </c>
      <c r="M134" s="17">
        <v>32089</v>
      </c>
      <c r="N134" s="17">
        <v>23118</v>
      </c>
      <c r="O134" s="17">
        <v>0</v>
      </c>
      <c r="P134" s="17">
        <v>119488</v>
      </c>
      <c r="Q134" s="17">
        <v>21633</v>
      </c>
      <c r="R134" s="17">
        <v>-28340</v>
      </c>
      <c r="S134" s="17">
        <v>14195</v>
      </c>
      <c r="T134" s="17">
        <v>126977</v>
      </c>
      <c r="U134" s="17">
        <v>187041</v>
      </c>
      <c r="V134" s="17">
        <v>158985</v>
      </c>
      <c r="W134" s="17">
        <v>-32008</v>
      </c>
      <c r="X134" s="17">
        <v>-22405</v>
      </c>
      <c r="Y134" s="129">
        <v>0.88</v>
      </c>
      <c r="Z134" s="130">
        <v>43323</v>
      </c>
      <c r="AA134" s="211">
        <v>164596</v>
      </c>
      <c r="AB134" s="211">
        <v>162019</v>
      </c>
      <c r="AC134" s="211">
        <v>3740</v>
      </c>
      <c r="AD134" s="211">
        <v>-569</v>
      </c>
      <c r="AE134" s="211">
        <v>0</v>
      </c>
      <c r="AF134" s="211">
        <v>24642588</v>
      </c>
      <c r="AG134" s="19"/>
    </row>
    <row r="135" spans="1:33" ht="12.75">
      <c r="A135" s="135" t="s">
        <v>873</v>
      </c>
      <c r="B135" s="12" t="s">
        <v>670</v>
      </c>
      <c r="C135" s="19" t="s">
        <v>132</v>
      </c>
      <c r="D135" s="11">
        <v>364511</v>
      </c>
      <c r="E135" s="123">
        <v>45081</v>
      </c>
      <c r="F135" s="127">
        <v>409592</v>
      </c>
      <c r="G135" s="128">
        <v>226560</v>
      </c>
      <c r="H135" s="128">
        <v>43211</v>
      </c>
      <c r="I135" s="128">
        <v>8480</v>
      </c>
      <c r="J135" s="128">
        <v>276</v>
      </c>
      <c r="K135" s="128">
        <v>5879</v>
      </c>
      <c r="L135" s="17">
        <v>3676</v>
      </c>
      <c r="M135" s="17">
        <v>51557</v>
      </c>
      <c r="N135" s="17">
        <v>45081</v>
      </c>
      <c r="O135" s="17">
        <v>0</v>
      </c>
      <c r="P135" s="17">
        <v>313695</v>
      </c>
      <c r="Q135" s="17">
        <v>49169</v>
      </c>
      <c r="R135" s="17">
        <v>-46948</v>
      </c>
      <c r="S135" s="17">
        <v>29554</v>
      </c>
      <c r="T135" s="17">
        <v>345470</v>
      </c>
      <c r="U135" s="17">
        <v>409592</v>
      </c>
      <c r="V135" s="17">
        <v>348153</v>
      </c>
      <c r="W135" s="17">
        <v>-2683</v>
      </c>
      <c r="X135" s="17">
        <v>-1878</v>
      </c>
      <c r="Y135" s="129">
        <v>0.995</v>
      </c>
      <c r="Z135" s="130">
        <v>82372</v>
      </c>
      <c r="AA135" s="211">
        <v>407544</v>
      </c>
      <c r="AB135" s="211">
        <v>401163</v>
      </c>
      <c r="AC135" s="211">
        <v>4870</v>
      </c>
      <c r="AD135" s="211">
        <v>562</v>
      </c>
      <c r="AE135" s="211">
        <v>46255298</v>
      </c>
      <c r="AF135" s="211">
        <v>0</v>
      </c>
      <c r="AG135" s="19"/>
    </row>
    <row r="136" spans="1:33" ht="12.75">
      <c r="A136" s="135" t="s">
        <v>873</v>
      </c>
      <c r="B136" s="12" t="s">
        <v>749</v>
      </c>
      <c r="C136" s="19" t="s">
        <v>140</v>
      </c>
      <c r="D136" s="11">
        <v>63628</v>
      </c>
      <c r="E136" s="123">
        <v>11603</v>
      </c>
      <c r="F136" s="127">
        <v>75231</v>
      </c>
      <c r="G136" s="128">
        <v>54688</v>
      </c>
      <c r="H136" s="128">
        <v>5006</v>
      </c>
      <c r="I136" s="128">
        <v>40440</v>
      </c>
      <c r="J136" s="128">
        <v>0</v>
      </c>
      <c r="K136" s="128">
        <v>3342</v>
      </c>
      <c r="L136" s="17">
        <v>40136</v>
      </c>
      <c r="M136" s="17">
        <v>19092</v>
      </c>
      <c r="N136" s="17">
        <v>11603</v>
      </c>
      <c r="O136" s="17">
        <v>4243</v>
      </c>
      <c r="P136" s="17">
        <v>75721</v>
      </c>
      <c r="Q136" s="17">
        <v>41470</v>
      </c>
      <c r="R136" s="17">
        <v>-53950</v>
      </c>
      <c r="S136" s="17">
        <v>6617</v>
      </c>
      <c r="T136" s="17">
        <v>69857</v>
      </c>
      <c r="U136" s="17">
        <v>75231</v>
      </c>
      <c r="V136" s="17">
        <v>63946</v>
      </c>
      <c r="W136" s="17">
        <v>5911</v>
      </c>
      <c r="X136" s="17">
        <v>4138</v>
      </c>
      <c r="Y136" s="129">
        <v>1.055</v>
      </c>
      <c r="Z136" s="130">
        <v>19079</v>
      </c>
      <c r="AA136" s="211">
        <v>79368</v>
      </c>
      <c r="AB136" s="211">
        <v>78126</v>
      </c>
      <c r="AC136" s="211">
        <v>4095</v>
      </c>
      <c r="AD136" s="211">
        <v>-214</v>
      </c>
      <c r="AE136" s="211">
        <v>0</v>
      </c>
      <c r="AF136" s="211">
        <v>4078068</v>
      </c>
      <c r="AG136" s="19"/>
    </row>
    <row r="137" spans="1:33" ht="12.75">
      <c r="A137" s="135" t="s">
        <v>873</v>
      </c>
      <c r="B137" s="12" t="s">
        <v>844</v>
      </c>
      <c r="C137" s="19" t="s">
        <v>151</v>
      </c>
      <c r="D137" s="11">
        <v>131691</v>
      </c>
      <c r="E137" s="123">
        <v>24982</v>
      </c>
      <c r="F137" s="127">
        <v>156673</v>
      </c>
      <c r="G137" s="128">
        <v>111912</v>
      </c>
      <c r="H137" s="128">
        <v>13687</v>
      </c>
      <c r="I137" s="128">
        <v>2851</v>
      </c>
      <c r="J137" s="128">
        <v>0</v>
      </c>
      <c r="K137" s="128">
        <v>5261</v>
      </c>
      <c r="L137" s="17">
        <v>454</v>
      </c>
      <c r="M137" s="17">
        <v>58130</v>
      </c>
      <c r="N137" s="17">
        <v>24982</v>
      </c>
      <c r="O137" s="17">
        <v>2426</v>
      </c>
      <c r="P137" s="17">
        <v>154953</v>
      </c>
      <c r="Q137" s="17">
        <v>18529</v>
      </c>
      <c r="R137" s="17">
        <v>-51859</v>
      </c>
      <c r="S137" s="17">
        <v>11353</v>
      </c>
      <c r="T137" s="17">
        <v>132977</v>
      </c>
      <c r="U137" s="17">
        <v>156673</v>
      </c>
      <c r="V137" s="17">
        <v>133172</v>
      </c>
      <c r="W137" s="17">
        <v>-195</v>
      </c>
      <c r="X137" s="17">
        <v>-137</v>
      </c>
      <c r="Y137" s="129">
        <v>0.999</v>
      </c>
      <c r="Z137" s="130">
        <v>40655</v>
      </c>
      <c r="AA137" s="211">
        <v>156516</v>
      </c>
      <c r="AB137" s="211">
        <v>154066</v>
      </c>
      <c r="AC137" s="211">
        <v>3790</v>
      </c>
      <c r="AD137" s="211">
        <v>-519</v>
      </c>
      <c r="AE137" s="211">
        <v>0</v>
      </c>
      <c r="AF137" s="211">
        <v>21100361</v>
      </c>
      <c r="AG137" s="19"/>
    </row>
    <row r="138" spans="1:33" ht="12.75">
      <c r="A138" s="135" t="s">
        <v>873</v>
      </c>
      <c r="B138" s="12" t="s">
        <v>647</v>
      </c>
      <c r="C138" s="19" t="s">
        <v>127</v>
      </c>
      <c r="D138" s="11">
        <v>280494</v>
      </c>
      <c r="E138" s="123">
        <v>22954</v>
      </c>
      <c r="F138" s="127">
        <v>303448</v>
      </c>
      <c r="G138" s="128">
        <v>127862</v>
      </c>
      <c r="H138" s="128">
        <v>32275</v>
      </c>
      <c r="I138" s="128">
        <v>1873</v>
      </c>
      <c r="J138" s="128">
        <v>0</v>
      </c>
      <c r="K138" s="128">
        <v>4784</v>
      </c>
      <c r="L138" s="17">
        <v>1360</v>
      </c>
      <c r="M138" s="17">
        <v>20117</v>
      </c>
      <c r="N138" s="17">
        <v>22954</v>
      </c>
      <c r="O138" s="17">
        <v>691</v>
      </c>
      <c r="P138" s="17">
        <v>177038</v>
      </c>
      <c r="Q138" s="17">
        <v>33092</v>
      </c>
      <c r="R138" s="17">
        <v>-18843</v>
      </c>
      <c r="S138" s="17">
        <v>16091</v>
      </c>
      <c r="T138" s="17">
        <v>207378</v>
      </c>
      <c r="U138" s="17">
        <v>303448</v>
      </c>
      <c r="V138" s="17">
        <v>257931</v>
      </c>
      <c r="W138" s="17">
        <v>-50552</v>
      </c>
      <c r="X138" s="17">
        <v>-35387</v>
      </c>
      <c r="Y138" s="129">
        <v>0.883</v>
      </c>
      <c r="Z138" s="130">
        <v>50960</v>
      </c>
      <c r="AA138" s="211">
        <v>267944</v>
      </c>
      <c r="AB138" s="211">
        <v>263749</v>
      </c>
      <c r="AC138" s="211">
        <v>5176</v>
      </c>
      <c r="AD138" s="211">
        <v>867</v>
      </c>
      <c r="AE138" s="211">
        <v>44183012</v>
      </c>
      <c r="AF138" s="211">
        <v>0</v>
      </c>
      <c r="AG138" s="19"/>
    </row>
    <row r="139" spans="1:33" ht="12.75">
      <c r="A139" s="135" t="s">
        <v>880</v>
      </c>
      <c r="B139" s="12" t="s">
        <v>640</v>
      </c>
      <c r="C139" s="19" t="s">
        <v>155</v>
      </c>
      <c r="D139" s="11">
        <v>25601</v>
      </c>
      <c r="E139" s="123">
        <v>3709</v>
      </c>
      <c r="F139" s="127">
        <v>29310</v>
      </c>
      <c r="G139" s="128">
        <v>20317</v>
      </c>
      <c r="H139" s="128">
        <v>2651</v>
      </c>
      <c r="I139" s="128">
        <v>470</v>
      </c>
      <c r="J139" s="128">
        <v>0</v>
      </c>
      <c r="K139" s="128">
        <v>433</v>
      </c>
      <c r="L139" s="17">
        <v>61</v>
      </c>
      <c r="M139" s="17">
        <v>8653</v>
      </c>
      <c r="N139" s="17">
        <v>3709</v>
      </c>
      <c r="O139" s="17">
        <v>242</v>
      </c>
      <c r="P139" s="17">
        <v>28131</v>
      </c>
      <c r="Q139" s="17">
        <v>3021</v>
      </c>
      <c r="R139" s="17">
        <v>-7613</v>
      </c>
      <c r="S139" s="17">
        <v>1682</v>
      </c>
      <c r="T139" s="17">
        <v>25221</v>
      </c>
      <c r="U139" s="17">
        <v>29310</v>
      </c>
      <c r="V139" s="17">
        <v>24914</v>
      </c>
      <c r="W139" s="17">
        <v>307</v>
      </c>
      <c r="X139" s="17">
        <v>215</v>
      </c>
      <c r="Y139" s="129">
        <v>1.007</v>
      </c>
      <c r="Z139" s="130">
        <v>10501</v>
      </c>
      <c r="AA139" s="211">
        <v>29516</v>
      </c>
      <c r="AB139" s="211">
        <v>29053</v>
      </c>
      <c r="AC139" s="211">
        <v>2767</v>
      </c>
      <c r="AD139" s="211">
        <v>-1542</v>
      </c>
      <c r="AE139" s="211">
        <v>0</v>
      </c>
      <c r="AF139" s="211">
        <v>16191183</v>
      </c>
      <c r="AG139" s="19"/>
    </row>
    <row r="140" spans="1:33" ht="12.75">
      <c r="A140" s="135" t="s">
        <v>880</v>
      </c>
      <c r="B140" s="12" t="s">
        <v>627</v>
      </c>
      <c r="C140" s="19" t="s">
        <v>154</v>
      </c>
      <c r="D140" s="11">
        <v>360396</v>
      </c>
      <c r="E140" s="123">
        <v>39475</v>
      </c>
      <c r="F140" s="127">
        <v>399871</v>
      </c>
      <c r="G140" s="128">
        <v>226541</v>
      </c>
      <c r="H140" s="128">
        <v>107735</v>
      </c>
      <c r="I140" s="128">
        <v>21142</v>
      </c>
      <c r="J140" s="128">
        <v>0</v>
      </c>
      <c r="K140" s="128">
        <v>4343</v>
      </c>
      <c r="L140" s="17">
        <v>15061</v>
      </c>
      <c r="M140" s="17">
        <v>56902</v>
      </c>
      <c r="N140" s="17">
        <v>39475</v>
      </c>
      <c r="O140" s="17">
        <v>1487</v>
      </c>
      <c r="P140" s="17">
        <v>313669</v>
      </c>
      <c r="Q140" s="17">
        <v>113237</v>
      </c>
      <c r="R140" s="17">
        <v>-62433</v>
      </c>
      <c r="S140" s="17">
        <v>23880</v>
      </c>
      <c r="T140" s="17">
        <v>388354</v>
      </c>
      <c r="U140" s="17">
        <v>399871</v>
      </c>
      <c r="V140" s="17">
        <v>339890</v>
      </c>
      <c r="W140" s="17">
        <v>48463</v>
      </c>
      <c r="X140" s="17">
        <v>33924</v>
      </c>
      <c r="Y140" s="129">
        <v>1.085</v>
      </c>
      <c r="Z140" s="130">
        <v>96641</v>
      </c>
      <c r="AA140" s="211">
        <v>433860</v>
      </c>
      <c r="AB140" s="211">
        <v>427067</v>
      </c>
      <c r="AC140" s="211">
        <v>4419</v>
      </c>
      <c r="AD140" s="211">
        <v>111</v>
      </c>
      <c r="AE140" s="211">
        <v>10679629</v>
      </c>
      <c r="AF140" s="211">
        <v>0</v>
      </c>
      <c r="AG140" s="19"/>
    </row>
    <row r="141" spans="1:33" ht="12.75">
      <c r="A141" s="135" t="s">
        <v>880</v>
      </c>
      <c r="B141" s="12" t="s">
        <v>679</v>
      </c>
      <c r="C141" s="19" t="s">
        <v>157</v>
      </c>
      <c r="D141" s="11">
        <v>80759</v>
      </c>
      <c r="E141" s="123">
        <v>14865</v>
      </c>
      <c r="F141" s="127">
        <v>95624</v>
      </c>
      <c r="G141" s="128">
        <v>59914</v>
      </c>
      <c r="H141" s="128">
        <v>20291</v>
      </c>
      <c r="I141" s="128">
        <v>1506</v>
      </c>
      <c r="J141" s="128">
        <v>2908</v>
      </c>
      <c r="K141" s="128">
        <v>4312</v>
      </c>
      <c r="L141" s="17">
        <v>675</v>
      </c>
      <c r="M141" s="17">
        <v>34417</v>
      </c>
      <c r="N141" s="17">
        <v>14865</v>
      </c>
      <c r="O141" s="17">
        <v>0</v>
      </c>
      <c r="P141" s="17">
        <v>82957</v>
      </c>
      <c r="Q141" s="17">
        <v>24664</v>
      </c>
      <c r="R141" s="17">
        <v>-29828</v>
      </c>
      <c r="S141" s="17">
        <v>6784</v>
      </c>
      <c r="T141" s="17">
        <v>84578</v>
      </c>
      <c r="U141" s="17">
        <v>95624</v>
      </c>
      <c r="V141" s="17">
        <v>81281</v>
      </c>
      <c r="W141" s="17">
        <v>3297</v>
      </c>
      <c r="X141" s="17">
        <v>2308</v>
      </c>
      <c r="Y141" s="129">
        <v>1.024</v>
      </c>
      <c r="Z141" s="130">
        <v>24154</v>
      </c>
      <c r="AA141" s="211">
        <v>97919</v>
      </c>
      <c r="AB141" s="211">
        <v>96386</v>
      </c>
      <c r="AC141" s="211">
        <v>3990</v>
      </c>
      <c r="AD141" s="211">
        <v>-318</v>
      </c>
      <c r="AE141" s="211">
        <v>0</v>
      </c>
      <c r="AF141" s="211">
        <v>7683538</v>
      </c>
      <c r="AG141" s="19"/>
    </row>
    <row r="142" spans="1:33" ht="12.75">
      <c r="A142" s="135" t="s">
        <v>880</v>
      </c>
      <c r="B142" s="12" t="s">
        <v>601</v>
      </c>
      <c r="C142" s="19" t="s">
        <v>602</v>
      </c>
      <c r="D142" s="11">
        <v>177661</v>
      </c>
      <c r="E142" s="123">
        <v>20892</v>
      </c>
      <c r="F142" s="127">
        <v>198553</v>
      </c>
      <c r="G142" s="128">
        <v>8517</v>
      </c>
      <c r="H142" s="128">
        <v>155779</v>
      </c>
      <c r="I142" s="128">
        <v>5455</v>
      </c>
      <c r="J142" s="128">
        <v>0</v>
      </c>
      <c r="K142" s="128">
        <v>931</v>
      </c>
      <c r="L142" s="17">
        <v>286</v>
      </c>
      <c r="M142" s="17">
        <v>11</v>
      </c>
      <c r="N142" s="17">
        <v>20892</v>
      </c>
      <c r="O142" s="17">
        <v>0</v>
      </c>
      <c r="P142" s="17">
        <v>11793</v>
      </c>
      <c r="Q142" s="17">
        <v>137840</v>
      </c>
      <c r="R142" s="17">
        <v>-252</v>
      </c>
      <c r="S142" s="17">
        <v>17756</v>
      </c>
      <c r="T142" s="17">
        <v>167137</v>
      </c>
      <c r="U142" s="17">
        <v>198553</v>
      </c>
      <c r="V142" s="17">
        <v>168770</v>
      </c>
      <c r="W142" s="17">
        <v>-1634</v>
      </c>
      <c r="X142" s="17">
        <v>-1144</v>
      </c>
      <c r="Y142" s="129">
        <v>0.994</v>
      </c>
      <c r="Z142" s="130">
        <v>42849</v>
      </c>
      <c r="AA142" s="211">
        <v>197362</v>
      </c>
      <c r="AB142" s="211">
        <v>194272</v>
      </c>
      <c r="AC142" s="211">
        <v>4534</v>
      </c>
      <c r="AD142" s="211">
        <v>225</v>
      </c>
      <c r="AE142" s="211">
        <v>9652875</v>
      </c>
      <c r="AF142" s="211">
        <v>0</v>
      </c>
      <c r="AG142" s="19"/>
    </row>
    <row r="143" spans="1:33" ht="12.75">
      <c r="A143" s="135" t="s">
        <v>880</v>
      </c>
      <c r="B143" s="12" t="s">
        <v>815</v>
      </c>
      <c r="C143" s="19" t="s">
        <v>158</v>
      </c>
      <c r="D143" s="11">
        <v>177986</v>
      </c>
      <c r="E143" s="123">
        <v>23031</v>
      </c>
      <c r="F143" s="127">
        <v>201017</v>
      </c>
      <c r="G143" s="128">
        <v>116082</v>
      </c>
      <c r="H143" s="128">
        <v>9522</v>
      </c>
      <c r="I143" s="128">
        <v>6656</v>
      </c>
      <c r="J143" s="128">
        <v>0</v>
      </c>
      <c r="K143" s="128">
        <v>6495</v>
      </c>
      <c r="L143" s="17">
        <v>764</v>
      </c>
      <c r="M143" s="17">
        <v>35449</v>
      </c>
      <c r="N143" s="17">
        <v>23031</v>
      </c>
      <c r="O143" s="17">
        <v>2258</v>
      </c>
      <c r="P143" s="17">
        <v>160727</v>
      </c>
      <c r="Q143" s="17">
        <v>19272</v>
      </c>
      <c r="R143" s="17">
        <v>-32700</v>
      </c>
      <c r="S143" s="17">
        <v>13550</v>
      </c>
      <c r="T143" s="17">
        <v>160849</v>
      </c>
      <c r="U143" s="17">
        <v>201017</v>
      </c>
      <c r="V143" s="17">
        <v>170865</v>
      </c>
      <c r="W143" s="17">
        <v>-10016</v>
      </c>
      <c r="X143" s="17">
        <v>-7011</v>
      </c>
      <c r="Y143" s="129">
        <v>0.965</v>
      </c>
      <c r="Z143" s="130">
        <v>60848</v>
      </c>
      <c r="AA143" s="211">
        <v>193982</v>
      </c>
      <c r="AB143" s="211">
        <v>190945</v>
      </c>
      <c r="AC143" s="211">
        <v>3138</v>
      </c>
      <c r="AD143" s="211">
        <v>-1171</v>
      </c>
      <c r="AE143" s="211">
        <v>0</v>
      </c>
      <c r="AF143" s="211">
        <v>71225049</v>
      </c>
      <c r="AG143" s="19"/>
    </row>
    <row r="144" spans="1:33" ht="12.75">
      <c r="A144" s="135" t="s">
        <v>880</v>
      </c>
      <c r="B144" s="12" t="s">
        <v>674</v>
      </c>
      <c r="C144" s="19" t="s">
        <v>156</v>
      </c>
      <c r="D144" s="11">
        <v>237948</v>
      </c>
      <c r="E144" s="123">
        <v>28332</v>
      </c>
      <c r="F144" s="127">
        <v>266280</v>
      </c>
      <c r="G144" s="128">
        <v>203958</v>
      </c>
      <c r="H144" s="128">
        <v>39663</v>
      </c>
      <c r="I144" s="128">
        <v>21381</v>
      </c>
      <c r="J144" s="128">
        <v>108</v>
      </c>
      <c r="K144" s="128">
        <v>7469</v>
      </c>
      <c r="L144" s="17">
        <v>10003</v>
      </c>
      <c r="M144" s="17">
        <v>56290</v>
      </c>
      <c r="N144" s="17">
        <v>28332</v>
      </c>
      <c r="O144" s="17">
        <v>327</v>
      </c>
      <c r="P144" s="17">
        <v>282400</v>
      </c>
      <c r="Q144" s="17">
        <v>58328</v>
      </c>
      <c r="R144" s="17">
        <v>-56627</v>
      </c>
      <c r="S144" s="17">
        <v>14513</v>
      </c>
      <c r="T144" s="17">
        <v>298614</v>
      </c>
      <c r="U144" s="17">
        <v>266280</v>
      </c>
      <c r="V144" s="17">
        <v>226338</v>
      </c>
      <c r="W144" s="17">
        <v>72276</v>
      </c>
      <c r="X144" s="17">
        <v>50593</v>
      </c>
      <c r="Y144" s="129">
        <v>1.19</v>
      </c>
      <c r="Z144" s="130">
        <v>79015</v>
      </c>
      <c r="AA144" s="211">
        <v>316874</v>
      </c>
      <c r="AB144" s="211">
        <v>311913</v>
      </c>
      <c r="AC144" s="211">
        <v>3948</v>
      </c>
      <c r="AD144" s="211">
        <v>-361</v>
      </c>
      <c r="AE144" s="211">
        <v>0</v>
      </c>
      <c r="AF144" s="211">
        <v>28531516</v>
      </c>
      <c r="AG144" s="19"/>
    </row>
    <row r="145" spans="1:33" ht="12.75">
      <c r="A145" s="135" t="s">
        <v>863</v>
      </c>
      <c r="B145" s="12" t="s">
        <v>646</v>
      </c>
      <c r="C145" s="19" t="s">
        <v>174</v>
      </c>
      <c r="D145" s="11">
        <v>133015</v>
      </c>
      <c r="E145" s="123">
        <v>13263</v>
      </c>
      <c r="F145" s="127">
        <v>146278</v>
      </c>
      <c r="G145" s="128">
        <v>90084</v>
      </c>
      <c r="H145" s="128">
        <v>27034</v>
      </c>
      <c r="I145" s="128">
        <v>5670</v>
      </c>
      <c r="J145" s="128">
        <v>0</v>
      </c>
      <c r="K145" s="128">
        <v>4468</v>
      </c>
      <c r="L145" s="17">
        <v>1</v>
      </c>
      <c r="M145" s="17">
        <v>21667</v>
      </c>
      <c r="N145" s="17">
        <v>13263</v>
      </c>
      <c r="O145" s="17">
        <v>46</v>
      </c>
      <c r="P145" s="17">
        <v>124730</v>
      </c>
      <c r="Q145" s="17">
        <v>31596</v>
      </c>
      <c r="R145" s="17">
        <v>-18457</v>
      </c>
      <c r="S145" s="17">
        <v>7590</v>
      </c>
      <c r="T145" s="17">
        <v>145460</v>
      </c>
      <c r="U145" s="17">
        <v>146278</v>
      </c>
      <c r="V145" s="17">
        <v>124336</v>
      </c>
      <c r="W145" s="17">
        <v>21123</v>
      </c>
      <c r="X145" s="17">
        <v>14786</v>
      </c>
      <c r="Y145" s="129">
        <v>1.101</v>
      </c>
      <c r="Z145" s="130">
        <v>36519</v>
      </c>
      <c r="AA145" s="211">
        <v>161052</v>
      </c>
      <c r="AB145" s="211">
        <v>158531</v>
      </c>
      <c r="AC145" s="211">
        <v>4341</v>
      </c>
      <c r="AD145" s="211">
        <v>32</v>
      </c>
      <c r="AE145" s="211">
        <v>1185005</v>
      </c>
      <c r="AF145" s="211">
        <v>0</v>
      </c>
      <c r="AG145" s="19"/>
    </row>
    <row r="146" spans="1:33" ht="12.75">
      <c r="A146" s="135" t="s">
        <v>863</v>
      </c>
      <c r="B146" s="12" t="s">
        <v>738</v>
      </c>
      <c r="C146" s="19" t="s">
        <v>187</v>
      </c>
      <c r="D146" s="11">
        <v>133965</v>
      </c>
      <c r="E146" s="123">
        <v>16948</v>
      </c>
      <c r="F146" s="127">
        <v>150913</v>
      </c>
      <c r="G146" s="128">
        <v>113777</v>
      </c>
      <c r="H146" s="128">
        <v>24147</v>
      </c>
      <c r="I146" s="128">
        <v>4679</v>
      </c>
      <c r="J146" s="128">
        <v>7470</v>
      </c>
      <c r="K146" s="128">
        <v>0</v>
      </c>
      <c r="L146" s="17">
        <v>4011</v>
      </c>
      <c r="M146" s="17">
        <v>38822</v>
      </c>
      <c r="N146" s="17">
        <v>16948</v>
      </c>
      <c r="O146" s="17">
        <v>295</v>
      </c>
      <c r="P146" s="17">
        <v>157536</v>
      </c>
      <c r="Q146" s="17">
        <v>30852</v>
      </c>
      <c r="R146" s="17">
        <v>-36659</v>
      </c>
      <c r="S146" s="17">
        <v>7806</v>
      </c>
      <c r="T146" s="17">
        <v>159534</v>
      </c>
      <c r="U146" s="17">
        <v>150913</v>
      </c>
      <c r="V146" s="17">
        <v>128276</v>
      </c>
      <c r="W146" s="17">
        <v>31259</v>
      </c>
      <c r="X146" s="17">
        <v>21881</v>
      </c>
      <c r="Y146" s="129">
        <v>1.145</v>
      </c>
      <c r="Z146" s="130">
        <v>36919</v>
      </c>
      <c r="AA146" s="211">
        <v>172795</v>
      </c>
      <c r="AB146" s="211">
        <v>170090</v>
      </c>
      <c r="AC146" s="211">
        <v>4607</v>
      </c>
      <c r="AD146" s="211">
        <v>299</v>
      </c>
      <c r="AE146" s="211">
        <v>11020426</v>
      </c>
      <c r="AF146" s="211">
        <v>0</v>
      </c>
      <c r="AG146" s="19"/>
    </row>
    <row r="147" spans="1:33" ht="12.75">
      <c r="A147" s="135" t="s">
        <v>863</v>
      </c>
      <c r="B147" s="12" t="s">
        <v>845</v>
      </c>
      <c r="C147" s="19" t="s">
        <v>207</v>
      </c>
      <c r="D147" s="11">
        <v>47375</v>
      </c>
      <c r="E147" s="123">
        <v>4435</v>
      </c>
      <c r="F147" s="127">
        <v>51810</v>
      </c>
      <c r="G147" s="128">
        <v>28179</v>
      </c>
      <c r="H147" s="128">
        <v>16957</v>
      </c>
      <c r="I147" s="128">
        <v>994</v>
      </c>
      <c r="J147" s="128">
        <v>535</v>
      </c>
      <c r="K147" s="128">
        <v>2007</v>
      </c>
      <c r="L147" s="17">
        <v>468</v>
      </c>
      <c r="M147" s="17">
        <v>1934</v>
      </c>
      <c r="N147" s="17">
        <v>4435</v>
      </c>
      <c r="O147" s="17">
        <v>201</v>
      </c>
      <c r="P147" s="17">
        <v>39017</v>
      </c>
      <c r="Q147" s="17">
        <v>17419</v>
      </c>
      <c r="R147" s="17">
        <v>-2213</v>
      </c>
      <c r="S147" s="17">
        <v>3441</v>
      </c>
      <c r="T147" s="17">
        <v>57664</v>
      </c>
      <c r="U147" s="17">
        <v>51810</v>
      </c>
      <c r="V147" s="17">
        <v>44038</v>
      </c>
      <c r="W147" s="17">
        <v>13626</v>
      </c>
      <c r="X147" s="17">
        <v>9538</v>
      </c>
      <c r="Y147" s="129">
        <v>1.184</v>
      </c>
      <c r="Z147" s="130">
        <v>12681</v>
      </c>
      <c r="AA147" s="211">
        <v>61343</v>
      </c>
      <c r="AB147" s="211">
        <v>60383</v>
      </c>
      <c r="AC147" s="211">
        <v>4762</v>
      </c>
      <c r="AD147" s="211">
        <v>453</v>
      </c>
      <c r="AE147" s="211">
        <v>5745194</v>
      </c>
      <c r="AF147" s="211">
        <v>0</v>
      </c>
      <c r="AG147" s="19"/>
    </row>
    <row r="148" spans="1:33" ht="12.75">
      <c r="A148" s="135" t="s">
        <v>863</v>
      </c>
      <c r="B148" s="12" t="s">
        <v>763</v>
      </c>
      <c r="C148" s="19" t="s">
        <v>191</v>
      </c>
      <c r="D148" s="11">
        <v>98981</v>
      </c>
      <c r="E148" s="123">
        <v>8305</v>
      </c>
      <c r="F148" s="127">
        <v>107286</v>
      </c>
      <c r="G148" s="128">
        <v>67550</v>
      </c>
      <c r="H148" s="128">
        <v>11960</v>
      </c>
      <c r="I148" s="128">
        <v>3445</v>
      </c>
      <c r="J148" s="128">
        <v>0</v>
      </c>
      <c r="K148" s="128">
        <v>1752</v>
      </c>
      <c r="L148" s="17">
        <v>1396</v>
      </c>
      <c r="M148" s="17">
        <v>13959</v>
      </c>
      <c r="N148" s="17">
        <v>8305</v>
      </c>
      <c r="O148" s="17">
        <v>677</v>
      </c>
      <c r="P148" s="17">
        <v>93530</v>
      </c>
      <c r="Q148" s="17">
        <v>14583</v>
      </c>
      <c r="R148" s="17">
        <v>-13627</v>
      </c>
      <c r="S148" s="17">
        <v>4686</v>
      </c>
      <c r="T148" s="17">
        <v>99172</v>
      </c>
      <c r="U148" s="17">
        <v>107286</v>
      </c>
      <c r="V148" s="17">
        <v>91193</v>
      </c>
      <c r="W148" s="17">
        <v>7979</v>
      </c>
      <c r="X148" s="17">
        <v>5586</v>
      </c>
      <c r="Y148" s="129">
        <v>1.052</v>
      </c>
      <c r="Z148" s="130">
        <v>25458</v>
      </c>
      <c r="AA148" s="211">
        <v>112864</v>
      </c>
      <c r="AB148" s="211">
        <v>111097</v>
      </c>
      <c r="AC148" s="211">
        <v>4364</v>
      </c>
      <c r="AD148" s="211">
        <v>55</v>
      </c>
      <c r="AE148" s="211">
        <v>1409034</v>
      </c>
      <c r="AF148" s="211">
        <v>0</v>
      </c>
      <c r="AG148" s="19"/>
    </row>
    <row r="149" spans="1:33" ht="12.75">
      <c r="A149" s="135" t="s">
        <v>863</v>
      </c>
      <c r="B149" s="12" t="s">
        <v>790</v>
      </c>
      <c r="C149" s="19" t="s">
        <v>197</v>
      </c>
      <c r="D149" s="11">
        <v>59902</v>
      </c>
      <c r="E149" s="123">
        <v>9172</v>
      </c>
      <c r="F149" s="127">
        <v>69074</v>
      </c>
      <c r="G149" s="128">
        <v>42466</v>
      </c>
      <c r="H149" s="128">
        <v>9224</v>
      </c>
      <c r="I149" s="128">
        <v>1236</v>
      </c>
      <c r="J149" s="128">
        <v>0</v>
      </c>
      <c r="K149" s="128">
        <v>2925</v>
      </c>
      <c r="L149" s="17">
        <v>973</v>
      </c>
      <c r="M149" s="17">
        <v>18356</v>
      </c>
      <c r="N149" s="17">
        <v>9172</v>
      </c>
      <c r="O149" s="17">
        <v>1763</v>
      </c>
      <c r="P149" s="17">
        <v>58798</v>
      </c>
      <c r="Q149" s="17">
        <v>11377</v>
      </c>
      <c r="R149" s="17">
        <v>-17928</v>
      </c>
      <c r="S149" s="17">
        <v>4676</v>
      </c>
      <c r="T149" s="17">
        <v>56923</v>
      </c>
      <c r="U149" s="17">
        <v>69074</v>
      </c>
      <c r="V149" s="17">
        <v>58713</v>
      </c>
      <c r="W149" s="17">
        <v>-1790</v>
      </c>
      <c r="X149" s="17">
        <v>-1253</v>
      </c>
      <c r="Y149" s="129">
        <v>0.982</v>
      </c>
      <c r="Z149" s="130">
        <v>15303</v>
      </c>
      <c r="AA149" s="211">
        <v>67830</v>
      </c>
      <c r="AB149" s="211">
        <v>66768</v>
      </c>
      <c r="AC149" s="211">
        <v>4363</v>
      </c>
      <c r="AD149" s="211">
        <v>54</v>
      </c>
      <c r="AE149" s="211">
        <v>833885</v>
      </c>
      <c r="AF149" s="211">
        <v>0</v>
      </c>
      <c r="AG149" s="19"/>
    </row>
    <row r="150" spans="1:33" ht="12.75">
      <c r="A150" s="135" t="s">
        <v>863</v>
      </c>
      <c r="B150" s="12" t="s">
        <v>732</v>
      </c>
      <c r="C150" s="19" t="s">
        <v>186</v>
      </c>
      <c r="D150" s="11">
        <v>50571</v>
      </c>
      <c r="E150" s="123">
        <v>4372</v>
      </c>
      <c r="F150" s="127">
        <v>54943</v>
      </c>
      <c r="G150" s="128">
        <v>42685</v>
      </c>
      <c r="H150" s="128">
        <v>8997</v>
      </c>
      <c r="I150" s="128">
        <v>-421</v>
      </c>
      <c r="J150" s="128">
        <v>0</v>
      </c>
      <c r="K150" s="128">
        <v>2643</v>
      </c>
      <c r="L150" s="17">
        <v>96</v>
      </c>
      <c r="M150" s="17">
        <v>15859</v>
      </c>
      <c r="N150" s="17">
        <v>4372</v>
      </c>
      <c r="O150" s="17">
        <v>0</v>
      </c>
      <c r="P150" s="17">
        <v>59102</v>
      </c>
      <c r="Q150" s="17">
        <v>9536</v>
      </c>
      <c r="R150" s="17">
        <v>-13562</v>
      </c>
      <c r="S150" s="17">
        <v>1020</v>
      </c>
      <c r="T150" s="17">
        <v>56096</v>
      </c>
      <c r="U150" s="17">
        <v>54943</v>
      </c>
      <c r="V150" s="17">
        <v>46702</v>
      </c>
      <c r="W150" s="17">
        <v>9395</v>
      </c>
      <c r="X150" s="17">
        <v>6576</v>
      </c>
      <c r="Y150" s="129">
        <v>1.12</v>
      </c>
      <c r="Z150" s="130">
        <v>15011</v>
      </c>
      <c r="AA150" s="211">
        <v>61536</v>
      </c>
      <c r="AB150" s="211">
        <v>60573</v>
      </c>
      <c r="AC150" s="211">
        <v>4035</v>
      </c>
      <c r="AD150" s="211">
        <v>-273</v>
      </c>
      <c r="AE150" s="211">
        <v>0</v>
      </c>
      <c r="AF150" s="211">
        <v>4103643</v>
      </c>
      <c r="AG150" s="19"/>
    </row>
    <row r="151" spans="1:33" ht="12.75">
      <c r="A151" s="135" t="s">
        <v>863</v>
      </c>
      <c r="B151" s="12" t="s">
        <v>761</v>
      </c>
      <c r="C151" s="19" t="s">
        <v>190</v>
      </c>
      <c r="D151" s="11">
        <v>30029</v>
      </c>
      <c r="E151" s="123">
        <v>5081</v>
      </c>
      <c r="F151" s="127">
        <v>35110</v>
      </c>
      <c r="G151" s="128">
        <v>20815</v>
      </c>
      <c r="H151" s="128">
        <v>9067</v>
      </c>
      <c r="I151" s="128">
        <v>274</v>
      </c>
      <c r="J151" s="128">
        <v>0</v>
      </c>
      <c r="K151" s="128">
        <v>1630</v>
      </c>
      <c r="L151" s="17">
        <v>56</v>
      </c>
      <c r="M151" s="17">
        <v>11588</v>
      </c>
      <c r="N151" s="17">
        <v>5081</v>
      </c>
      <c r="O151" s="17">
        <v>0</v>
      </c>
      <c r="P151" s="17">
        <v>28820</v>
      </c>
      <c r="Q151" s="17">
        <v>9325</v>
      </c>
      <c r="R151" s="17">
        <v>-9897</v>
      </c>
      <c r="S151" s="17">
        <v>2349</v>
      </c>
      <c r="T151" s="17">
        <v>30597</v>
      </c>
      <c r="U151" s="17">
        <v>35110</v>
      </c>
      <c r="V151" s="17">
        <v>29843</v>
      </c>
      <c r="W151" s="17">
        <v>754</v>
      </c>
      <c r="X151" s="17">
        <v>528</v>
      </c>
      <c r="Y151" s="129">
        <v>1.015</v>
      </c>
      <c r="Z151" s="130">
        <v>8976</v>
      </c>
      <c r="AA151" s="211">
        <v>35636</v>
      </c>
      <c r="AB151" s="211">
        <v>35078</v>
      </c>
      <c r="AC151" s="211">
        <v>3908</v>
      </c>
      <c r="AD151" s="211">
        <v>-401</v>
      </c>
      <c r="AE151" s="211">
        <v>0</v>
      </c>
      <c r="AF151" s="211">
        <v>3595711</v>
      </c>
      <c r="AG151" s="19"/>
    </row>
    <row r="152" spans="1:33" ht="12.75">
      <c r="A152" s="135" t="s">
        <v>863</v>
      </c>
      <c r="B152" s="12" t="s">
        <v>711</v>
      </c>
      <c r="C152" s="19" t="s">
        <v>184</v>
      </c>
      <c r="D152" s="11">
        <v>35571</v>
      </c>
      <c r="E152" s="123">
        <v>6165</v>
      </c>
      <c r="F152" s="127">
        <v>41736</v>
      </c>
      <c r="G152" s="128">
        <v>29066</v>
      </c>
      <c r="H152" s="128">
        <v>6301</v>
      </c>
      <c r="I152" s="128">
        <v>755</v>
      </c>
      <c r="J152" s="128">
        <v>0</v>
      </c>
      <c r="K152" s="128">
        <v>2633</v>
      </c>
      <c r="L152" s="17">
        <v>165</v>
      </c>
      <c r="M152" s="17">
        <v>11581</v>
      </c>
      <c r="N152" s="17">
        <v>6165</v>
      </c>
      <c r="O152" s="17">
        <v>752</v>
      </c>
      <c r="P152" s="17">
        <v>40245</v>
      </c>
      <c r="Q152" s="17">
        <v>8236</v>
      </c>
      <c r="R152" s="17">
        <v>-10623</v>
      </c>
      <c r="S152" s="17">
        <v>3271</v>
      </c>
      <c r="T152" s="17">
        <v>41129</v>
      </c>
      <c r="U152" s="17">
        <v>41736</v>
      </c>
      <c r="V152" s="17">
        <v>35476</v>
      </c>
      <c r="W152" s="17">
        <v>5653</v>
      </c>
      <c r="X152" s="17">
        <v>3957</v>
      </c>
      <c r="Y152" s="129">
        <v>1.095</v>
      </c>
      <c r="Z152" s="130">
        <v>10204</v>
      </c>
      <c r="AA152" s="211">
        <v>45701</v>
      </c>
      <c r="AB152" s="211">
        <v>44985</v>
      </c>
      <c r="AC152" s="211">
        <v>4409</v>
      </c>
      <c r="AD152" s="211">
        <v>100</v>
      </c>
      <c r="AE152" s="211">
        <v>1020363</v>
      </c>
      <c r="AF152" s="211">
        <v>0</v>
      </c>
      <c r="AG152" s="19"/>
    </row>
    <row r="153" spans="1:33" ht="12.75">
      <c r="A153" s="135" t="s">
        <v>863</v>
      </c>
      <c r="B153" s="12" t="s">
        <v>784</v>
      </c>
      <c r="C153" s="19" t="s">
        <v>194</v>
      </c>
      <c r="D153" s="11">
        <v>37054</v>
      </c>
      <c r="E153" s="123">
        <v>4195</v>
      </c>
      <c r="F153" s="127">
        <v>41249</v>
      </c>
      <c r="G153" s="128">
        <v>32498</v>
      </c>
      <c r="H153" s="128">
        <v>1989</v>
      </c>
      <c r="I153" s="128">
        <v>2771</v>
      </c>
      <c r="J153" s="128">
        <v>5872</v>
      </c>
      <c r="K153" s="128">
        <v>4396</v>
      </c>
      <c r="L153" s="17">
        <v>914</v>
      </c>
      <c r="M153" s="17">
        <v>15273</v>
      </c>
      <c r="N153" s="17">
        <v>4195</v>
      </c>
      <c r="O153" s="17">
        <v>2119</v>
      </c>
      <c r="P153" s="17">
        <v>44997</v>
      </c>
      <c r="Q153" s="17">
        <v>12774</v>
      </c>
      <c r="R153" s="17">
        <v>-15560</v>
      </c>
      <c r="S153" s="17">
        <v>969</v>
      </c>
      <c r="T153" s="17">
        <v>43180</v>
      </c>
      <c r="U153" s="17">
        <v>41249</v>
      </c>
      <c r="V153" s="17">
        <v>35061</v>
      </c>
      <c r="W153" s="17">
        <v>8118</v>
      </c>
      <c r="X153" s="17">
        <v>5683</v>
      </c>
      <c r="Y153" s="129">
        <v>1.138</v>
      </c>
      <c r="Z153" s="130">
        <v>12454</v>
      </c>
      <c r="AA153" s="211">
        <v>46941</v>
      </c>
      <c r="AB153" s="211">
        <v>46206</v>
      </c>
      <c r="AC153" s="211">
        <v>3710</v>
      </c>
      <c r="AD153" s="211">
        <v>-598</v>
      </c>
      <c r="AE153" s="211">
        <v>0</v>
      </c>
      <c r="AF153" s="211">
        <v>7453295</v>
      </c>
      <c r="AG153" s="19"/>
    </row>
    <row r="154" spans="1:33" ht="12.75">
      <c r="A154" s="135" t="s">
        <v>863</v>
      </c>
      <c r="B154" s="12" t="s">
        <v>586</v>
      </c>
      <c r="C154" s="19" t="s">
        <v>164</v>
      </c>
      <c r="D154" s="11">
        <v>27592</v>
      </c>
      <c r="E154" s="123">
        <v>1888</v>
      </c>
      <c r="F154" s="127">
        <v>29480</v>
      </c>
      <c r="G154" s="128">
        <v>17576</v>
      </c>
      <c r="H154" s="128">
        <v>1930</v>
      </c>
      <c r="I154" s="128">
        <v>661</v>
      </c>
      <c r="J154" s="128">
        <v>0</v>
      </c>
      <c r="K154" s="128">
        <v>1505</v>
      </c>
      <c r="L154" s="17">
        <v>661</v>
      </c>
      <c r="M154" s="17">
        <v>8213</v>
      </c>
      <c r="N154" s="17">
        <v>1888</v>
      </c>
      <c r="O154" s="17">
        <v>0</v>
      </c>
      <c r="P154" s="17">
        <v>24336</v>
      </c>
      <c r="Q154" s="17">
        <v>3482</v>
      </c>
      <c r="R154" s="17">
        <v>-7543</v>
      </c>
      <c r="S154" s="17">
        <v>209</v>
      </c>
      <c r="T154" s="17">
        <v>20483</v>
      </c>
      <c r="U154" s="17">
        <v>29480</v>
      </c>
      <c r="V154" s="17">
        <v>25058</v>
      </c>
      <c r="W154" s="17">
        <v>-4575</v>
      </c>
      <c r="X154" s="17">
        <v>-3203</v>
      </c>
      <c r="Y154" s="129">
        <v>0.891</v>
      </c>
      <c r="Z154" s="130">
        <v>4782</v>
      </c>
      <c r="AA154" s="211">
        <v>26267</v>
      </c>
      <c r="AB154" s="211">
        <v>25856</v>
      </c>
      <c r="AC154" s="211">
        <v>5407</v>
      </c>
      <c r="AD154" s="211">
        <v>1098</v>
      </c>
      <c r="AE154" s="211">
        <v>5251879</v>
      </c>
      <c r="AF154" s="211">
        <v>0</v>
      </c>
      <c r="AG154" s="19"/>
    </row>
    <row r="155" spans="1:33" ht="12.75">
      <c r="A155" s="135" t="s">
        <v>863</v>
      </c>
      <c r="B155" s="12" t="s">
        <v>609</v>
      </c>
      <c r="C155" s="19" t="s">
        <v>167</v>
      </c>
      <c r="D155" s="11">
        <v>24755</v>
      </c>
      <c r="E155" s="123">
        <v>862</v>
      </c>
      <c r="F155" s="127">
        <v>25617</v>
      </c>
      <c r="G155" s="128">
        <v>9839</v>
      </c>
      <c r="H155" s="128">
        <v>5225</v>
      </c>
      <c r="I155" s="128">
        <v>106</v>
      </c>
      <c r="J155" s="128">
        <v>0</v>
      </c>
      <c r="K155" s="128">
        <v>1488</v>
      </c>
      <c r="L155" s="17">
        <v>202</v>
      </c>
      <c r="M155" s="17">
        <v>2412</v>
      </c>
      <c r="N155" s="17">
        <v>862</v>
      </c>
      <c r="O155" s="17">
        <v>8</v>
      </c>
      <c r="P155" s="17">
        <v>13623</v>
      </c>
      <c r="Q155" s="17">
        <v>5796</v>
      </c>
      <c r="R155" s="17">
        <v>-2229</v>
      </c>
      <c r="S155" s="17">
        <v>323</v>
      </c>
      <c r="T155" s="17">
        <v>17513</v>
      </c>
      <c r="U155" s="17">
        <v>25617</v>
      </c>
      <c r="V155" s="17">
        <v>21774</v>
      </c>
      <c r="W155" s="17">
        <v>-4261</v>
      </c>
      <c r="X155" s="17">
        <v>-2983</v>
      </c>
      <c r="Y155" s="129">
        <v>0.884</v>
      </c>
      <c r="Z155" s="130">
        <v>6494</v>
      </c>
      <c r="AA155" s="211">
        <v>22645</v>
      </c>
      <c r="AB155" s="211">
        <v>22291</v>
      </c>
      <c r="AC155" s="211">
        <v>3433</v>
      </c>
      <c r="AD155" s="211">
        <v>-876</v>
      </c>
      <c r="AE155" s="211">
        <v>0</v>
      </c>
      <c r="AF155" s="211">
        <v>5689135</v>
      </c>
      <c r="AG155" s="19"/>
    </row>
    <row r="156" spans="1:33" ht="12.75">
      <c r="A156" s="135" t="s">
        <v>863</v>
      </c>
      <c r="B156" s="12" t="s">
        <v>546</v>
      </c>
      <c r="C156" s="19" t="s">
        <v>474</v>
      </c>
      <c r="D156" s="11">
        <v>108487</v>
      </c>
      <c r="E156" s="123">
        <v>9135</v>
      </c>
      <c r="F156" s="127">
        <v>117622</v>
      </c>
      <c r="G156" s="128">
        <v>74445</v>
      </c>
      <c r="H156" s="128">
        <v>29375</v>
      </c>
      <c r="I156" s="128">
        <v>4619</v>
      </c>
      <c r="J156" s="128">
        <v>0</v>
      </c>
      <c r="K156" s="128">
        <v>7743</v>
      </c>
      <c r="L156" s="17">
        <v>658</v>
      </c>
      <c r="M156" s="17">
        <v>26992</v>
      </c>
      <c r="N156" s="17">
        <v>9135</v>
      </c>
      <c r="O156" s="17">
        <v>274</v>
      </c>
      <c r="P156" s="17">
        <v>103077</v>
      </c>
      <c r="Q156" s="17">
        <v>35476</v>
      </c>
      <c r="R156" s="17">
        <v>-23735</v>
      </c>
      <c r="S156" s="17">
        <v>3176</v>
      </c>
      <c r="T156" s="17">
        <v>117994</v>
      </c>
      <c r="U156" s="17">
        <v>117622</v>
      </c>
      <c r="V156" s="17">
        <v>99979</v>
      </c>
      <c r="W156" s="17">
        <v>18015</v>
      </c>
      <c r="X156" s="17">
        <v>12610</v>
      </c>
      <c r="Y156" s="129">
        <v>1.107</v>
      </c>
      <c r="Z156" s="130">
        <v>28722</v>
      </c>
      <c r="AA156" s="211">
        <v>130208</v>
      </c>
      <c r="AB156" s="211">
        <v>128169</v>
      </c>
      <c r="AC156" s="211">
        <v>4462</v>
      </c>
      <c r="AD156" s="211">
        <v>154</v>
      </c>
      <c r="AE156" s="211">
        <v>4417473</v>
      </c>
      <c r="AF156" s="211">
        <v>0</v>
      </c>
      <c r="AG156" s="19"/>
    </row>
    <row r="157" spans="1:33" ht="12.75">
      <c r="A157" s="135" t="s">
        <v>863</v>
      </c>
      <c r="B157" s="12" t="s">
        <v>684</v>
      </c>
      <c r="C157" s="19" t="s">
        <v>177</v>
      </c>
      <c r="D157" s="11">
        <v>142105</v>
      </c>
      <c r="E157" s="123">
        <v>14693</v>
      </c>
      <c r="F157" s="127">
        <v>156798</v>
      </c>
      <c r="G157" s="128">
        <v>45083</v>
      </c>
      <c r="H157" s="128">
        <v>79293</v>
      </c>
      <c r="I157" s="128">
        <v>779</v>
      </c>
      <c r="J157" s="128">
        <v>0</v>
      </c>
      <c r="K157" s="128">
        <v>7201</v>
      </c>
      <c r="L157" s="17">
        <v>13</v>
      </c>
      <c r="M157" s="17">
        <v>9481</v>
      </c>
      <c r="N157" s="17">
        <v>14693</v>
      </c>
      <c r="O157" s="17">
        <v>32</v>
      </c>
      <c r="P157" s="17">
        <v>62422</v>
      </c>
      <c r="Q157" s="17">
        <v>74182</v>
      </c>
      <c r="R157" s="17">
        <v>-8097</v>
      </c>
      <c r="S157" s="17">
        <v>10877</v>
      </c>
      <c r="T157" s="17">
        <v>139384</v>
      </c>
      <c r="U157" s="17">
        <v>156798</v>
      </c>
      <c r="V157" s="17">
        <v>133278</v>
      </c>
      <c r="W157" s="17">
        <v>6106</v>
      </c>
      <c r="X157" s="17">
        <v>4274</v>
      </c>
      <c r="Y157" s="129">
        <v>1.027</v>
      </c>
      <c r="Z157" s="130">
        <v>40107</v>
      </c>
      <c r="AA157" s="211">
        <v>161031</v>
      </c>
      <c r="AB157" s="211">
        <v>158510</v>
      </c>
      <c r="AC157" s="211">
        <v>3952</v>
      </c>
      <c r="AD157" s="211">
        <v>-356</v>
      </c>
      <c r="AE157" s="211">
        <v>0</v>
      </c>
      <c r="AF157" s="211">
        <v>14295210</v>
      </c>
      <c r="AG157" s="19"/>
    </row>
    <row r="158" spans="1:33" ht="12.75">
      <c r="A158" s="135" t="s">
        <v>863</v>
      </c>
      <c r="B158" s="12" t="s">
        <v>823</v>
      </c>
      <c r="C158" s="19" t="s">
        <v>204</v>
      </c>
      <c r="D158" s="11">
        <v>35623</v>
      </c>
      <c r="E158" s="123">
        <v>8001</v>
      </c>
      <c r="F158" s="127">
        <v>43624</v>
      </c>
      <c r="G158" s="128">
        <v>31120</v>
      </c>
      <c r="H158" s="128">
        <v>7938</v>
      </c>
      <c r="I158" s="128">
        <v>2691</v>
      </c>
      <c r="J158" s="128">
        <v>4518</v>
      </c>
      <c r="K158" s="128">
        <v>19</v>
      </c>
      <c r="L158" s="17">
        <v>2795</v>
      </c>
      <c r="M158" s="17">
        <v>18008</v>
      </c>
      <c r="N158" s="17">
        <v>8001</v>
      </c>
      <c r="O158" s="17">
        <v>1314</v>
      </c>
      <c r="P158" s="17">
        <v>43089</v>
      </c>
      <c r="Q158" s="17">
        <v>12891</v>
      </c>
      <c r="R158" s="17">
        <v>-18799</v>
      </c>
      <c r="S158" s="17">
        <v>3739</v>
      </c>
      <c r="T158" s="17">
        <v>40920</v>
      </c>
      <c r="U158" s="17">
        <v>43624</v>
      </c>
      <c r="V158" s="17">
        <v>37081</v>
      </c>
      <c r="W158" s="17">
        <v>3839</v>
      </c>
      <c r="X158" s="17">
        <v>2687</v>
      </c>
      <c r="Y158" s="129">
        <v>1.062</v>
      </c>
      <c r="Z158" s="130">
        <v>11158</v>
      </c>
      <c r="AA158" s="211">
        <v>46329</v>
      </c>
      <c r="AB158" s="211">
        <v>45604</v>
      </c>
      <c r="AC158" s="211">
        <v>4087</v>
      </c>
      <c r="AD158" s="211">
        <v>-222</v>
      </c>
      <c r="AE158" s="211">
        <v>0</v>
      </c>
      <c r="AF158" s="211">
        <v>2471768</v>
      </c>
      <c r="AG158" s="19"/>
    </row>
    <row r="159" spans="1:33" ht="12.75">
      <c r="A159" s="135" t="s">
        <v>863</v>
      </c>
      <c r="B159" s="12" t="s">
        <v>571</v>
      </c>
      <c r="C159" s="19" t="s">
        <v>162</v>
      </c>
      <c r="D159" s="11">
        <v>25436</v>
      </c>
      <c r="E159" s="123">
        <v>3969</v>
      </c>
      <c r="F159" s="127">
        <v>29405</v>
      </c>
      <c r="G159" s="128">
        <v>18916</v>
      </c>
      <c r="H159" s="128">
        <v>7958</v>
      </c>
      <c r="I159" s="128">
        <v>474</v>
      </c>
      <c r="J159" s="128">
        <v>0</v>
      </c>
      <c r="K159" s="128">
        <v>1370</v>
      </c>
      <c r="L159" s="17">
        <v>0</v>
      </c>
      <c r="M159" s="17">
        <v>8393</v>
      </c>
      <c r="N159" s="17">
        <v>3969</v>
      </c>
      <c r="O159" s="17">
        <v>0</v>
      </c>
      <c r="P159" s="17">
        <v>26191</v>
      </c>
      <c r="Q159" s="17">
        <v>8332</v>
      </c>
      <c r="R159" s="17">
        <v>-7134</v>
      </c>
      <c r="S159" s="17">
        <v>1947</v>
      </c>
      <c r="T159" s="17">
        <v>29336</v>
      </c>
      <c r="U159" s="17">
        <v>29405</v>
      </c>
      <c r="V159" s="17">
        <v>24994</v>
      </c>
      <c r="W159" s="17">
        <v>4341</v>
      </c>
      <c r="X159" s="17">
        <v>3039</v>
      </c>
      <c r="Y159" s="129">
        <v>1.103</v>
      </c>
      <c r="Z159" s="130">
        <v>8751</v>
      </c>
      <c r="AA159" s="211">
        <v>32434</v>
      </c>
      <c r="AB159" s="211">
        <v>31926</v>
      </c>
      <c r="AC159" s="211">
        <v>3648</v>
      </c>
      <c r="AD159" s="211">
        <v>-660</v>
      </c>
      <c r="AE159" s="211">
        <v>0</v>
      </c>
      <c r="AF159" s="211">
        <v>5778431</v>
      </c>
      <c r="AG159" s="19"/>
    </row>
    <row r="160" spans="1:33" ht="12.75">
      <c r="A160" s="135" t="s">
        <v>863</v>
      </c>
      <c r="B160" s="12" t="s">
        <v>617</v>
      </c>
      <c r="C160" s="19" t="s">
        <v>168</v>
      </c>
      <c r="D160" s="11">
        <v>31039</v>
      </c>
      <c r="E160" s="123">
        <v>5017</v>
      </c>
      <c r="F160" s="127">
        <v>36056</v>
      </c>
      <c r="G160" s="128">
        <v>27134</v>
      </c>
      <c r="H160" s="128">
        <v>5067</v>
      </c>
      <c r="I160" s="128">
        <v>535</v>
      </c>
      <c r="J160" s="128">
        <v>0</v>
      </c>
      <c r="K160" s="128">
        <v>1831</v>
      </c>
      <c r="L160" s="17">
        <v>284</v>
      </c>
      <c r="M160" s="17">
        <v>23050</v>
      </c>
      <c r="N160" s="17">
        <v>5017</v>
      </c>
      <c r="O160" s="17">
        <v>449</v>
      </c>
      <c r="P160" s="17">
        <v>37570</v>
      </c>
      <c r="Q160" s="17">
        <v>6318</v>
      </c>
      <c r="R160" s="17">
        <v>-20216</v>
      </c>
      <c r="S160" s="17">
        <v>346</v>
      </c>
      <c r="T160" s="17">
        <v>24018</v>
      </c>
      <c r="U160" s="17">
        <v>36056</v>
      </c>
      <c r="V160" s="17">
        <v>30648</v>
      </c>
      <c r="W160" s="17">
        <v>-6629</v>
      </c>
      <c r="X160" s="17">
        <v>-4641</v>
      </c>
      <c r="Y160" s="129">
        <v>0.871</v>
      </c>
      <c r="Z160" s="130">
        <v>5642</v>
      </c>
      <c r="AA160" s="211">
        <v>31405</v>
      </c>
      <c r="AB160" s="211">
        <v>30913</v>
      </c>
      <c r="AC160" s="211">
        <v>5479</v>
      </c>
      <c r="AD160" s="211">
        <v>1170</v>
      </c>
      <c r="AE160" s="211">
        <v>6603922</v>
      </c>
      <c r="AF160" s="211">
        <v>0</v>
      </c>
      <c r="AG160" s="19"/>
    </row>
    <row r="161" spans="1:33" ht="12.75">
      <c r="A161" s="135" t="s">
        <v>863</v>
      </c>
      <c r="B161" s="12" t="s">
        <v>599</v>
      </c>
      <c r="C161" s="19" t="s">
        <v>165</v>
      </c>
      <c r="D161" s="11">
        <v>23889</v>
      </c>
      <c r="E161" s="123">
        <v>4546</v>
      </c>
      <c r="F161" s="127">
        <v>28435</v>
      </c>
      <c r="G161" s="128">
        <v>19756</v>
      </c>
      <c r="H161" s="128">
        <v>1170</v>
      </c>
      <c r="I161" s="128">
        <v>560</v>
      </c>
      <c r="J161" s="128">
        <v>0</v>
      </c>
      <c r="K161" s="128">
        <v>405</v>
      </c>
      <c r="L161" s="17">
        <v>404</v>
      </c>
      <c r="M161" s="17">
        <v>13416</v>
      </c>
      <c r="N161" s="17">
        <v>4546</v>
      </c>
      <c r="O161" s="17">
        <v>62</v>
      </c>
      <c r="P161" s="17">
        <v>27354</v>
      </c>
      <c r="Q161" s="17">
        <v>1815</v>
      </c>
      <c r="R161" s="17">
        <v>-11800</v>
      </c>
      <c r="S161" s="17">
        <v>1583</v>
      </c>
      <c r="T161" s="17">
        <v>18953</v>
      </c>
      <c r="U161" s="17">
        <v>28435</v>
      </c>
      <c r="V161" s="17">
        <v>24170</v>
      </c>
      <c r="W161" s="17">
        <v>-5217</v>
      </c>
      <c r="X161" s="17">
        <v>-3652</v>
      </c>
      <c r="Y161" s="129">
        <v>0.872</v>
      </c>
      <c r="Z161" s="130">
        <v>5591</v>
      </c>
      <c r="AA161" s="211">
        <v>24795</v>
      </c>
      <c r="AB161" s="211">
        <v>24407</v>
      </c>
      <c r="AC161" s="211">
        <v>4365</v>
      </c>
      <c r="AD161" s="211">
        <v>57</v>
      </c>
      <c r="AE161" s="211">
        <v>317859</v>
      </c>
      <c r="AF161" s="211">
        <v>0</v>
      </c>
      <c r="AG161" s="19"/>
    </row>
    <row r="162" spans="1:33" ht="12.75">
      <c r="A162" s="135" t="s">
        <v>863</v>
      </c>
      <c r="B162" s="12" t="s">
        <v>657</v>
      </c>
      <c r="C162" s="19" t="s">
        <v>175</v>
      </c>
      <c r="D162" s="11">
        <v>15259</v>
      </c>
      <c r="E162" s="123">
        <v>3838</v>
      </c>
      <c r="F162" s="127">
        <v>19097</v>
      </c>
      <c r="G162" s="128">
        <v>14650</v>
      </c>
      <c r="H162" s="128">
        <v>3920</v>
      </c>
      <c r="I162" s="128">
        <v>121</v>
      </c>
      <c r="J162" s="128">
        <v>0</v>
      </c>
      <c r="K162" s="128">
        <v>1321</v>
      </c>
      <c r="L162" s="17">
        <v>0</v>
      </c>
      <c r="M162" s="17">
        <v>10608</v>
      </c>
      <c r="N162" s="17">
        <v>3838</v>
      </c>
      <c r="O162" s="17">
        <v>0</v>
      </c>
      <c r="P162" s="17">
        <v>20284</v>
      </c>
      <c r="Q162" s="17">
        <v>4558</v>
      </c>
      <c r="R162" s="17">
        <v>-9017</v>
      </c>
      <c r="S162" s="17">
        <v>1459</v>
      </c>
      <c r="T162" s="17">
        <v>17284</v>
      </c>
      <c r="U162" s="17">
        <v>19097</v>
      </c>
      <c r="V162" s="17">
        <v>16232</v>
      </c>
      <c r="W162" s="17">
        <v>1052</v>
      </c>
      <c r="X162" s="17">
        <v>736</v>
      </c>
      <c r="Y162" s="129">
        <v>1.039</v>
      </c>
      <c r="Z162" s="130">
        <v>6760</v>
      </c>
      <c r="AA162" s="211">
        <v>19841</v>
      </c>
      <c r="AB162" s="211">
        <v>19531</v>
      </c>
      <c r="AC162" s="211">
        <v>2889</v>
      </c>
      <c r="AD162" s="211">
        <v>-1419</v>
      </c>
      <c r="AE162" s="211">
        <v>0</v>
      </c>
      <c r="AF162" s="211">
        <v>9595352</v>
      </c>
      <c r="AG162" s="19"/>
    </row>
    <row r="163" spans="1:33" ht="12.75">
      <c r="A163" s="135" t="s">
        <v>863</v>
      </c>
      <c r="B163" s="12" t="s">
        <v>618</v>
      </c>
      <c r="C163" s="19" t="s">
        <v>169</v>
      </c>
      <c r="D163" s="11">
        <v>23983</v>
      </c>
      <c r="E163" s="123">
        <v>2991</v>
      </c>
      <c r="F163" s="127">
        <v>26974</v>
      </c>
      <c r="G163" s="128">
        <v>19049</v>
      </c>
      <c r="H163" s="128">
        <v>491</v>
      </c>
      <c r="I163" s="128">
        <v>1539</v>
      </c>
      <c r="J163" s="128">
        <v>0</v>
      </c>
      <c r="K163" s="128">
        <v>1962</v>
      </c>
      <c r="L163" s="17">
        <v>70</v>
      </c>
      <c r="M163" s="17">
        <v>9821</v>
      </c>
      <c r="N163" s="17">
        <v>2991</v>
      </c>
      <c r="O163" s="17">
        <v>0</v>
      </c>
      <c r="P163" s="17">
        <v>26375</v>
      </c>
      <c r="Q163" s="17">
        <v>3393</v>
      </c>
      <c r="R163" s="17">
        <v>-8407</v>
      </c>
      <c r="S163" s="17">
        <v>873</v>
      </c>
      <c r="T163" s="17">
        <v>22234</v>
      </c>
      <c r="U163" s="17">
        <v>26974</v>
      </c>
      <c r="V163" s="17">
        <v>22928</v>
      </c>
      <c r="W163" s="17">
        <v>-694</v>
      </c>
      <c r="X163" s="17">
        <v>-486</v>
      </c>
      <c r="Y163" s="129">
        <v>0.982</v>
      </c>
      <c r="Z163" s="130">
        <v>5238</v>
      </c>
      <c r="AA163" s="211">
        <v>26488</v>
      </c>
      <c r="AB163" s="211">
        <v>26073</v>
      </c>
      <c r="AC163" s="211">
        <v>4978</v>
      </c>
      <c r="AD163" s="211">
        <v>669</v>
      </c>
      <c r="AE163" s="211">
        <v>3504955</v>
      </c>
      <c r="AF163" s="211">
        <v>0</v>
      </c>
      <c r="AG163" s="19"/>
    </row>
    <row r="164" spans="1:33" ht="12.75">
      <c r="A164" s="135" t="s">
        <v>863</v>
      </c>
      <c r="B164" s="12" t="s">
        <v>794</v>
      </c>
      <c r="C164" s="19" t="s">
        <v>198</v>
      </c>
      <c r="D164" s="11">
        <v>52139</v>
      </c>
      <c r="E164" s="123">
        <v>4102</v>
      </c>
      <c r="F164" s="127">
        <v>56241</v>
      </c>
      <c r="G164" s="128">
        <v>36392</v>
      </c>
      <c r="H164" s="128">
        <v>2462</v>
      </c>
      <c r="I164" s="128">
        <v>935</v>
      </c>
      <c r="J164" s="128">
        <v>0</v>
      </c>
      <c r="K164" s="128">
        <v>2565</v>
      </c>
      <c r="L164" s="17">
        <v>1583</v>
      </c>
      <c r="M164" s="17">
        <v>6761</v>
      </c>
      <c r="N164" s="17">
        <v>4102</v>
      </c>
      <c r="O164" s="17">
        <v>0</v>
      </c>
      <c r="P164" s="17">
        <v>50388</v>
      </c>
      <c r="Q164" s="17">
        <v>5068</v>
      </c>
      <c r="R164" s="17">
        <v>-7092</v>
      </c>
      <c r="S164" s="17">
        <v>2337</v>
      </c>
      <c r="T164" s="17">
        <v>50701</v>
      </c>
      <c r="U164" s="17">
        <v>56241</v>
      </c>
      <c r="V164" s="17">
        <v>47805</v>
      </c>
      <c r="W164" s="17">
        <v>2896</v>
      </c>
      <c r="X164" s="17">
        <v>2028</v>
      </c>
      <c r="Y164" s="129">
        <v>1.036</v>
      </c>
      <c r="Z164" s="130">
        <v>11620</v>
      </c>
      <c r="AA164" s="211">
        <v>58265</v>
      </c>
      <c r="AB164" s="211">
        <v>57353</v>
      </c>
      <c r="AC164" s="211">
        <v>4936</v>
      </c>
      <c r="AD164" s="211">
        <v>627</v>
      </c>
      <c r="AE164" s="211">
        <v>7287084</v>
      </c>
      <c r="AF164" s="211">
        <v>0</v>
      </c>
      <c r="AG164" s="19"/>
    </row>
    <row r="165" spans="1:33" ht="12.75">
      <c r="A165" s="135" t="s">
        <v>863</v>
      </c>
      <c r="B165" s="12" t="s">
        <v>563</v>
      </c>
      <c r="C165" s="19" t="s">
        <v>161</v>
      </c>
      <c r="D165" s="11">
        <v>36526</v>
      </c>
      <c r="E165" s="123">
        <v>5476</v>
      </c>
      <c r="F165" s="127">
        <v>42002</v>
      </c>
      <c r="G165" s="128">
        <v>20336</v>
      </c>
      <c r="H165" s="128">
        <v>6630</v>
      </c>
      <c r="I165" s="128">
        <v>193</v>
      </c>
      <c r="J165" s="128">
        <v>0</v>
      </c>
      <c r="K165" s="128">
        <v>1147</v>
      </c>
      <c r="L165" s="17">
        <v>0</v>
      </c>
      <c r="M165" s="17">
        <v>10366</v>
      </c>
      <c r="N165" s="17">
        <v>5476</v>
      </c>
      <c r="O165" s="17">
        <v>927</v>
      </c>
      <c r="P165" s="17">
        <v>28157</v>
      </c>
      <c r="Q165" s="17">
        <v>6775</v>
      </c>
      <c r="R165" s="17">
        <v>-9599</v>
      </c>
      <c r="S165" s="17">
        <v>2892</v>
      </c>
      <c r="T165" s="17">
        <v>28225</v>
      </c>
      <c r="U165" s="17">
        <v>42002</v>
      </c>
      <c r="V165" s="17">
        <v>35702</v>
      </c>
      <c r="W165" s="17">
        <v>-7476</v>
      </c>
      <c r="X165" s="17">
        <v>-5234</v>
      </c>
      <c r="Y165" s="129">
        <v>0.875</v>
      </c>
      <c r="Z165" s="130">
        <v>9605</v>
      </c>
      <c r="AA165" s="211">
        <v>36752</v>
      </c>
      <c r="AB165" s="211">
        <v>36176</v>
      </c>
      <c r="AC165" s="211">
        <v>3766</v>
      </c>
      <c r="AD165" s="211">
        <v>-542</v>
      </c>
      <c r="AE165" s="211">
        <v>0</v>
      </c>
      <c r="AF165" s="211">
        <v>5207951</v>
      </c>
      <c r="AG165" s="19"/>
    </row>
    <row r="166" spans="1:33" ht="12.75">
      <c r="A166" s="135" t="s">
        <v>863</v>
      </c>
      <c r="B166" s="12" t="s">
        <v>706</v>
      </c>
      <c r="C166" s="19" t="s">
        <v>183</v>
      </c>
      <c r="D166" s="11">
        <v>65783</v>
      </c>
      <c r="E166" s="123">
        <v>3843</v>
      </c>
      <c r="F166" s="127">
        <v>69626</v>
      </c>
      <c r="G166" s="128">
        <v>42809</v>
      </c>
      <c r="H166" s="128">
        <v>2328</v>
      </c>
      <c r="I166" s="128">
        <v>1887</v>
      </c>
      <c r="J166" s="128">
        <v>0</v>
      </c>
      <c r="K166" s="128">
        <v>2783</v>
      </c>
      <c r="L166" s="17">
        <v>1226</v>
      </c>
      <c r="M166" s="17">
        <v>16553</v>
      </c>
      <c r="N166" s="17">
        <v>3843</v>
      </c>
      <c r="O166" s="17">
        <v>483</v>
      </c>
      <c r="P166" s="17">
        <v>59273</v>
      </c>
      <c r="Q166" s="17">
        <v>5948</v>
      </c>
      <c r="R166" s="17">
        <v>-15523</v>
      </c>
      <c r="S166" s="17">
        <v>453</v>
      </c>
      <c r="T166" s="17">
        <v>50151</v>
      </c>
      <c r="U166" s="17">
        <v>69626</v>
      </c>
      <c r="V166" s="17">
        <v>59182</v>
      </c>
      <c r="W166" s="17">
        <v>-9031</v>
      </c>
      <c r="X166" s="17">
        <v>-6322</v>
      </c>
      <c r="Y166" s="129">
        <v>0.909</v>
      </c>
      <c r="Z166" s="130">
        <v>9147</v>
      </c>
      <c r="AA166" s="211">
        <v>63290</v>
      </c>
      <c r="AB166" s="211">
        <v>62299</v>
      </c>
      <c r="AC166" s="211">
        <v>6811</v>
      </c>
      <c r="AD166" s="211">
        <v>2502</v>
      </c>
      <c r="AE166" s="211">
        <v>22888502</v>
      </c>
      <c r="AF166" s="211">
        <v>0</v>
      </c>
      <c r="AG166" s="19"/>
    </row>
    <row r="167" spans="1:33" ht="12.75">
      <c r="A167" s="135" t="s">
        <v>863</v>
      </c>
      <c r="B167" s="12" t="s">
        <v>688</v>
      </c>
      <c r="C167" s="19" t="s">
        <v>179</v>
      </c>
      <c r="D167" s="11">
        <v>46441</v>
      </c>
      <c r="E167" s="123">
        <v>6344</v>
      </c>
      <c r="F167" s="127">
        <v>52785</v>
      </c>
      <c r="G167" s="128">
        <v>34009</v>
      </c>
      <c r="H167" s="128">
        <v>18534</v>
      </c>
      <c r="I167" s="128">
        <v>543</v>
      </c>
      <c r="J167" s="128">
        <v>0</v>
      </c>
      <c r="K167" s="128">
        <v>3175</v>
      </c>
      <c r="L167" s="17">
        <v>444</v>
      </c>
      <c r="M167" s="17">
        <v>19875</v>
      </c>
      <c r="N167" s="17">
        <v>6344</v>
      </c>
      <c r="O167" s="17">
        <v>79</v>
      </c>
      <c r="P167" s="17">
        <v>47089</v>
      </c>
      <c r="Q167" s="17">
        <v>18914</v>
      </c>
      <c r="R167" s="17">
        <v>-17338</v>
      </c>
      <c r="S167" s="17">
        <v>2014</v>
      </c>
      <c r="T167" s="17">
        <v>50678</v>
      </c>
      <c r="U167" s="17">
        <v>52785</v>
      </c>
      <c r="V167" s="17">
        <v>44867</v>
      </c>
      <c r="W167" s="17">
        <v>5812</v>
      </c>
      <c r="X167" s="17">
        <v>4068</v>
      </c>
      <c r="Y167" s="129">
        <v>1.077</v>
      </c>
      <c r="Z167" s="130">
        <v>13111</v>
      </c>
      <c r="AA167" s="211">
        <v>56849</v>
      </c>
      <c r="AB167" s="211">
        <v>55959</v>
      </c>
      <c r="AC167" s="211">
        <v>4268</v>
      </c>
      <c r="AD167" s="211">
        <v>-41</v>
      </c>
      <c r="AE167" s="211">
        <v>0</v>
      </c>
      <c r="AF167" s="211">
        <v>531173</v>
      </c>
      <c r="AG167" s="19"/>
    </row>
    <row r="168" spans="1:33" ht="12.75">
      <c r="A168" s="135" t="s">
        <v>863</v>
      </c>
      <c r="B168" s="12" t="s">
        <v>704</v>
      </c>
      <c r="C168" s="19" t="s">
        <v>182</v>
      </c>
      <c r="D168" s="11">
        <v>153804</v>
      </c>
      <c r="E168" s="123">
        <v>24035</v>
      </c>
      <c r="F168" s="127">
        <v>177839</v>
      </c>
      <c r="G168" s="128">
        <v>80979</v>
      </c>
      <c r="H168" s="128">
        <v>25787</v>
      </c>
      <c r="I168" s="128">
        <v>7444</v>
      </c>
      <c r="J168" s="128">
        <v>0</v>
      </c>
      <c r="K168" s="128">
        <v>3450</v>
      </c>
      <c r="L168" s="17">
        <v>3374</v>
      </c>
      <c r="M168" s="17">
        <v>9861</v>
      </c>
      <c r="N168" s="17">
        <v>24035</v>
      </c>
      <c r="O168" s="17">
        <v>3815</v>
      </c>
      <c r="P168" s="17">
        <v>112124</v>
      </c>
      <c r="Q168" s="17">
        <v>31179</v>
      </c>
      <c r="R168" s="17">
        <v>-14493</v>
      </c>
      <c r="S168" s="17">
        <v>18753</v>
      </c>
      <c r="T168" s="17">
        <v>147563</v>
      </c>
      <c r="U168" s="17">
        <v>177839</v>
      </c>
      <c r="V168" s="17">
        <v>151163</v>
      </c>
      <c r="W168" s="17">
        <v>-3600</v>
      </c>
      <c r="X168" s="17">
        <v>-2520</v>
      </c>
      <c r="Y168" s="129">
        <v>0.986</v>
      </c>
      <c r="Z168" s="130">
        <v>33872</v>
      </c>
      <c r="AA168" s="211">
        <v>175349</v>
      </c>
      <c r="AB168" s="211">
        <v>172604</v>
      </c>
      <c r="AC168" s="211">
        <v>5096</v>
      </c>
      <c r="AD168" s="211">
        <v>787</v>
      </c>
      <c r="AE168" s="211">
        <v>26662994</v>
      </c>
      <c r="AF168" s="211">
        <v>0</v>
      </c>
      <c r="AG168" s="19"/>
    </row>
    <row r="169" spans="1:33" ht="12.75">
      <c r="A169" s="135" t="s">
        <v>863</v>
      </c>
      <c r="B169" s="12" t="s">
        <v>776</v>
      </c>
      <c r="C169" s="19" t="s">
        <v>193</v>
      </c>
      <c r="D169" s="11">
        <v>38230</v>
      </c>
      <c r="E169" s="123">
        <v>9329</v>
      </c>
      <c r="F169" s="127">
        <v>47559</v>
      </c>
      <c r="G169" s="128">
        <v>24011</v>
      </c>
      <c r="H169" s="128">
        <v>5990</v>
      </c>
      <c r="I169" s="128">
        <v>1038</v>
      </c>
      <c r="J169" s="128">
        <v>0</v>
      </c>
      <c r="K169" s="128">
        <v>2613</v>
      </c>
      <c r="L169" s="17">
        <v>95</v>
      </c>
      <c r="M169" s="17">
        <v>9548</v>
      </c>
      <c r="N169" s="17">
        <v>9329</v>
      </c>
      <c r="O169" s="17">
        <v>11</v>
      </c>
      <c r="P169" s="17">
        <v>33246</v>
      </c>
      <c r="Q169" s="17">
        <v>8195</v>
      </c>
      <c r="R169" s="17">
        <v>-8206</v>
      </c>
      <c r="S169" s="17">
        <v>6306</v>
      </c>
      <c r="T169" s="17">
        <v>39541</v>
      </c>
      <c r="U169" s="17">
        <v>47559</v>
      </c>
      <c r="V169" s="17">
        <v>40425</v>
      </c>
      <c r="W169" s="17">
        <v>-884</v>
      </c>
      <c r="X169" s="17">
        <v>-619</v>
      </c>
      <c r="Y169" s="129">
        <v>0.987</v>
      </c>
      <c r="Z169" s="130">
        <v>10472</v>
      </c>
      <c r="AA169" s="211">
        <v>46940</v>
      </c>
      <c r="AB169" s="211">
        <v>46206</v>
      </c>
      <c r="AC169" s="211">
        <v>4412</v>
      </c>
      <c r="AD169" s="211">
        <v>104</v>
      </c>
      <c r="AE169" s="211">
        <v>1085836</v>
      </c>
      <c r="AF169" s="211">
        <v>0</v>
      </c>
      <c r="AG169" s="19"/>
    </row>
    <row r="170" spans="1:33" ht="12.75">
      <c r="A170" s="135" t="s">
        <v>863</v>
      </c>
      <c r="B170" s="12" t="s">
        <v>634</v>
      </c>
      <c r="C170" s="19" t="s">
        <v>172</v>
      </c>
      <c r="D170" s="11">
        <v>30360</v>
      </c>
      <c r="E170" s="123">
        <v>4776</v>
      </c>
      <c r="F170" s="127">
        <v>35136</v>
      </c>
      <c r="G170" s="128">
        <v>15423</v>
      </c>
      <c r="H170" s="128">
        <v>14278</v>
      </c>
      <c r="I170" s="128">
        <v>1070</v>
      </c>
      <c r="J170" s="128">
        <v>0</v>
      </c>
      <c r="K170" s="128">
        <v>1431</v>
      </c>
      <c r="L170" s="17">
        <v>88</v>
      </c>
      <c r="M170" s="17">
        <v>8019</v>
      </c>
      <c r="N170" s="17">
        <v>4776</v>
      </c>
      <c r="O170" s="17">
        <v>25</v>
      </c>
      <c r="P170" s="17">
        <v>21355</v>
      </c>
      <c r="Q170" s="17">
        <v>14262</v>
      </c>
      <c r="R170" s="17">
        <v>-6912</v>
      </c>
      <c r="S170" s="17">
        <v>2696</v>
      </c>
      <c r="T170" s="17">
        <v>31401</v>
      </c>
      <c r="U170" s="17">
        <v>35136</v>
      </c>
      <c r="V170" s="17">
        <v>29865</v>
      </c>
      <c r="W170" s="17">
        <v>1536</v>
      </c>
      <c r="X170" s="17">
        <v>1075</v>
      </c>
      <c r="Y170" s="129">
        <v>1.031</v>
      </c>
      <c r="Z170" s="130">
        <v>9362</v>
      </c>
      <c r="AA170" s="211">
        <v>36225</v>
      </c>
      <c r="AB170" s="211">
        <v>35658</v>
      </c>
      <c r="AC170" s="211">
        <v>3809</v>
      </c>
      <c r="AD170" s="211">
        <v>-500</v>
      </c>
      <c r="AE170" s="211">
        <v>0</v>
      </c>
      <c r="AF170" s="211">
        <v>4679421</v>
      </c>
      <c r="AG170" s="19"/>
    </row>
    <row r="171" spans="1:33" ht="12.75">
      <c r="A171" s="135" t="s">
        <v>863</v>
      </c>
      <c r="B171" s="12" t="s">
        <v>814</v>
      </c>
      <c r="C171" s="19" t="s">
        <v>203</v>
      </c>
      <c r="D171" s="11">
        <v>67684</v>
      </c>
      <c r="E171" s="123">
        <v>5549</v>
      </c>
      <c r="F171" s="127">
        <v>73233</v>
      </c>
      <c r="G171" s="128">
        <v>51119</v>
      </c>
      <c r="H171" s="128">
        <v>1107</v>
      </c>
      <c r="I171" s="128">
        <v>1898</v>
      </c>
      <c r="J171" s="128">
        <v>3634</v>
      </c>
      <c r="K171" s="128">
        <v>0</v>
      </c>
      <c r="L171" s="17">
        <v>1356</v>
      </c>
      <c r="M171" s="17">
        <v>24307</v>
      </c>
      <c r="N171" s="17">
        <v>5549</v>
      </c>
      <c r="O171" s="17">
        <v>398</v>
      </c>
      <c r="P171" s="17">
        <v>70779</v>
      </c>
      <c r="Q171" s="17">
        <v>5643</v>
      </c>
      <c r="R171" s="17">
        <v>-22152</v>
      </c>
      <c r="S171" s="17">
        <v>584</v>
      </c>
      <c r="T171" s="17">
        <v>54855</v>
      </c>
      <c r="U171" s="17">
        <v>73233</v>
      </c>
      <c r="V171" s="17">
        <v>62248</v>
      </c>
      <c r="W171" s="17">
        <v>-7393</v>
      </c>
      <c r="X171" s="17">
        <v>-5175</v>
      </c>
      <c r="Y171" s="129">
        <v>0.929</v>
      </c>
      <c r="Z171" s="130">
        <v>15633</v>
      </c>
      <c r="AA171" s="211">
        <v>68034</v>
      </c>
      <c r="AB171" s="211">
        <v>66969</v>
      </c>
      <c r="AC171" s="211">
        <v>4284</v>
      </c>
      <c r="AD171" s="211">
        <v>-25</v>
      </c>
      <c r="AE171" s="211">
        <v>0</v>
      </c>
      <c r="AF171" s="211">
        <v>387633</v>
      </c>
      <c r="AG171" s="19"/>
    </row>
    <row r="172" spans="1:33" ht="12.75">
      <c r="A172" s="135" t="s">
        <v>863</v>
      </c>
      <c r="B172" s="12" t="s">
        <v>622</v>
      </c>
      <c r="C172" s="19" t="s">
        <v>171</v>
      </c>
      <c r="D172" s="11">
        <v>45943</v>
      </c>
      <c r="E172" s="123">
        <v>4280</v>
      </c>
      <c r="F172" s="127">
        <v>50223</v>
      </c>
      <c r="G172" s="128">
        <v>43475</v>
      </c>
      <c r="H172" s="128">
        <v>3483</v>
      </c>
      <c r="I172" s="128">
        <v>6434</v>
      </c>
      <c r="J172" s="128">
        <v>2831</v>
      </c>
      <c r="K172" s="128">
        <v>0</v>
      </c>
      <c r="L172" s="17">
        <v>6331</v>
      </c>
      <c r="M172" s="17">
        <v>15973</v>
      </c>
      <c r="N172" s="17">
        <v>4280</v>
      </c>
      <c r="O172" s="17">
        <v>721</v>
      </c>
      <c r="P172" s="17">
        <v>60195</v>
      </c>
      <c r="Q172" s="17">
        <v>10836</v>
      </c>
      <c r="R172" s="17">
        <v>-19571</v>
      </c>
      <c r="S172" s="17">
        <v>923</v>
      </c>
      <c r="T172" s="17">
        <v>52383</v>
      </c>
      <c r="U172" s="17">
        <v>50223</v>
      </c>
      <c r="V172" s="17">
        <v>42689</v>
      </c>
      <c r="W172" s="17">
        <v>9693</v>
      </c>
      <c r="X172" s="17">
        <v>6785</v>
      </c>
      <c r="Y172" s="129">
        <v>1.135</v>
      </c>
      <c r="Z172" s="130">
        <v>13132</v>
      </c>
      <c r="AA172" s="211">
        <v>57003</v>
      </c>
      <c r="AB172" s="211">
        <v>56111</v>
      </c>
      <c r="AC172" s="211">
        <v>4273</v>
      </c>
      <c r="AD172" s="211">
        <v>-36</v>
      </c>
      <c r="AE172" s="211">
        <v>0</v>
      </c>
      <c r="AF172" s="211">
        <v>470027</v>
      </c>
      <c r="AG172" s="19"/>
    </row>
    <row r="173" spans="1:33" ht="12.75">
      <c r="A173" s="135" t="s">
        <v>863</v>
      </c>
      <c r="B173" s="12" t="s">
        <v>785</v>
      </c>
      <c r="C173" s="19" t="s">
        <v>195</v>
      </c>
      <c r="D173" s="11">
        <v>53044</v>
      </c>
      <c r="E173" s="123">
        <v>10940</v>
      </c>
      <c r="F173" s="127">
        <v>63984</v>
      </c>
      <c r="G173" s="128">
        <v>30682</v>
      </c>
      <c r="H173" s="128">
        <v>1311</v>
      </c>
      <c r="I173" s="128">
        <v>2555</v>
      </c>
      <c r="J173" s="128">
        <v>0</v>
      </c>
      <c r="K173" s="128">
        <v>1585</v>
      </c>
      <c r="L173" s="17">
        <v>535</v>
      </c>
      <c r="M173" s="17">
        <v>19845</v>
      </c>
      <c r="N173" s="17">
        <v>10940</v>
      </c>
      <c r="O173" s="17">
        <v>590</v>
      </c>
      <c r="P173" s="17">
        <v>42482</v>
      </c>
      <c r="Q173" s="17">
        <v>4633</v>
      </c>
      <c r="R173" s="17">
        <v>-17825</v>
      </c>
      <c r="S173" s="17">
        <v>5925</v>
      </c>
      <c r="T173" s="17">
        <v>35216</v>
      </c>
      <c r="U173" s="17">
        <v>63984</v>
      </c>
      <c r="V173" s="17">
        <v>54387</v>
      </c>
      <c r="W173" s="17">
        <v>-19170</v>
      </c>
      <c r="X173" s="17">
        <v>-13419</v>
      </c>
      <c r="Y173" s="129">
        <v>0.79</v>
      </c>
      <c r="Z173" s="130">
        <v>10955</v>
      </c>
      <c r="AA173" s="211">
        <v>50548</v>
      </c>
      <c r="AB173" s="211">
        <v>49756</v>
      </c>
      <c r="AC173" s="211">
        <v>4542</v>
      </c>
      <c r="AD173" s="211">
        <v>233</v>
      </c>
      <c r="AE173" s="211">
        <v>2555612</v>
      </c>
      <c r="AF173" s="211">
        <v>0</v>
      </c>
      <c r="AG173" s="19"/>
    </row>
    <row r="174" spans="1:33" ht="12.75">
      <c r="A174" s="135" t="s">
        <v>863</v>
      </c>
      <c r="B174" s="12" t="s">
        <v>801</v>
      </c>
      <c r="C174" s="19" t="s">
        <v>200</v>
      </c>
      <c r="D174" s="11">
        <v>56617</v>
      </c>
      <c r="E174" s="123">
        <v>9095</v>
      </c>
      <c r="F174" s="127">
        <v>65712</v>
      </c>
      <c r="G174" s="128">
        <v>47148</v>
      </c>
      <c r="H174" s="128">
        <v>931</v>
      </c>
      <c r="I174" s="128">
        <v>7928</v>
      </c>
      <c r="J174" s="128">
        <v>0</v>
      </c>
      <c r="K174" s="128">
        <v>4689</v>
      </c>
      <c r="L174" s="17">
        <v>9217</v>
      </c>
      <c r="M174" s="17">
        <v>24116</v>
      </c>
      <c r="N174" s="17">
        <v>9095</v>
      </c>
      <c r="O174" s="17">
        <v>88</v>
      </c>
      <c r="P174" s="17">
        <v>65281</v>
      </c>
      <c r="Q174" s="17">
        <v>11516</v>
      </c>
      <c r="R174" s="17">
        <v>-28408</v>
      </c>
      <c r="S174" s="17">
        <v>3631</v>
      </c>
      <c r="T174" s="17">
        <v>52020</v>
      </c>
      <c r="U174" s="17">
        <v>65712</v>
      </c>
      <c r="V174" s="17">
        <v>55855</v>
      </c>
      <c r="W174" s="17">
        <v>-3835</v>
      </c>
      <c r="X174" s="17">
        <v>-2684</v>
      </c>
      <c r="Y174" s="129">
        <v>0.959</v>
      </c>
      <c r="Z174" s="130">
        <v>9249</v>
      </c>
      <c r="AA174" s="211">
        <v>63018</v>
      </c>
      <c r="AB174" s="211">
        <v>62031</v>
      </c>
      <c r="AC174" s="211">
        <v>6707</v>
      </c>
      <c r="AD174" s="211">
        <v>2398</v>
      </c>
      <c r="AE174" s="211">
        <v>22180644</v>
      </c>
      <c r="AF174" s="211">
        <v>0</v>
      </c>
      <c r="AG174" s="19"/>
    </row>
    <row r="175" spans="1:33" ht="12.75">
      <c r="A175" s="135" t="s">
        <v>863</v>
      </c>
      <c r="B175" s="12" t="s">
        <v>621</v>
      </c>
      <c r="C175" s="19" t="s">
        <v>170</v>
      </c>
      <c r="D175" s="11">
        <v>1950080</v>
      </c>
      <c r="E175" s="123">
        <v>222317</v>
      </c>
      <c r="F175" s="127">
        <v>2172397</v>
      </c>
      <c r="G175" s="128">
        <v>1305796</v>
      </c>
      <c r="H175" s="128">
        <v>510206</v>
      </c>
      <c r="I175" s="128">
        <v>373001</v>
      </c>
      <c r="J175" s="128">
        <v>0</v>
      </c>
      <c r="K175" s="128">
        <v>35861</v>
      </c>
      <c r="L175" s="17">
        <v>321231</v>
      </c>
      <c r="M175" s="17">
        <v>201030</v>
      </c>
      <c r="N175" s="17">
        <v>222317</v>
      </c>
      <c r="O175" s="17">
        <v>9036</v>
      </c>
      <c r="P175" s="17">
        <v>1808005</v>
      </c>
      <c r="Q175" s="17">
        <v>781208</v>
      </c>
      <c r="R175" s="17">
        <v>-451602</v>
      </c>
      <c r="S175" s="17">
        <v>154794</v>
      </c>
      <c r="T175" s="17">
        <v>2292405</v>
      </c>
      <c r="U175" s="17">
        <v>2172397</v>
      </c>
      <c r="V175" s="17">
        <v>1846538</v>
      </c>
      <c r="W175" s="17">
        <v>445867</v>
      </c>
      <c r="X175" s="17">
        <v>312107</v>
      </c>
      <c r="Y175" s="129">
        <v>1.144</v>
      </c>
      <c r="Z175" s="130">
        <v>547558</v>
      </c>
      <c r="AA175" s="211">
        <v>2485223</v>
      </c>
      <c r="AB175" s="211">
        <v>2446313</v>
      </c>
      <c r="AC175" s="211">
        <v>4468</v>
      </c>
      <c r="AD175" s="211">
        <v>159</v>
      </c>
      <c r="AE175" s="211">
        <v>87103792</v>
      </c>
      <c r="AF175" s="211">
        <v>0</v>
      </c>
      <c r="AG175" s="19"/>
    </row>
    <row r="176" spans="1:33" ht="12.75">
      <c r="A176" s="135" t="s">
        <v>863</v>
      </c>
      <c r="B176" s="12" t="s">
        <v>713</v>
      </c>
      <c r="C176" s="19" t="s">
        <v>185</v>
      </c>
      <c r="D176" s="11">
        <v>263722</v>
      </c>
      <c r="E176" s="123">
        <v>20495</v>
      </c>
      <c r="F176" s="127">
        <v>284217</v>
      </c>
      <c r="G176" s="128">
        <v>162796</v>
      </c>
      <c r="H176" s="128">
        <v>69528</v>
      </c>
      <c r="I176" s="128">
        <v>18837</v>
      </c>
      <c r="J176" s="128">
        <v>0</v>
      </c>
      <c r="K176" s="128">
        <v>5951</v>
      </c>
      <c r="L176" s="17">
        <v>13920</v>
      </c>
      <c r="M176" s="17">
        <v>27059</v>
      </c>
      <c r="N176" s="17">
        <v>20495</v>
      </c>
      <c r="O176" s="17">
        <v>16505</v>
      </c>
      <c r="P176" s="17">
        <v>225407</v>
      </c>
      <c r="Q176" s="17">
        <v>80169</v>
      </c>
      <c r="R176" s="17">
        <v>-48861</v>
      </c>
      <c r="S176" s="17">
        <v>12821</v>
      </c>
      <c r="T176" s="17">
        <v>269535</v>
      </c>
      <c r="U176" s="17">
        <v>284217</v>
      </c>
      <c r="V176" s="17">
        <v>241584</v>
      </c>
      <c r="W176" s="17">
        <v>27951</v>
      </c>
      <c r="X176" s="17">
        <v>19566</v>
      </c>
      <c r="Y176" s="129">
        <v>1.069</v>
      </c>
      <c r="Z176" s="130">
        <v>63263</v>
      </c>
      <c r="AA176" s="211">
        <v>303828</v>
      </c>
      <c r="AB176" s="211">
        <v>299071</v>
      </c>
      <c r="AC176" s="211">
        <v>4727</v>
      </c>
      <c r="AD176" s="211">
        <v>419</v>
      </c>
      <c r="AE176" s="211">
        <v>26496002</v>
      </c>
      <c r="AF176" s="211">
        <v>0</v>
      </c>
      <c r="AG176" s="19"/>
    </row>
    <row r="177" spans="1:33" ht="12.75">
      <c r="A177" s="135" t="s">
        <v>863</v>
      </c>
      <c r="B177" s="12" t="s">
        <v>676</v>
      </c>
      <c r="C177" s="19" t="s">
        <v>176</v>
      </c>
      <c r="D177" s="11">
        <v>166748</v>
      </c>
      <c r="E177" s="123">
        <v>12028</v>
      </c>
      <c r="F177" s="127">
        <v>178776</v>
      </c>
      <c r="G177" s="128">
        <v>105900</v>
      </c>
      <c r="H177" s="128">
        <v>34049</v>
      </c>
      <c r="I177" s="128">
        <v>22936</v>
      </c>
      <c r="J177" s="128">
        <v>0</v>
      </c>
      <c r="K177" s="128">
        <v>4358</v>
      </c>
      <c r="L177" s="17">
        <v>19442</v>
      </c>
      <c r="M177" s="17">
        <v>18157</v>
      </c>
      <c r="N177" s="17">
        <v>12028</v>
      </c>
      <c r="O177" s="17">
        <v>443</v>
      </c>
      <c r="P177" s="17">
        <v>146629</v>
      </c>
      <c r="Q177" s="17">
        <v>52142</v>
      </c>
      <c r="R177" s="17">
        <v>-32336</v>
      </c>
      <c r="S177" s="17">
        <v>7137</v>
      </c>
      <c r="T177" s="17">
        <v>173572</v>
      </c>
      <c r="U177" s="17">
        <v>178776</v>
      </c>
      <c r="V177" s="17">
        <v>151959</v>
      </c>
      <c r="W177" s="17">
        <v>21613</v>
      </c>
      <c r="X177" s="17">
        <v>15129</v>
      </c>
      <c r="Y177" s="129">
        <v>1.085</v>
      </c>
      <c r="Z177" s="130">
        <v>42639</v>
      </c>
      <c r="AA177" s="211">
        <v>193972</v>
      </c>
      <c r="AB177" s="211">
        <v>190935</v>
      </c>
      <c r="AC177" s="211">
        <v>4478</v>
      </c>
      <c r="AD177" s="211">
        <v>169</v>
      </c>
      <c r="AE177" s="211">
        <v>7220476</v>
      </c>
      <c r="AF177" s="211">
        <v>0</v>
      </c>
      <c r="AG177" s="19"/>
    </row>
    <row r="178" spans="1:33" ht="12.75">
      <c r="A178" s="135" t="s">
        <v>863</v>
      </c>
      <c r="B178" s="12" t="s">
        <v>699</v>
      </c>
      <c r="C178" s="19" t="s">
        <v>180</v>
      </c>
      <c r="D178" s="11">
        <v>72619</v>
      </c>
      <c r="E178" s="123">
        <v>7698</v>
      </c>
      <c r="F178" s="127">
        <v>80317</v>
      </c>
      <c r="G178" s="128">
        <v>48457</v>
      </c>
      <c r="H178" s="128">
        <v>6809</v>
      </c>
      <c r="I178" s="128">
        <v>3305</v>
      </c>
      <c r="J178" s="128">
        <v>0</v>
      </c>
      <c r="K178" s="128">
        <v>1707</v>
      </c>
      <c r="L178" s="17">
        <v>92</v>
      </c>
      <c r="M178" s="17">
        <v>16165</v>
      </c>
      <c r="N178" s="17">
        <v>7698</v>
      </c>
      <c r="O178" s="17">
        <v>45</v>
      </c>
      <c r="P178" s="17">
        <v>67094</v>
      </c>
      <c r="Q178" s="17">
        <v>10048</v>
      </c>
      <c r="R178" s="17">
        <v>-13857</v>
      </c>
      <c r="S178" s="17">
        <v>3795</v>
      </c>
      <c r="T178" s="17">
        <v>67080</v>
      </c>
      <c r="U178" s="17">
        <v>80317</v>
      </c>
      <c r="V178" s="17">
        <v>68269</v>
      </c>
      <c r="W178" s="17">
        <v>-1189</v>
      </c>
      <c r="X178" s="17">
        <v>-833</v>
      </c>
      <c r="Y178" s="129">
        <v>0.99</v>
      </c>
      <c r="Z178" s="130">
        <v>14438</v>
      </c>
      <c r="AA178" s="211">
        <v>79514</v>
      </c>
      <c r="AB178" s="211">
        <v>78269</v>
      </c>
      <c r="AC178" s="211">
        <v>5421</v>
      </c>
      <c r="AD178" s="211">
        <v>1112</v>
      </c>
      <c r="AE178" s="211">
        <v>16061227</v>
      </c>
      <c r="AF178" s="211">
        <v>0</v>
      </c>
      <c r="AG178" s="19"/>
    </row>
    <row r="179" spans="1:33" ht="12.75">
      <c r="A179" s="135" t="s">
        <v>863</v>
      </c>
      <c r="B179" s="12" t="s">
        <v>802</v>
      </c>
      <c r="C179" s="19" t="s">
        <v>201</v>
      </c>
      <c r="D179" s="11">
        <v>253613</v>
      </c>
      <c r="E179" s="123">
        <v>29817</v>
      </c>
      <c r="F179" s="127">
        <v>283430</v>
      </c>
      <c r="G179" s="128">
        <v>179112</v>
      </c>
      <c r="H179" s="128">
        <v>52807</v>
      </c>
      <c r="I179" s="128">
        <v>6388</v>
      </c>
      <c r="J179" s="128">
        <v>0</v>
      </c>
      <c r="K179" s="128">
        <v>10612</v>
      </c>
      <c r="L179" s="17">
        <v>525</v>
      </c>
      <c r="M179" s="17">
        <v>81610</v>
      </c>
      <c r="N179" s="17">
        <v>29817</v>
      </c>
      <c r="O179" s="17">
        <v>156</v>
      </c>
      <c r="P179" s="17">
        <v>247998</v>
      </c>
      <c r="Q179" s="17">
        <v>59336</v>
      </c>
      <c r="R179" s="17">
        <v>-69947</v>
      </c>
      <c r="S179" s="17">
        <v>11471</v>
      </c>
      <c r="T179" s="17">
        <v>248858</v>
      </c>
      <c r="U179" s="17">
        <v>283430</v>
      </c>
      <c r="V179" s="17">
        <v>240915</v>
      </c>
      <c r="W179" s="17">
        <v>7943</v>
      </c>
      <c r="X179" s="17">
        <v>5560</v>
      </c>
      <c r="Y179" s="129">
        <v>1.02</v>
      </c>
      <c r="Z179" s="130">
        <v>54071</v>
      </c>
      <c r="AA179" s="211">
        <v>289098</v>
      </c>
      <c r="AB179" s="211">
        <v>284572</v>
      </c>
      <c r="AC179" s="211">
        <v>5263</v>
      </c>
      <c r="AD179" s="211">
        <v>954</v>
      </c>
      <c r="AE179" s="211">
        <v>51601611</v>
      </c>
      <c r="AF179" s="211">
        <v>0</v>
      </c>
      <c r="AG179" s="19"/>
    </row>
    <row r="180" spans="1:33" ht="12.75">
      <c r="A180" s="135" t="s">
        <v>863</v>
      </c>
      <c r="B180" s="12" t="s">
        <v>768</v>
      </c>
      <c r="C180" s="19" t="s">
        <v>192</v>
      </c>
      <c r="D180" s="11">
        <v>46686</v>
      </c>
      <c r="E180" s="123">
        <v>4770</v>
      </c>
      <c r="F180" s="127">
        <v>51456</v>
      </c>
      <c r="G180" s="128">
        <v>25163</v>
      </c>
      <c r="H180" s="128">
        <v>4616</v>
      </c>
      <c r="I180" s="128">
        <v>233</v>
      </c>
      <c r="J180" s="128">
        <v>0</v>
      </c>
      <c r="K180" s="128">
        <v>2795</v>
      </c>
      <c r="L180" s="17">
        <v>16</v>
      </c>
      <c r="M180" s="17">
        <v>6963</v>
      </c>
      <c r="N180" s="17">
        <v>4770</v>
      </c>
      <c r="O180" s="17">
        <v>628</v>
      </c>
      <c r="P180" s="17">
        <v>34841</v>
      </c>
      <c r="Q180" s="17">
        <v>6497</v>
      </c>
      <c r="R180" s="17">
        <v>-6466</v>
      </c>
      <c r="S180" s="17">
        <v>2871</v>
      </c>
      <c r="T180" s="17">
        <v>37743</v>
      </c>
      <c r="U180" s="17">
        <v>51456</v>
      </c>
      <c r="V180" s="17">
        <v>43738</v>
      </c>
      <c r="W180" s="17">
        <v>-5995</v>
      </c>
      <c r="X180" s="17">
        <v>-4197</v>
      </c>
      <c r="Y180" s="129">
        <v>0.918</v>
      </c>
      <c r="Z180" s="130">
        <v>12837</v>
      </c>
      <c r="AA180" s="211">
        <v>47237</v>
      </c>
      <c r="AB180" s="211">
        <v>46497</v>
      </c>
      <c r="AC180" s="211">
        <v>3622</v>
      </c>
      <c r="AD180" s="211">
        <v>-686</v>
      </c>
      <c r="AE180" s="211">
        <v>0</v>
      </c>
      <c r="AF180" s="211">
        <v>8812102</v>
      </c>
      <c r="AG180" s="19"/>
    </row>
    <row r="181" spans="1:33" ht="12.75">
      <c r="A181" s="135" t="s">
        <v>863</v>
      </c>
      <c r="B181" s="12" t="s">
        <v>824</v>
      </c>
      <c r="C181" s="19" t="s">
        <v>205</v>
      </c>
      <c r="D181" s="11">
        <v>183492</v>
      </c>
      <c r="E181" s="123">
        <v>16749</v>
      </c>
      <c r="F181" s="127">
        <v>200241</v>
      </c>
      <c r="G181" s="128">
        <v>117519</v>
      </c>
      <c r="H181" s="128">
        <v>31498</v>
      </c>
      <c r="I181" s="128">
        <v>5172</v>
      </c>
      <c r="J181" s="128">
        <v>0</v>
      </c>
      <c r="K181" s="128">
        <v>4689</v>
      </c>
      <c r="L181" s="17">
        <v>1855</v>
      </c>
      <c r="M181" s="17">
        <v>27487</v>
      </c>
      <c r="N181" s="17">
        <v>16749</v>
      </c>
      <c r="O181" s="17">
        <v>0</v>
      </c>
      <c r="P181" s="17">
        <v>162717</v>
      </c>
      <c r="Q181" s="17">
        <v>35155</v>
      </c>
      <c r="R181" s="17">
        <v>-24941</v>
      </c>
      <c r="S181" s="17">
        <v>9564</v>
      </c>
      <c r="T181" s="17">
        <v>182495</v>
      </c>
      <c r="U181" s="17">
        <v>200241</v>
      </c>
      <c r="V181" s="17">
        <v>170205</v>
      </c>
      <c r="W181" s="17">
        <v>12290</v>
      </c>
      <c r="X181" s="17">
        <v>8603</v>
      </c>
      <c r="Y181" s="129">
        <v>1.043</v>
      </c>
      <c r="Z181" s="130">
        <v>38258</v>
      </c>
      <c r="AA181" s="211">
        <v>208851</v>
      </c>
      <c r="AB181" s="211">
        <v>205581</v>
      </c>
      <c r="AC181" s="211">
        <v>5374</v>
      </c>
      <c r="AD181" s="211">
        <v>1065</v>
      </c>
      <c r="AE181" s="211">
        <v>40742894</v>
      </c>
      <c r="AF181" s="211">
        <v>0</v>
      </c>
      <c r="AG181" s="19"/>
    </row>
    <row r="182" spans="1:33" ht="12.75">
      <c r="A182" s="135" t="s">
        <v>863</v>
      </c>
      <c r="B182" s="12" t="s">
        <v>797</v>
      </c>
      <c r="C182" s="19" t="s">
        <v>199</v>
      </c>
      <c r="D182" s="11">
        <v>216132</v>
      </c>
      <c r="E182" s="123">
        <v>29228</v>
      </c>
      <c r="F182" s="127">
        <v>245360</v>
      </c>
      <c r="G182" s="128">
        <v>162271</v>
      </c>
      <c r="H182" s="128">
        <v>44538</v>
      </c>
      <c r="I182" s="128">
        <v>1719</v>
      </c>
      <c r="J182" s="128">
        <v>0</v>
      </c>
      <c r="K182" s="128">
        <v>6387</v>
      </c>
      <c r="L182" s="17">
        <v>3674</v>
      </c>
      <c r="M182" s="17">
        <v>66551</v>
      </c>
      <c r="N182" s="17">
        <v>29228</v>
      </c>
      <c r="O182" s="17">
        <v>371</v>
      </c>
      <c r="P182" s="17">
        <v>224680</v>
      </c>
      <c r="Q182" s="17">
        <v>44747</v>
      </c>
      <c r="R182" s="17">
        <v>-60007</v>
      </c>
      <c r="S182" s="17">
        <v>13530</v>
      </c>
      <c r="T182" s="17">
        <v>222951</v>
      </c>
      <c r="U182" s="17">
        <v>245360</v>
      </c>
      <c r="V182" s="17">
        <v>208556</v>
      </c>
      <c r="W182" s="17">
        <v>14395</v>
      </c>
      <c r="X182" s="17">
        <v>10077</v>
      </c>
      <c r="Y182" s="129">
        <v>1.041</v>
      </c>
      <c r="Z182" s="130">
        <v>57082</v>
      </c>
      <c r="AA182" s="211">
        <v>255420</v>
      </c>
      <c r="AB182" s="211">
        <v>251421</v>
      </c>
      <c r="AC182" s="211">
        <v>4405</v>
      </c>
      <c r="AD182" s="211">
        <v>96</v>
      </c>
      <c r="AE182" s="211">
        <v>5477220</v>
      </c>
      <c r="AF182" s="211">
        <v>0</v>
      </c>
      <c r="AG182" s="19"/>
    </row>
    <row r="183" spans="1:33" ht="12.75">
      <c r="A183" s="135" t="s">
        <v>863</v>
      </c>
      <c r="B183" s="12" t="s">
        <v>547</v>
      </c>
      <c r="C183" s="19" t="s">
        <v>160</v>
      </c>
      <c r="D183" s="11">
        <v>175065</v>
      </c>
      <c r="E183" s="123">
        <v>34876</v>
      </c>
      <c r="F183" s="127">
        <v>209941</v>
      </c>
      <c r="G183" s="128">
        <v>175768</v>
      </c>
      <c r="H183" s="128">
        <v>17724</v>
      </c>
      <c r="I183" s="128">
        <v>5658</v>
      </c>
      <c r="J183" s="128">
        <v>0</v>
      </c>
      <c r="K183" s="128">
        <v>6786</v>
      </c>
      <c r="L183" s="17">
        <v>1894</v>
      </c>
      <c r="M183" s="17">
        <v>118499</v>
      </c>
      <c r="N183" s="17">
        <v>34876</v>
      </c>
      <c r="O183" s="17">
        <v>102</v>
      </c>
      <c r="P183" s="17">
        <v>243368</v>
      </c>
      <c r="Q183" s="17">
        <v>25643</v>
      </c>
      <c r="R183" s="17">
        <v>-102421</v>
      </c>
      <c r="S183" s="17">
        <v>9500</v>
      </c>
      <c r="T183" s="17">
        <v>176090</v>
      </c>
      <c r="U183" s="17">
        <v>209941</v>
      </c>
      <c r="V183" s="17">
        <v>178450</v>
      </c>
      <c r="W183" s="17">
        <v>-2360</v>
      </c>
      <c r="X183" s="17">
        <v>-1652</v>
      </c>
      <c r="Y183" s="129">
        <v>0.992</v>
      </c>
      <c r="Z183" s="130">
        <v>39557</v>
      </c>
      <c r="AA183" s="211">
        <v>208261</v>
      </c>
      <c r="AB183" s="211">
        <v>205001</v>
      </c>
      <c r="AC183" s="211">
        <v>5182</v>
      </c>
      <c r="AD183" s="211">
        <v>874</v>
      </c>
      <c r="AE183" s="211">
        <v>34565496</v>
      </c>
      <c r="AF183" s="211">
        <v>0</v>
      </c>
      <c r="AG183" s="19"/>
    </row>
    <row r="184" spans="1:33" ht="12.75">
      <c r="A184" s="135" t="s">
        <v>863</v>
      </c>
      <c r="B184" s="12" t="s">
        <v>577</v>
      </c>
      <c r="C184" s="19" t="s">
        <v>163</v>
      </c>
      <c r="D184" s="11">
        <v>462462</v>
      </c>
      <c r="E184" s="123">
        <v>58982</v>
      </c>
      <c r="F184" s="127">
        <v>521444</v>
      </c>
      <c r="G184" s="128">
        <v>243775</v>
      </c>
      <c r="H184" s="128">
        <v>126808</v>
      </c>
      <c r="I184" s="128">
        <v>242937</v>
      </c>
      <c r="J184" s="128">
        <v>0</v>
      </c>
      <c r="K184" s="128">
        <v>16991</v>
      </c>
      <c r="L184" s="17">
        <v>235917</v>
      </c>
      <c r="M184" s="17">
        <v>105197</v>
      </c>
      <c r="N184" s="17">
        <v>58982</v>
      </c>
      <c r="O184" s="17">
        <v>1874</v>
      </c>
      <c r="P184" s="17">
        <v>337531</v>
      </c>
      <c r="Q184" s="17">
        <v>328726</v>
      </c>
      <c r="R184" s="17">
        <v>-291540</v>
      </c>
      <c r="S184" s="17">
        <v>32251</v>
      </c>
      <c r="T184" s="17">
        <v>406968</v>
      </c>
      <c r="U184" s="17">
        <v>521444</v>
      </c>
      <c r="V184" s="17">
        <v>443228</v>
      </c>
      <c r="W184" s="17">
        <v>-36260</v>
      </c>
      <c r="X184" s="17">
        <v>-25382</v>
      </c>
      <c r="Y184" s="129">
        <v>0.951</v>
      </c>
      <c r="Z184" s="130">
        <v>108234</v>
      </c>
      <c r="AA184" s="211">
        <v>495893</v>
      </c>
      <c r="AB184" s="211">
        <v>488130</v>
      </c>
      <c r="AC184" s="211">
        <v>4510</v>
      </c>
      <c r="AD184" s="211">
        <v>201</v>
      </c>
      <c r="AE184" s="211">
        <v>21792370</v>
      </c>
      <c r="AF184" s="211">
        <v>0</v>
      </c>
      <c r="AG184" s="19"/>
    </row>
    <row r="185" spans="1:33" ht="12.75">
      <c r="A185" s="135" t="s">
        <v>863</v>
      </c>
      <c r="B185" s="12" t="s">
        <v>803</v>
      </c>
      <c r="C185" s="19" t="s">
        <v>202</v>
      </c>
      <c r="D185" s="11">
        <v>105496</v>
      </c>
      <c r="E185" s="123">
        <v>15082</v>
      </c>
      <c r="F185" s="127">
        <v>120578</v>
      </c>
      <c r="G185" s="128">
        <v>58691</v>
      </c>
      <c r="H185" s="128">
        <v>26785</v>
      </c>
      <c r="I185" s="128">
        <v>1639</v>
      </c>
      <c r="J185" s="128">
        <v>0</v>
      </c>
      <c r="K185" s="128">
        <v>5566</v>
      </c>
      <c r="L185" s="17">
        <v>629</v>
      </c>
      <c r="M185" s="17">
        <v>19245</v>
      </c>
      <c r="N185" s="17">
        <v>15082</v>
      </c>
      <c r="O185" s="17">
        <v>732</v>
      </c>
      <c r="P185" s="17">
        <v>81264</v>
      </c>
      <c r="Q185" s="17">
        <v>28892</v>
      </c>
      <c r="R185" s="17">
        <v>-17515</v>
      </c>
      <c r="S185" s="17">
        <v>9548</v>
      </c>
      <c r="T185" s="17">
        <v>102188</v>
      </c>
      <c r="U185" s="17">
        <v>120578</v>
      </c>
      <c r="V185" s="17">
        <v>102491</v>
      </c>
      <c r="W185" s="17">
        <v>-303</v>
      </c>
      <c r="X185" s="17">
        <v>-212</v>
      </c>
      <c r="Y185" s="129">
        <v>0.998</v>
      </c>
      <c r="Z185" s="130">
        <v>23419</v>
      </c>
      <c r="AA185" s="211">
        <v>120337</v>
      </c>
      <c r="AB185" s="211">
        <v>118453</v>
      </c>
      <c r="AC185" s="211">
        <v>5058</v>
      </c>
      <c r="AD185" s="211">
        <v>749</v>
      </c>
      <c r="AE185" s="211">
        <v>17549389</v>
      </c>
      <c r="AF185" s="211">
        <v>0</v>
      </c>
      <c r="AG185" s="19"/>
    </row>
    <row r="186" spans="1:33" ht="12.75">
      <c r="A186" s="135" t="s">
        <v>863</v>
      </c>
      <c r="B186" s="12" t="s">
        <v>833</v>
      </c>
      <c r="C186" s="19" t="s">
        <v>206</v>
      </c>
      <c r="D186" s="11">
        <v>81155</v>
      </c>
      <c r="E186" s="123">
        <v>5481</v>
      </c>
      <c r="F186" s="127">
        <v>86636</v>
      </c>
      <c r="G186" s="128">
        <v>55495</v>
      </c>
      <c r="H186" s="128">
        <v>1574</v>
      </c>
      <c r="I186" s="128">
        <v>6836</v>
      </c>
      <c r="J186" s="128">
        <v>0</v>
      </c>
      <c r="K186" s="128">
        <v>4856</v>
      </c>
      <c r="L186" s="17">
        <v>5390</v>
      </c>
      <c r="M186" s="17">
        <v>19556</v>
      </c>
      <c r="N186" s="17">
        <v>5481</v>
      </c>
      <c r="O186" s="17">
        <v>1276</v>
      </c>
      <c r="P186" s="17">
        <v>76838</v>
      </c>
      <c r="Q186" s="17">
        <v>11276</v>
      </c>
      <c r="R186" s="17">
        <v>-22289</v>
      </c>
      <c r="S186" s="17">
        <v>1334</v>
      </c>
      <c r="T186" s="17">
        <v>67160</v>
      </c>
      <c r="U186" s="17">
        <v>86636</v>
      </c>
      <c r="V186" s="17">
        <v>73640</v>
      </c>
      <c r="W186" s="17">
        <v>-6480</v>
      </c>
      <c r="X186" s="17">
        <v>-4536</v>
      </c>
      <c r="Y186" s="129">
        <v>0.948</v>
      </c>
      <c r="Z186" s="130">
        <v>12563</v>
      </c>
      <c r="AA186" s="211">
        <v>82131</v>
      </c>
      <c r="AB186" s="211">
        <v>80845</v>
      </c>
      <c r="AC186" s="211">
        <v>6435</v>
      </c>
      <c r="AD186" s="211">
        <v>2127</v>
      </c>
      <c r="AE186" s="211">
        <v>26715781</v>
      </c>
      <c r="AF186" s="211">
        <v>0</v>
      </c>
      <c r="AG186" s="19"/>
    </row>
    <row r="187" spans="1:33" ht="12.75">
      <c r="A187" s="135" t="s">
        <v>863</v>
      </c>
      <c r="B187" s="12" t="s">
        <v>703</v>
      </c>
      <c r="C187" s="19" t="s">
        <v>181</v>
      </c>
      <c r="D187" s="11">
        <v>121024</v>
      </c>
      <c r="E187" s="123">
        <v>10422</v>
      </c>
      <c r="F187" s="127">
        <v>131446</v>
      </c>
      <c r="G187" s="128">
        <v>70785</v>
      </c>
      <c r="H187" s="128">
        <v>1177</v>
      </c>
      <c r="I187" s="128">
        <v>15699</v>
      </c>
      <c r="J187" s="128">
        <v>0</v>
      </c>
      <c r="K187" s="128">
        <v>3130</v>
      </c>
      <c r="L187" s="17">
        <v>0</v>
      </c>
      <c r="M187" s="17">
        <v>24509</v>
      </c>
      <c r="N187" s="17">
        <v>10422</v>
      </c>
      <c r="O187" s="17">
        <v>5</v>
      </c>
      <c r="P187" s="17">
        <v>98009</v>
      </c>
      <c r="Q187" s="17">
        <v>17005</v>
      </c>
      <c r="R187" s="17">
        <v>-20837</v>
      </c>
      <c r="S187" s="17">
        <v>4692</v>
      </c>
      <c r="T187" s="17">
        <v>98869</v>
      </c>
      <c r="U187" s="17">
        <v>131446</v>
      </c>
      <c r="V187" s="17">
        <v>111729</v>
      </c>
      <c r="W187" s="17">
        <v>-12860</v>
      </c>
      <c r="X187" s="17">
        <v>-9002</v>
      </c>
      <c r="Y187" s="129">
        <v>0.932</v>
      </c>
      <c r="Z187" s="130">
        <v>24027</v>
      </c>
      <c r="AA187" s="211">
        <v>122508</v>
      </c>
      <c r="AB187" s="211">
        <v>120590</v>
      </c>
      <c r="AC187" s="211">
        <v>5019</v>
      </c>
      <c r="AD187" s="211">
        <v>710</v>
      </c>
      <c r="AE187" s="211">
        <v>17067291</v>
      </c>
      <c r="AF187" s="211">
        <v>0</v>
      </c>
      <c r="AG187" s="19"/>
    </row>
    <row r="188" spans="1:33" ht="12.75">
      <c r="A188" s="135" t="s">
        <v>863</v>
      </c>
      <c r="B188" s="12" t="s">
        <v>687</v>
      </c>
      <c r="C188" s="19" t="s">
        <v>178</v>
      </c>
      <c r="D188" s="11">
        <v>162546</v>
      </c>
      <c r="E188" s="123">
        <v>17141</v>
      </c>
      <c r="F188" s="127">
        <v>179687</v>
      </c>
      <c r="G188" s="128">
        <v>123277</v>
      </c>
      <c r="H188" s="128">
        <v>15315</v>
      </c>
      <c r="I188" s="128">
        <v>5874</v>
      </c>
      <c r="J188" s="128">
        <v>0</v>
      </c>
      <c r="K188" s="128">
        <v>5226</v>
      </c>
      <c r="L188" s="17">
        <v>-20</v>
      </c>
      <c r="M188" s="17">
        <v>42280</v>
      </c>
      <c r="N188" s="17">
        <v>17141</v>
      </c>
      <c r="O188" s="17">
        <v>1187</v>
      </c>
      <c r="P188" s="17">
        <v>170689</v>
      </c>
      <c r="Q188" s="17">
        <v>22453</v>
      </c>
      <c r="R188" s="17">
        <v>-36930</v>
      </c>
      <c r="S188" s="17">
        <v>7382</v>
      </c>
      <c r="T188" s="17">
        <v>163594</v>
      </c>
      <c r="U188" s="17">
        <v>179687</v>
      </c>
      <c r="V188" s="17">
        <v>152734</v>
      </c>
      <c r="W188" s="17">
        <v>10860</v>
      </c>
      <c r="X188" s="17">
        <v>7602</v>
      </c>
      <c r="Y188" s="129">
        <v>1.042</v>
      </c>
      <c r="Z188" s="130">
        <v>38923</v>
      </c>
      <c r="AA188" s="211">
        <v>187234</v>
      </c>
      <c r="AB188" s="211">
        <v>184303</v>
      </c>
      <c r="AC188" s="211">
        <v>4735</v>
      </c>
      <c r="AD188" s="211">
        <v>426</v>
      </c>
      <c r="AE188" s="211">
        <v>16599088</v>
      </c>
      <c r="AF188" s="211">
        <v>0</v>
      </c>
      <c r="AG188" s="19"/>
    </row>
    <row r="189" spans="1:33" ht="12.75">
      <c r="A189" s="135" t="s">
        <v>863</v>
      </c>
      <c r="B189" s="12" t="s">
        <v>751</v>
      </c>
      <c r="C189" s="19" t="s">
        <v>188</v>
      </c>
      <c r="D189" s="11">
        <v>64640</v>
      </c>
      <c r="E189" s="123">
        <v>10090</v>
      </c>
      <c r="F189" s="127">
        <v>74730</v>
      </c>
      <c r="G189" s="128">
        <v>54527</v>
      </c>
      <c r="H189" s="128">
        <v>3557</v>
      </c>
      <c r="I189" s="128">
        <v>1414</v>
      </c>
      <c r="J189" s="128">
        <v>3535</v>
      </c>
      <c r="K189" s="128">
        <v>-24</v>
      </c>
      <c r="L189" s="17">
        <v>316</v>
      </c>
      <c r="M189" s="17">
        <v>24422</v>
      </c>
      <c r="N189" s="17">
        <v>10090</v>
      </c>
      <c r="O189" s="17">
        <v>4734</v>
      </c>
      <c r="P189" s="17">
        <v>75498</v>
      </c>
      <c r="Q189" s="17">
        <v>7210</v>
      </c>
      <c r="R189" s="17">
        <v>-25051</v>
      </c>
      <c r="S189" s="17">
        <v>4425</v>
      </c>
      <c r="T189" s="17">
        <v>62081</v>
      </c>
      <c r="U189" s="17">
        <v>74730</v>
      </c>
      <c r="V189" s="17">
        <v>63521</v>
      </c>
      <c r="W189" s="17">
        <v>-1440</v>
      </c>
      <c r="X189" s="17">
        <v>-1008</v>
      </c>
      <c r="Y189" s="129">
        <v>0.987</v>
      </c>
      <c r="Z189" s="130">
        <v>18709</v>
      </c>
      <c r="AA189" s="211">
        <v>73759</v>
      </c>
      <c r="AB189" s="211">
        <v>72604</v>
      </c>
      <c r="AC189" s="211">
        <v>3881</v>
      </c>
      <c r="AD189" s="211">
        <v>-428</v>
      </c>
      <c r="AE189" s="211">
        <v>0</v>
      </c>
      <c r="AF189" s="211">
        <v>8005424</v>
      </c>
      <c r="AG189" s="19"/>
    </row>
    <row r="190" spans="1:33" ht="12.75">
      <c r="A190" s="135" t="s">
        <v>863</v>
      </c>
      <c r="B190" s="12" t="s">
        <v>755</v>
      </c>
      <c r="C190" s="19" t="s">
        <v>189</v>
      </c>
      <c r="D190" s="11">
        <v>261860</v>
      </c>
      <c r="E190" s="123">
        <v>34050</v>
      </c>
      <c r="F190" s="127">
        <v>295910</v>
      </c>
      <c r="G190" s="128">
        <v>183114</v>
      </c>
      <c r="H190" s="128">
        <v>15320</v>
      </c>
      <c r="I190" s="128">
        <v>43368</v>
      </c>
      <c r="J190" s="128">
        <v>0</v>
      </c>
      <c r="K190" s="128">
        <v>11796</v>
      </c>
      <c r="L190" s="17">
        <v>43212</v>
      </c>
      <c r="M190" s="17">
        <v>85380</v>
      </c>
      <c r="N190" s="17">
        <v>34050</v>
      </c>
      <c r="O190" s="17">
        <v>444</v>
      </c>
      <c r="P190" s="17">
        <v>253540</v>
      </c>
      <c r="Q190" s="17">
        <v>59911</v>
      </c>
      <c r="R190" s="17">
        <v>-109681</v>
      </c>
      <c r="S190" s="17">
        <v>14428</v>
      </c>
      <c r="T190" s="17">
        <v>218198</v>
      </c>
      <c r="U190" s="17">
        <v>295910</v>
      </c>
      <c r="V190" s="17">
        <v>251523</v>
      </c>
      <c r="W190" s="17">
        <v>-33325</v>
      </c>
      <c r="X190" s="17">
        <v>-23327</v>
      </c>
      <c r="Y190" s="129">
        <v>0.921</v>
      </c>
      <c r="Z190" s="130">
        <v>53539</v>
      </c>
      <c r="AA190" s="211">
        <v>272533</v>
      </c>
      <c r="AB190" s="211">
        <v>268266</v>
      </c>
      <c r="AC190" s="211">
        <v>5011</v>
      </c>
      <c r="AD190" s="211">
        <v>702</v>
      </c>
      <c r="AE190" s="211">
        <v>37587777</v>
      </c>
      <c r="AF190" s="211">
        <v>0</v>
      </c>
      <c r="AG190" s="19"/>
    </row>
    <row r="191" spans="1:33" ht="12.75">
      <c r="A191" s="135" t="s">
        <v>863</v>
      </c>
      <c r="B191" s="12" t="s">
        <v>635</v>
      </c>
      <c r="C191" s="19" t="s">
        <v>173</v>
      </c>
      <c r="D191" s="11">
        <v>31360</v>
      </c>
      <c r="E191" s="123">
        <v>8538</v>
      </c>
      <c r="F191" s="127">
        <v>39898</v>
      </c>
      <c r="G191" s="128">
        <v>32530</v>
      </c>
      <c r="H191" s="128">
        <v>1166</v>
      </c>
      <c r="I191" s="128">
        <v>362</v>
      </c>
      <c r="J191" s="128">
        <v>0</v>
      </c>
      <c r="K191" s="128">
        <v>3552</v>
      </c>
      <c r="L191" s="17">
        <v>134</v>
      </c>
      <c r="M191" s="17">
        <v>24753</v>
      </c>
      <c r="N191" s="17">
        <v>8538</v>
      </c>
      <c r="O191" s="17">
        <v>0</v>
      </c>
      <c r="P191" s="17">
        <v>45041</v>
      </c>
      <c r="Q191" s="17">
        <v>4318</v>
      </c>
      <c r="R191" s="17">
        <v>-21154</v>
      </c>
      <c r="S191" s="17">
        <v>3049</v>
      </c>
      <c r="T191" s="17">
        <v>31254</v>
      </c>
      <c r="U191" s="17">
        <v>39898</v>
      </c>
      <c r="V191" s="17">
        <v>33913</v>
      </c>
      <c r="W191" s="17">
        <v>-2659</v>
      </c>
      <c r="X191" s="17">
        <v>-1861</v>
      </c>
      <c r="Y191" s="129">
        <v>0.953</v>
      </c>
      <c r="Z191" s="130">
        <v>8969</v>
      </c>
      <c r="AA191" s="211">
        <v>38023</v>
      </c>
      <c r="AB191" s="211">
        <v>37428</v>
      </c>
      <c r="AC191" s="211">
        <v>4173</v>
      </c>
      <c r="AD191" s="211">
        <v>-136</v>
      </c>
      <c r="AE191" s="211">
        <v>0</v>
      </c>
      <c r="AF191" s="211">
        <v>1216335</v>
      </c>
      <c r="AG191" s="19"/>
    </row>
    <row r="192" spans="1:33" ht="12.75">
      <c r="A192" s="135" t="s">
        <v>863</v>
      </c>
      <c r="B192" s="12" t="s">
        <v>786</v>
      </c>
      <c r="C192" s="19" t="s">
        <v>196</v>
      </c>
      <c r="D192" s="11">
        <v>51330</v>
      </c>
      <c r="E192" s="123">
        <v>7733</v>
      </c>
      <c r="F192" s="127">
        <v>59063</v>
      </c>
      <c r="G192" s="128">
        <v>36097</v>
      </c>
      <c r="H192" s="128">
        <v>7200</v>
      </c>
      <c r="I192" s="128">
        <v>855</v>
      </c>
      <c r="J192" s="128">
        <v>0</v>
      </c>
      <c r="K192" s="128">
        <v>2229</v>
      </c>
      <c r="L192" s="17">
        <v>14</v>
      </c>
      <c r="M192" s="17">
        <v>21194</v>
      </c>
      <c r="N192" s="17">
        <v>7733</v>
      </c>
      <c r="O192" s="17">
        <v>49</v>
      </c>
      <c r="P192" s="17">
        <v>49980</v>
      </c>
      <c r="Q192" s="17">
        <v>8741</v>
      </c>
      <c r="R192" s="17">
        <v>-18068</v>
      </c>
      <c r="S192" s="17">
        <v>2970</v>
      </c>
      <c r="T192" s="17">
        <v>43623</v>
      </c>
      <c r="U192" s="17">
        <v>59063</v>
      </c>
      <c r="V192" s="17">
        <v>50203</v>
      </c>
      <c r="W192" s="17">
        <v>-6580</v>
      </c>
      <c r="X192" s="17">
        <v>-4606</v>
      </c>
      <c r="Y192" s="129">
        <v>0.922</v>
      </c>
      <c r="Z192" s="130">
        <v>12678</v>
      </c>
      <c r="AA192" s="211">
        <v>54456</v>
      </c>
      <c r="AB192" s="211">
        <v>53603</v>
      </c>
      <c r="AC192" s="211">
        <v>4228</v>
      </c>
      <c r="AD192" s="211">
        <v>-81</v>
      </c>
      <c r="AE192" s="211">
        <v>0</v>
      </c>
      <c r="AF192" s="211">
        <v>1021303</v>
      </c>
      <c r="AG192" s="19"/>
    </row>
    <row r="193" spans="1:33" ht="12.75">
      <c r="A193" s="135" t="s">
        <v>863</v>
      </c>
      <c r="B193" s="12" t="s">
        <v>603</v>
      </c>
      <c r="C193" s="19" t="s">
        <v>166</v>
      </c>
      <c r="D193" s="11">
        <v>136046</v>
      </c>
      <c r="E193" s="123">
        <v>26647</v>
      </c>
      <c r="F193" s="127">
        <v>162693</v>
      </c>
      <c r="G193" s="128">
        <v>106203</v>
      </c>
      <c r="H193" s="128">
        <v>12694</v>
      </c>
      <c r="I193" s="128">
        <v>1447</v>
      </c>
      <c r="J193" s="128">
        <v>4826</v>
      </c>
      <c r="K193" s="128">
        <v>0</v>
      </c>
      <c r="L193" s="17">
        <v>514</v>
      </c>
      <c r="M193" s="17">
        <v>58406</v>
      </c>
      <c r="N193" s="17">
        <v>26647</v>
      </c>
      <c r="O193" s="17">
        <v>579</v>
      </c>
      <c r="P193" s="17">
        <v>147049</v>
      </c>
      <c r="Q193" s="17">
        <v>16122</v>
      </c>
      <c r="R193" s="17">
        <v>-50574</v>
      </c>
      <c r="S193" s="17">
        <v>12721</v>
      </c>
      <c r="T193" s="17">
        <v>125317</v>
      </c>
      <c r="U193" s="17">
        <v>162693</v>
      </c>
      <c r="V193" s="17">
        <v>138289</v>
      </c>
      <c r="W193" s="17">
        <v>-12972</v>
      </c>
      <c r="X193" s="17">
        <v>-9080</v>
      </c>
      <c r="Y193" s="129">
        <v>0.944</v>
      </c>
      <c r="Z193" s="130">
        <v>32461</v>
      </c>
      <c r="AA193" s="211">
        <v>153583</v>
      </c>
      <c r="AB193" s="211">
        <v>151178</v>
      </c>
      <c r="AC193" s="211">
        <v>4657</v>
      </c>
      <c r="AD193" s="211">
        <v>349</v>
      </c>
      <c r="AE193" s="211">
        <v>11316562</v>
      </c>
      <c r="AF193" s="211">
        <v>0</v>
      </c>
      <c r="AG193" s="19"/>
    </row>
    <row r="194" spans="1:33" ht="12.75">
      <c r="A194" s="135" t="s">
        <v>868</v>
      </c>
      <c r="B194" s="12" t="s">
        <v>664</v>
      </c>
      <c r="C194" s="19" t="s">
        <v>215</v>
      </c>
      <c r="D194" s="11">
        <v>46838</v>
      </c>
      <c r="E194" s="123">
        <v>6248</v>
      </c>
      <c r="F194" s="127">
        <v>53086</v>
      </c>
      <c r="G194" s="128">
        <v>37877</v>
      </c>
      <c r="H194" s="128">
        <v>2406</v>
      </c>
      <c r="I194" s="128">
        <v>699</v>
      </c>
      <c r="J194" s="128">
        <v>0</v>
      </c>
      <c r="K194" s="128">
        <v>1992</v>
      </c>
      <c r="L194" s="17">
        <v>65</v>
      </c>
      <c r="M194" s="17">
        <v>25062</v>
      </c>
      <c r="N194" s="17">
        <v>6248</v>
      </c>
      <c r="O194" s="17">
        <v>181</v>
      </c>
      <c r="P194" s="17">
        <v>52444</v>
      </c>
      <c r="Q194" s="17">
        <v>4332</v>
      </c>
      <c r="R194" s="17">
        <v>-21512</v>
      </c>
      <c r="S194" s="17">
        <v>1050</v>
      </c>
      <c r="T194" s="17">
        <v>36315</v>
      </c>
      <c r="U194" s="17">
        <v>53086</v>
      </c>
      <c r="V194" s="17">
        <v>45123</v>
      </c>
      <c r="W194" s="17">
        <v>-8808</v>
      </c>
      <c r="X194" s="17">
        <v>-6166</v>
      </c>
      <c r="Y194" s="129">
        <v>0.884</v>
      </c>
      <c r="Z194" s="130">
        <v>11808</v>
      </c>
      <c r="AA194" s="211">
        <v>46928</v>
      </c>
      <c r="AB194" s="211">
        <v>46194</v>
      </c>
      <c r="AC194" s="211">
        <v>3912</v>
      </c>
      <c r="AD194" s="211">
        <v>-397</v>
      </c>
      <c r="AE194" s="211">
        <v>0</v>
      </c>
      <c r="AF194" s="211">
        <v>4682463</v>
      </c>
      <c r="AG194" s="19"/>
    </row>
    <row r="195" spans="1:33" ht="12.75">
      <c r="A195" s="135" t="s">
        <v>868</v>
      </c>
      <c r="B195" s="12" t="s">
        <v>590</v>
      </c>
      <c r="C195" s="19" t="s">
        <v>208</v>
      </c>
      <c r="D195" s="11">
        <v>30257</v>
      </c>
      <c r="E195" s="123">
        <v>3264</v>
      </c>
      <c r="F195" s="127">
        <v>33521</v>
      </c>
      <c r="G195" s="128">
        <v>13515</v>
      </c>
      <c r="H195" s="128">
        <v>4435</v>
      </c>
      <c r="I195" s="128">
        <v>2056</v>
      </c>
      <c r="J195" s="128">
        <v>-78</v>
      </c>
      <c r="K195" s="128">
        <v>1171</v>
      </c>
      <c r="L195" s="17">
        <v>2</v>
      </c>
      <c r="M195" s="17">
        <v>2830</v>
      </c>
      <c r="N195" s="17">
        <v>3264</v>
      </c>
      <c r="O195" s="17">
        <v>124</v>
      </c>
      <c r="P195" s="17">
        <v>18713</v>
      </c>
      <c r="Q195" s="17">
        <v>6446</v>
      </c>
      <c r="R195" s="17">
        <v>-2513</v>
      </c>
      <c r="S195" s="17">
        <v>2293</v>
      </c>
      <c r="T195" s="17">
        <v>24940</v>
      </c>
      <c r="U195" s="17">
        <v>33521</v>
      </c>
      <c r="V195" s="17">
        <v>28493</v>
      </c>
      <c r="W195" s="17">
        <v>-3553</v>
      </c>
      <c r="X195" s="17">
        <v>-2487</v>
      </c>
      <c r="Y195" s="129">
        <v>0.926</v>
      </c>
      <c r="Z195" s="130">
        <v>8517</v>
      </c>
      <c r="AA195" s="211">
        <v>31040</v>
      </c>
      <c r="AB195" s="211">
        <v>30555</v>
      </c>
      <c r="AC195" s="211">
        <v>3587</v>
      </c>
      <c r="AD195" s="211">
        <v>-721</v>
      </c>
      <c r="AE195" s="211">
        <v>0</v>
      </c>
      <c r="AF195" s="211">
        <v>6141855</v>
      </c>
      <c r="AG195" s="19"/>
    </row>
    <row r="196" spans="1:33" ht="12.75">
      <c r="A196" s="135" t="s">
        <v>868</v>
      </c>
      <c r="B196" s="12" t="s">
        <v>792</v>
      </c>
      <c r="C196" s="19" t="s">
        <v>221</v>
      </c>
      <c r="D196" s="11">
        <v>53417</v>
      </c>
      <c r="E196" s="123">
        <v>6856</v>
      </c>
      <c r="F196" s="127">
        <v>60273</v>
      </c>
      <c r="G196" s="128">
        <v>44006</v>
      </c>
      <c r="H196" s="128">
        <v>3728</v>
      </c>
      <c r="I196" s="128">
        <v>1009</v>
      </c>
      <c r="J196" s="128">
        <v>0</v>
      </c>
      <c r="K196" s="128">
        <v>2856</v>
      </c>
      <c r="L196" s="17">
        <v>57</v>
      </c>
      <c r="M196" s="17">
        <v>14736</v>
      </c>
      <c r="N196" s="17">
        <v>6856</v>
      </c>
      <c r="O196" s="17">
        <v>0</v>
      </c>
      <c r="P196" s="17">
        <v>60931</v>
      </c>
      <c r="Q196" s="17">
        <v>6454</v>
      </c>
      <c r="R196" s="17">
        <v>-12574</v>
      </c>
      <c r="S196" s="17">
        <v>3322</v>
      </c>
      <c r="T196" s="17">
        <v>58133</v>
      </c>
      <c r="U196" s="17">
        <v>60273</v>
      </c>
      <c r="V196" s="17">
        <v>51232</v>
      </c>
      <c r="W196" s="17">
        <v>6901</v>
      </c>
      <c r="X196" s="17">
        <v>4831</v>
      </c>
      <c r="Y196" s="129">
        <v>1.08</v>
      </c>
      <c r="Z196" s="130">
        <v>11915</v>
      </c>
      <c r="AA196" s="211">
        <v>65095</v>
      </c>
      <c r="AB196" s="211">
        <v>64076</v>
      </c>
      <c r="AC196" s="211">
        <v>5378</v>
      </c>
      <c r="AD196" s="211">
        <v>1069</v>
      </c>
      <c r="AE196" s="211">
        <v>12739031</v>
      </c>
      <c r="AF196" s="211">
        <v>0</v>
      </c>
      <c r="AG196" s="19"/>
    </row>
    <row r="197" spans="1:33" ht="12.75">
      <c r="A197" s="135" t="s">
        <v>868</v>
      </c>
      <c r="B197" s="12" t="s">
        <v>765</v>
      </c>
      <c r="C197" s="19" t="s">
        <v>218</v>
      </c>
      <c r="D197" s="11">
        <v>8228</v>
      </c>
      <c r="E197" s="123">
        <v>2022</v>
      </c>
      <c r="F197" s="127">
        <v>10250</v>
      </c>
      <c r="G197" s="128">
        <v>13181</v>
      </c>
      <c r="H197" s="128">
        <v>1383</v>
      </c>
      <c r="I197" s="128">
        <v>0</v>
      </c>
      <c r="J197" s="128">
        <v>1201</v>
      </c>
      <c r="K197" s="128">
        <v>29</v>
      </c>
      <c r="L197" s="17">
        <v>0</v>
      </c>
      <c r="M197" s="17">
        <v>6261</v>
      </c>
      <c r="N197" s="17">
        <v>2022</v>
      </c>
      <c r="O197" s="17">
        <v>0</v>
      </c>
      <c r="P197" s="17">
        <v>18250</v>
      </c>
      <c r="Q197" s="17">
        <v>2221</v>
      </c>
      <c r="R197" s="17">
        <v>-5322</v>
      </c>
      <c r="S197" s="17">
        <v>654</v>
      </c>
      <c r="T197" s="17">
        <v>15804</v>
      </c>
      <c r="U197" s="17">
        <v>10250</v>
      </c>
      <c r="V197" s="17">
        <v>8712</v>
      </c>
      <c r="W197" s="17">
        <v>7092</v>
      </c>
      <c r="X197" s="17">
        <v>4964</v>
      </c>
      <c r="Y197" s="129">
        <v>1.484</v>
      </c>
      <c r="Z197" s="130">
        <v>4031</v>
      </c>
      <c r="AA197" s="211">
        <v>15211</v>
      </c>
      <c r="AB197" s="211">
        <v>14972</v>
      </c>
      <c r="AC197" s="211">
        <v>3714</v>
      </c>
      <c r="AD197" s="211">
        <v>-594</v>
      </c>
      <c r="AE197" s="211">
        <v>0</v>
      </c>
      <c r="AF197" s="211">
        <v>2395510</v>
      </c>
      <c r="AG197" s="19"/>
    </row>
    <row r="198" spans="1:33" ht="12.75">
      <c r="A198" s="135" t="s">
        <v>868</v>
      </c>
      <c r="B198" s="12" t="s">
        <v>628</v>
      </c>
      <c r="C198" s="19" t="s">
        <v>213</v>
      </c>
      <c r="D198" s="11">
        <v>56751</v>
      </c>
      <c r="E198" s="123">
        <v>6349</v>
      </c>
      <c r="F198" s="127">
        <v>63100</v>
      </c>
      <c r="G198" s="128">
        <v>54665</v>
      </c>
      <c r="H198" s="128">
        <v>5680</v>
      </c>
      <c r="I198" s="128">
        <v>1585</v>
      </c>
      <c r="J198" s="128">
        <v>0</v>
      </c>
      <c r="K198" s="128">
        <v>4047</v>
      </c>
      <c r="L198" s="17">
        <v>628</v>
      </c>
      <c r="M198" s="17">
        <v>31560</v>
      </c>
      <c r="N198" s="17">
        <v>6349</v>
      </c>
      <c r="O198" s="17">
        <v>13</v>
      </c>
      <c r="P198" s="17">
        <v>75689</v>
      </c>
      <c r="Q198" s="17">
        <v>9615</v>
      </c>
      <c r="R198" s="17">
        <v>-27371</v>
      </c>
      <c r="S198" s="17">
        <v>31</v>
      </c>
      <c r="T198" s="17">
        <v>57965</v>
      </c>
      <c r="U198" s="17">
        <v>63100</v>
      </c>
      <c r="V198" s="17">
        <v>53635</v>
      </c>
      <c r="W198" s="17">
        <v>4330</v>
      </c>
      <c r="X198" s="17">
        <v>3031</v>
      </c>
      <c r="Y198" s="129">
        <v>1.048</v>
      </c>
      <c r="Z198" s="130">
        <v>15344</v>
      </c>
      <c r="AA198" s="211">
        <v>66128</v>
      </c>
      <c r="AB198" s="211">
        <v>65093</v>
      </c>
      <c r="AC198" s="211">
        <v>4242</v>
      </c>
      <c r="AD198" s="211">
        <v>-66</v>
      </c>
      <c r="AE198" s="211">
        <v>0</v>
      </c>
      <c r="AF198" s="211">
        <v>1018093</v>
      </c>
      <c r="AG198" s="19"/>
    </row>
    <row r="199" spans="1:33" ht="12.75">
      <c r="A199" s="135" t="s">
        <v>868</v>
      </c>
      <c r="B199" s="12" t="s">
        <v>712</v>
      </c>
      <c r="C199" s="19" t="s">
        <v>217</v>
      </c>
      <c r="D199" s="11">
        <v>13663</v>
      </c>
      <c r="E199" s="123">
        <v>2078</v>
      </c>
      <c r="F199" s="127">
        <v>15741</v>
      </c>
      <c r="G199" s="128">
        <v>14120</v>
      </c>
      <c r="H199" s="128">
        <v>533</v>
      </c>
      <c r="I199" s="128">
        <v>465</v>
      </c>
      <c r="J199" s="128">
        <v>0</v>
      </c>
      <c r="K199" s="128">
        <v>1331</v>
      </c>
      <c r="L199" s="17">
        <v>9</v>
      </c>
      <c r="M199" s="17">
        <v>8153</v>
      </c>
      <c r="N199" s="17">
        <v>2078</v>
      </c>
      <c r="O199" s="17">
        <v>40</v>
      </c>
      <c r="P199" s="17">
        <v>19551</v>
      </c>
      <c r="Q199" s="17">
        <v>1980</v>
      </c>
      <c r="R199" s="17">
        <v>-6972</v>
      </c>
      <c r="S199" s="17">
        <v>380</v>
      </c>
      <c r="T199" s="17">
        <v>14939</v>
      </c>
      <c r="U199" s="17">
        <v>15741</v>
      </c>
      <c r="V199" s="17">
        <v>13380</v>
      </c>
      <c r="W199" s="17">
        <v>1559</v>
      </c>
      <c r="X199" s="17">
        <v>1091</v>
      </c>
      <c r="Y199" s="129">
        <v>1.069</v>
      </c>
      <c r="Z199" s="130">
        <v>3659</v>
      </c>
      <c r="AA199" s="211">
        <v>16827</v>
      </c>
      <c r="AB199" s="211">
        <v>16564</v>
      </c>
      <c r="AC199" s="211">
        <v>4527</v>
      </c>
      <c r="AD199" s="211">
        <v>218</v>
      </c>
      <c r="AE199" s="211">
        <v>798647</v>
      </c>
      <c r="AF199" s="211">
        <v>0</v>
      </c>
      <c r="AG199" s="19"/>
    </row>
    <row r="200" spans="1:33" ht="12.75">
      <c r="A200" s="135" t="s">
        <v>868</v>
      </c>
      <c r="B200" s="12" t="s">
        <v>608</v>
      </c>
      <c r="C200" s="19" t="s">
        <v>210</v>
      </c>
      <c r="D200" s="11">
        <v>48470</v>
      </c>
      <c r="E200" s="123">
        <v>8481</v>
      </c>
      <c r="F200" s="127">
        <v>56951</v>
      </c>
      <c r="G200" s="128">
        <v>45653</v>
      </c>
      <c r="H200" s="128">
        <v>3434</v>
      </c>
      <c r="I200" s="128">
        <v>496</v>
      </c>
      <c r="J200" s="128">
        <v>0</v>
      </c>
      <c r="K200" s="128">
        <v>4214</v>
      </c>
      <c r="L200" s="17">
        <v>1</v>
      </c>
      <c r="M200" s="17">
        <v>28834</v>
      </c>
      <c r="N200" s="17">
        <v>8481</v>
      </c>
      <c r="O200" s="17">
        <v>754</v>
      </c>
      <c r="P200" s="17">
        <v>63211</v>
      </c>
      <c r="Q200" s="17">
        <v>6922</v>
      </c>
      <c r="R200" s="17">
        <v>-25151</v>
      </c>
      <c r="S200" s="17">
        <v>2307</v>
      </c>
      <c r="T200" s="17">
        <v>47290</v>
      </c>
      <c r="U200" s="17">
        <v>56951</v>
      </c>
      <c r="V200" s="17">
        <v>48408</v>
      </c>
      <c r="W200" s="17">
        <v>-1118</v>
      </c>
      <c r="X200" s="17">
        <v>-783</v>
      </c>
      <c r="Y200" s="129">
        <v>0.986</v>
      </c>
      <c r="Z200" s="130">
        <v>11378</v>
      </c>
      <c r="AA200" s="211">
        <v>56153</v>
      </c>
      <c r="AB200" s="211">
        <v>55274</v>
      </c>
      <c r="AC200" s="211">
        <v>4858</v>
      </c>
      <c r="AD200" s="211">
        <v>549</v>
      </c>
      <c r="AE200" s="211">
        <v>6250776</v>
      </c>
      <c r="AF200" s="211">
        <v>0</v>
      </c>
      <c r="AG200" s="19"/>
    </row>
    <row r="201" spans="1:33" ht="12.75">
      <c r="A201" s="135" t="s">
        <v>868</v>
      </c>
      <c r="B201" s="12" t="s">
        <v>616</v>
      </c>
      <c r="C201" s="19" t="s">
        <v>211</v>
      </c>
      <c r="D201" s="11">
        <v>33195</v>
      </c>
      <c r="E201" s="123">
        <v>6561</v>
      </c>
      <c r="F201" s="127">
        <v>39756</v>
      </c>
      <c r="G201" s="128">
        <v>30156</v>
      </c>
      <c r="H201" s="128">
        <v>2051</v>
      </c>
      <c r="I201" s="128">
        <v>1883</v>
      </c>
      <c r="J201" s="128">
        <v>0</v>
      </c>
      <c r="K201" s="128">
        <v>4114</v>
      </c>
      <c r="L201" s="17">
        <v>949</v>
      </c>
      <c r="M201" s="17">
        <v>19537</v>
      </c>
      <c r="N201" s="17">
        <v>6561</v>
      </c>
      <c r="O201" s="17">
        <v>0</v>
      </c>
      <c r="P201" s="17">
        <v>41754</v>
      </c>
      <c r="Q201" s="17">
        <v>6841</v>
      </c>
      <c r="R201" s="17">
        <v>-17413</v>
      </c>
      <c r="S201" s="17">
        <v>2256</v>
      </c>
      <c r="T201" s="17">
        <v>33437</v>
      </c>
      <c r="U201" s="17">
        <v>39756</v>
      </c>
      <c r="V201" s="17">
        <v>33792</v>
      </c>
      <c r="W201" s="17">
        <v>-355</v>
      </c>
      <c r="X201" s="17">
        <v>-249</v>
      </c>
      <c r="Y201" s="129">
        <v>0.994</v>
      </c>
      <c r="Z201" s="130">
        <v>8951</v>
      </c>
      <c r="AA201" s="211">
        <v>39517</v>
      </c>
      <c r="AB201" s="211">
        <v>38899</v>
      </c>
      <c r="AC201" s="211">
        <v>4346</v>
      </c>
      <c r="AD201" s="211">
        <v>37</v>
      </c>
      <c r="AE201" s="211">
        <v>332224</v>
      </c>
      <c r="AF201" s="211">
        <v>0</v>
      </c>
      <c r="AG201" s="19"/>
    </row>
    <row r="202" spans="1:33" ht="12.75">
      <c r="A202" s="135" t="s">
        <v>868</v>
      </c>
      <c r="B202" s="12" t="s">
        <v>836</v>
      </c>
      <c r="C202" s="19" t="s">
        <v>222</v>
      </c>
      <c r="D202" s="11">
        <v>40618</v>
      </c>
      <c r="E202" s="123">
        <v>489</v>
      </c>
      <c r="F202" s="127">
        <v>41107</v>
      </c>
      <c r="G202" s="128">
        <v>27197</v>
      </c>
      <c r="H202" s="128">
        <v>12287</v>
      </c>
      <c r="I202" s="128">
        <v>282</v>
      </c>
      <c r="J202" s="128">
        <v>0</v>
      </c>
      <c r="K202" s="128">
        <v>3786</v>
      </c>
      <c r="L202" s="17">
        <v>488</v>
      </c>
      <c r="M202" s="17">
        <v>18648</v>
      </c>
      <c r="N202" s="17">
        <v>489</v>
      </c>
      <c r="O202" s="17">
        <v>0</v>
      </c>
      <c r="P202" s="17">
        <v>37657</v>
      </c>
      <c r="Q202" s="17">
        <v>13902</v>
      </c>
      <c r="R202" s="17">
        <v>-16266</v>
      </c>
      <c r="S202" s="17">
        <v>-2755</v>
      </c>
      <c r="T202" s="17">
        <v>32539</v>
      </c>
      <c r="U202" s="17">
        <v>41107</v>
      </c>
      <c r="V202" s="17">
        <v>34941</v>
      </c>
      <c r="W202" s="17">
        <v>-2403</v>
      </c>
      <c r="X202" s="17">
        <v>-1682</v>
      </c>
      <c r="Y202" s="129">
        <v>0.959</v>
      </c>
      <c r="Z202" s="130">
        <v>9850</v>
      </c>
      <c r="AA202" s="211">
        <v>39422</v>
      </c>
      <c r="AB202" s="211">
        <v>38805</v>
      </c>
      <c r="AC202" s="211">
        <v>3940</v>
      </c>
      <c r="AD202" s="211">
        <v>-369</v>
      </c>
      <c r="AE202" s="211">
        <v>0</v>
      </c>
      <c r="AF202" s="211">
        <v>3634909</v>
      </c>
      <c r="AG202" s="19"/>
    </row>
    <row r="203" spans="1:33" ht="12.75">
      <c r="A203" s="135" t="s">
        <v>868</v>
      </c>
      <c r="B203" s="12" t="s">
        <v>772</v>
      </c>
      <c r="C203" s="19" t="s">
        <v>219</v>
      </c>
      <c r="D203" s="11">
        <v>63195</v>
      </c>
      <c r="E203" s="123">
        <v>7040</v>
      </c>
      <c r="F203" s="127">
        <v>70235</v>
      </c>
      <c r="G203" s="128">
        <v>44190</v>
      </c>
      <c r="H203" s="128">
        <v>5404</v>
      </c>
      <c r="I203" s="128">
        <v>1301</v>
      </c>
      <c r="J203" s="128">
        <v>0</v>
      </c>
      <c r="K203" s="128">
        <v>1865</v>
      </c>
      <c r="L203" s="17">
        <v>501</v>
      </c>
      <c r="M203" s="17">
        <v>21496</v>
      </c>
      <c r="N203" s="17">
        <v>7040</v>
      </c>
      <c r="O203" s="17">
        <v>1665</v>
      </c>
      <c r="P203" s="17">
        <v>61185</v>
      </c>
      <c r="Q203" s="17">
        <v>7285</v>
      </c>
      <c r="R203" s="17">
        <v>-20113</v>
      </c>
      <c r="S203" s="17">
        <v>2330</v>
      </c>
      <c r="T203" s="17">
        <v>50687</v>
      </c>
      <c r="U203" s="17">
        <v>70235</v>
      </c>
      <c r="V203" s="17">
        <v>59700</v>
      </c>
      <c r="W203" s="17">
        <v>-9013</v>
      </c>
      <c r="X203" s="17">
        <v>-6309</v>
      </c>
      <c r="Y203" s="129">
        <v>0.91</v>
      </c>
      <c r="Z203" s="130">
        <v>13221</v>
      </c>
      <c r="AA203" s="211">
        <v>63914</v>
      </c>
      <c r="AB203" s="211">
        <v>62914</v>
      </c>
      <c r="AC203" s="211">
        <v>4759</v>
      </c>
      <c r="AD203" s="211">
        <v>450</v>
      </c>
      <c r="AE203" s="211">
        <v>5949527</v>
      </c>
      <c r="AF203" s="211">
        <v>0</v>
      </c>
      <c r="AG203" s="19"/>
    </row>
    <row r="204" spans="1:33" ht="12.75">
      <c r="A204" s="135" t="s">
        <v>868</v>
      </c>
      <c r="B204" s="12" t="s">
        <v>662</v>
      </c>
      <c r="C204" s="19" t="s">
        <v>214</v>
      </c>
      <c r="D204" s="11">
        <v>319297</v>
      </c>
      <c r="E204" s="123">
        <v>41881</v>
      </c>
      <c r="F204" s="127">
        <v>361178</v>
      </c>
      <c r="G204" s="128">
        <v>145889</v>
      </c>
      <c r="H204" s="128">
        <v>57603</v>
      </c>
      <c r="I204" s="128">
        <v>8158</v>
      </c>
      <c r="J204" s="128">
        <v>0</v>
      </c>
      <c r="K204" s="128">
        <v>6618</v>
      </c>
      <c r="L204" s="17">
        <v>1332</v>
      </c>
      <c r="M204" s="17">
        <v>14812</v>
      </c>
      <c r="N204" s="17">
        <v>41881</v>
      </c>
      <c r="O204" s="17">
        <v>7444</v>
      </c>
      <c r="P204" s="17">
        <v>201998</v>
      </c>
      <c r="Q204" s="17">
        <v>61522</v>
      </c>
      <c r="R204" s="17">
        <v>-20050</v>
      </c>
      <c r="S204" s="17">
        <v>33081</v>
      </c>
      <c r="T204" s="17">
        <v>276551</v>
      </c>
      <c r="U204" s="17">
        <v>361178</v>
      </c>
      <c r="V204" s="17">
        <v>307001</v>
      </c>
      <c r="W204" s="17">
        <v>-30450</v>
      </c>
      <c r="X204" s="17">
        <v>-21315</v>
      </c>
      <c r="Y204" s="129">
        <v>0.941</v>
      </c>
      <c r="Z204" s="130">
        <v>89204</v>
      </c>
      <c r="AA204" s="211">
        <v>339869</v>
      </c>
      <c r="AB204" s="211">
        <v>334548</v>
      </c>
      <c r="AC204" s="211">
        <v>3750</v>
      </c>
      <c r="AD204" s="211">
        <v>-558</v>
      </c>
      <c r="AE204" s="211">
        <v>0</v>
      </c>
      <c r="AF204" s="211">
        <v>49797038</v>
      </c>
      <c r="AG204" s="19"/>
    </row>
    <row r="205" spans="1:33" ht="12.75">
      <c r="A205" s="135" t="s">
        <v>868</v>
      </c>
      <c r="B205" s="12" t="s">
        <v>671</v>
      </c>
      <c r="C205" s="19" t="s">
        <v>216</v>
      </c>
      <c r="D205" s="11">
        <v>81854</v>
      </c>
      <c r="E205" s="123">
        <v>9890</v>
      </c>
      <c r="F205" s="127">
        <v>91744</v>
      </c>
      <c r="G205" s="128">
        <v>54303</v>
      </c>
      <c r="H205" s="128">
        <v>10084</v>
      </c>
      <c r="I205" s="128">
        <v>2630</v>
      </c>
      <c r="J205" s="128">
        <v>0</v>
      </c>
      <c r="K205" s="128">
        <v>3409</v>
      </c>
      <c r="L205" s="17">
        <v>359</v>
      </c>
      <c r="M205" s="17">
        <v>20403</v>
      </c>
      <c r="N205" s="17">
        <v>9890</v>
      </c>
      <c r="O205" s="17">
        <v>1</v>
      </c>
      <c r="P205" s="17">
        <v>75188</v>
      </c>
      <c r="Q205" s="17">
        <v>13705</v>
      </c>
      <c r="R205" s="17">
        <v>-17649</v>
      </c>
      <c r="S205" s="17">
        <v>4938</v>
      </c>
      <c r="T205" s="17">
        <v>76182</v>
      </c>
      <c r="U205" s="17">
        <v>91744</v>
      </c>
      <c r="V205" s="17">
        <v>77982</v>
      </c>
      <c r="W205" s="17">
        <v>-1800</v>
      </c>
      <c r="X205" s="17">
        <v>-1260</v>
      </c>
      <c r="Y205" s="129">
        <v>0.986</v>
      </c>
      <c r="Z205" s="130">
        <v>24232</v>
      </c>
      <c r="AA205" s="211">
        <v>90459</v>
      </c>
      <c r="AB205" s="211">
        <v>89043</v>
      </c>
      <c r="AC205" s="211">
        <v>3675</v>
      </c>
      <c r="AD205" s="211">
        <v>-634</v>
      </c>
      <c r="AE205" s="211">
        <v>0</v>
      </c>
      <c r="AF205" s="211">
        <v>15362932</v>
      </c>
      <c r="AG205" s="19"/>
    </row>
    <row r="206" spans="1:33" ht="12.75">
      <c r="A206" s="135" t="s">
        <v>868</v>
      </c>
      <c r="B206" s="12" t="s">
        <v>605</v>
      </c>
      <c r="C206" s="19" t="s">
        <v>209</v>
      </c>
      <c r="D206" s="11">
        <v>39622</v>
      </c>
      <c r="E206" s="123">
        <v>5357</v>
      </c>
      <c r="F206" s="127">
        <v>44979</v>
      </c>
      <c r="G206" s="128">
        <v>42409</v>
      </c>
      <c r="H206" s="128">
        <v>2414</v>
      </c>
      <c r="I206" s="128">
        <v>389</v>
      </c>
      <c r="J206" s="128">
        <v>0</v>
      </c>
      <c r="K206" s="128">
        <v>3378</v>
      </c>
      <c r="L206" s="17">
        <v>49</v>
      </c>
      <c r="M206" s="17">
        <v>25167</v>
      </c>
      <c r="N206" s="17">
        <v>5357</v>
      </c>
      <c r="O206" s="17">
        <v>165</v>
      </c>
      <c r="P206" s="17">
        <v>58720</v>
      </c>
      <c r="Q206" s="17">
        <v>5254</v>
      </c>
      <c r="R206" s="17">
        <v>-21574</v>
      </c>
      <c r="S206" s="17">
        <v>275</v>
      </c>
      <c r="T206" s="17">
        <v>42675</v>
      </c>
      <c r="U206" s="17">
        <v>44979</v>
      </c>
      <c r="V206" s="17">
        <v>38232</v>
      </c>
      <c r="W206" s="17">
        <v>4442</v>
      </c>
      <c r="X206" s="17">
        <v>3110</v>
      </c>
      <c r="Y206" s="129">
        <v>1.069</v>
      </c>
      <c r="Z206" s="130">
        <v>10584</v>
      </c>
      <c r="AA206" s="211">
        <v>48083</v>
      </c>
      <c r="AB206" s="211">
        <v>47330</v>
      </c>
      <c r="AC206" s="211">
        <v>4472</v>
      </c>
      <c r="AD206" s="211">
        <v>163</v>
      </c>
      <c r="AE206" s="211">
        <v>1727743</v>
      </c>
      <c r="AF206" s="211">
        <v>0</v>
      </c>
      <c r="AG206" s="19"/>
    </row>
    <row r="207" spans="1:33" ht="12.75">
      <c r="A207" s="135" t="s">
        <v>868</v>
      </c>
      <c r="B207" s="12" t="s">
        <v>624</v>
      </c>
      <c r="C207" s="19" t="s">
        <v>212</v>
      </c>
      <c r="D207" s="11">
        <v>45331</v>
      </c>
      <c r="E207" s="123">
        <v>8823</v>
      </c>
      <c r="F207" s="127">
        <v>54154</v>
      </c>
      <c r="G207" s="128">
        <v>52741</v>
      </c>
      <c r="H207" s="128">
        <v>6008</v>
      </c>
      <c r="I207" s="128">
        <v>882</v>
      </c>
      <c r="J207" s="128">
        <v>-1</v>
      </c>
      <c r="K207" s="128">
        <v>2801</v>
      </c>
      <c r="L207" s="17">
        <v>2</v>
      </c>
      <c r="M207" s="17">
        <v>36347</v>
      </c>
      <c r="N207" s="17">
        <v>8823</v>
      </c>
      <c r="O207" s="17">
        <v>42</v>
      </c>
      <c r="P207" s="17">
        <v>73025</v>
      </c>
      <c r="Q207" s="17">
        <v>8237</v>
      </c>
      <c r="R207" s="17">
        <v>-30932</v>
      </c>
      <c r="S207" s="17">
        <v>1321</v>
      </c>
      <c r="T207" s="17">
        <v>51650</v>
      </c>
      <c r="U207" s="17">
        <v>54154</v>
      </c>
      <c r="V207" s="17">
        <v>46031</v>
      </c>
      <c r="W207" s="17">
        <v>5619</v>
      </c>
      <c r="X207" s="17">
        <v>3933</v>
      </c>
      <c r="Y207" s="129">
        <v>1.073</v>
      </c>
      <c r="Z207" s="130">
        <v>11817</v>
      </c>
      <c r="AA207" s="211">
        <v>58107</v>
      </c>
      <c r="AB207" s="211">
        <v>57198</v>
      </c>
      <c r="AC207" s="211">
        <v>4840</v>
      </c>
      <c r="AD207" s="211">
        <v>532</v>
      </c>
      <c r="AE207" s="211">
        <v>6282997</v>
      </c>
      <c r="AF207" s="211">
        <v>0</v>
      </c>
      <c r="AG207" s="19"/>
    </row>
    <row r="208" spans="1:33" ht="12.75">
      <c r="A208" s="135" t="s">
        <v>868</v>
      </c>
      <c r="B208" s="12" t="s">
        <v>557</v>
      </c>
      <c r="C208" s="19" t="s">
        <v>558</v>
      </c>
      <c r="D208" s="11">
        <v>92020</v>
      </c>
      <c r="E208" s="123">
        <v>11115</v>
      </c>
      <c r="F208" s="127">
        <v>103135</v>
      </c>
      <c r="G208" s="128">
        <v>70597</v>
      </c>
      <c r="H208" s="128">
        <v>8489</v>
      </c>
      <c r="I208" s="128">
        <v>11938</v>
      </c>
      <c r="J208" s="128">
        <v>0</v>
      </c>
      <c r="K208" s="128">
        <v>3485</v>
      </c>
      <c r="L208" s="17">
        <v>2901</v>
      </c>
      <c r="M208" s="17">
        <v>32866</v>
      </c>
      <c r="N208" s="17">
        <v>11115</v>
      </c>
      <c r="O208" s="17">
        <v>659</v>
      </c>
      <c r="P208" s="17">
        <v>97749</v>
      </c>
      <c r="Q208" s="17">
        <v>20325</v>
      </c>
      <c r="R208" s="17">
        <v>-30962</v>
      </c>
      <c r="S208" s="17">
        <v>3861</v>
      </c>
      <c r="T208" s="17">
        <v>90972</v>
      </c>
      <c r="U208" s="17">
        <v>103135</v>
      </c>
      <c r="V208" s="17">
        <v>87665</v>
      </c>
      <c r="W208" s="17">
        <v>3308</v>
      </c>
      <c r="X208" s="17">
        <v>2315</v>
      </c>
      <c r="Y208" s="129">
        <v>1.022</v>
      </c>
      <c r="Z208" s="130">
        <v>25814</v>
      </c>
      <c r="AA208" s="211">
        <v>105404</v>
      </c>
      <c r="AB208" s="211">
        <v>103754</v>
      </c>
      <c r="AC208" s="211">
        <v>4019</v>
      </c>
      <c r="AD208" s="211">
        <v>-289</v>
      </c>
      <c r="AE208" s="211">
        <v>0</v>
      </c>
      <c r="AF208" s="211">
        <v>7468634</v>
      </c>
      <c r="AG208" s="19"/>
    </row>
    <row r="209" spans="1:33" ht="12.75">
      <c r="A209" s="135" t="s">
        <v>868</v>
      </c>
      <c r="B209" s="12" t="s">
        <v>777</v>
      </c>
      <c r="C209" s="19" t="s">
        <v>220</v>
      </c>
      <c r="D209" s="11">
        <v>65233</v>
      </c>
      <c r="E209" s="123">
        <v>7357</v>
      </c>
      <c r="F209" s="127">
        <v>72590</v>
      </c>
      <c r="G209" s="128">
        <v>43970</v>
      </c>
      <c r="H209" s="128">
        <v>6615</v>
      </c>
      <c r="I209" s="128">
        <v>1170</v>
      </c>
      <c r="J209" s="128">
        <v>0</v>
      </c>
      <c r="K209" s="128">
        <v>412</v>
      </c>
      <c r="L209" s="17">
        <v>91</v>
      </c>
      <c r="M209" s="17">
        <v>14252</v>
      </c>
      <c r="N209" s="17">
        <v>7357</v>
      </c>
      <c r="O209" s="17">
        <v>0</v>
      </c>
      <c r="P209" s="17">
        <v>60881</v>
      </c>
      <c r="Q209" s="17">
        <v>6967</v>
      </c>
      <c r="R209" s="17">
        <v>-12192</v>
      </c>
      <c r="S209" s="17">
        <v>3831</v>
      </c>
      <c r="T209" s="17">
        <v>59487</v>
      </c>
      <c r="U209" s="17">
        <v>72590</v>
      </c>
      <c r="V209" s="17">
        <v>61701</v>
      </c>
      <c r="W209" s="17">
        <v>-2214</v>
      </c>
      <c r="X209" s="17">
        <v>-1550</v>
      </c>
      <c r="Y209" s="129">
        <v>0.979</v>
      </c>
      <c r="Z209" s="130">
        <v>15343</v>
      </c>
      <c r="AA209" s="211">
        <v>71065</v>
      </c>
      <c r="AB209" s="211">
        <v>69953</v>
      </c>
      <c r="AC209" s="211">
        <v>4559</v>
      </c>
      <c r="AD209" s="211">
        <v>251</v>
      </c>
      <c r="AE209" s="211">
        <v>3845796</v>
      </c>
      <c r="AF209" s="211">
        <v>0</v>
      </c>
      <c r="AG209" s="19"/>
    </row>
    <row r="210" spans="1:33" ht="12.75">
      <c r="A210" s="135" t="s">
        <v>869</v>
      </c>
      <c r="B210" s="12" t="s">
        <v>682</v>
      </c>
      <c r="C210" s="19" t="s">
        <v>229</v>
      </c>
      <c r="D210" s="11">
        <v>32062</v>
      </c>
      <c r="E210" s="123">
        <v>1898</v>
      </c>
      <c r="F210" s="127">
        <v>33960</v>
      </c>
      <c r="G210" s="128">
        <v>18856</v>
      </c>
      <c r="H210" s="128">
        <v>5554</v>
      </c>
      <c r="I210" s="128">
        <v>1914</v>
      </c>
      <c r="J210" s="128">
        <v>0</v>
      </c>
      <c r="K210" s="128">
        <v>1820</v>
      </c>
      <c r="L210" s="17">
        <v>1534</v>
      </c>
      <c r="M210" s="17">
        <v>4606</v>
      </c>
      <c r="N210" s="17">
        <v>1898</v>
      </c>
      <c r="O210" s="17">
        <v>0</v>
      </c>
      <c r="P210" s="17">
        <v>26108</v>
      </c>
      <c r="Q210" s="17">
        <v>7895</v>
      </c>
      <c r="R210" s="17">
        <v>-5219</v>
      </c>
      <c r="S210" s="17">
        <v>830</v>
      </c>
      <c r="T210" s="17">
        <v>29614</v>
      </c>
      <c r="U210" s="17">
        <v>33960</v>
      </c>
      <c r="V210" s="17">
        <v>28866</v>
      </c>
      <c r="W210" s="17">
        <v>748</v>
      </c>
      <c r="X210" s="17">
        <v>524</v>
      </c>
      <c r="Y210" s="129">
        <v>1.015</v>
      </c>
      <c r="Z210" s="130">
        <v>7506</v>
      </c>
      <c r="AA210" s="211">
        <v>34470</v>
      </c>
      <c r="AB210" s="211">
        <v>33930</v>
      </c>
      <c r="AC210" s="211">
        <v>4520</v>
      </c>
      <c r="AD210" s="211">
        <v>212</v>
      </c>
      <c r="AE210" s="211">
        <v>1589617</v>
      </c>
      <c r="AF210" s="211">
        <v>0</v>
      </c>
      <c r="AG210" s="19"/>
    </row>
    <row r="211" spans="1:33" ht="12.75">
      <c r="A211" s="135" t="s">
        <v>869</v>
      </c>
      <c r="B211" s="12" t="s">
        <v>681</v>
      </c>
      <c r="C211" s="19" t="s">
        <v>228</v>
      </c>
      <c r="D211" s="11">
        <v>26420</v>
      </c>
      <c r="E211" s="123">
        <v>2688</v>
      </c>
      <c r="F211" s="127">
        <v>29108</v>
      </c>
      <c r="G211" s="128">
        <v>17048</v>
      </c>
      <c r="H211" s="128">
        <v>6639</v>
      </c>
      <c r="I211" s="128">
        <v>46</v>
      </c>
      <c r="J211" s="128">
        <v>0</v>
      </c>
      <c r="K211" s="128">
        <v>2115</v>
      </c>
      <c r="L211" s="17">
        <v>49</v>
      </c>
      <c r="M211" s="17">
        <v>8483</v>
      </c>
      <c r="N211" s="17">
        <v>2688</v>
      </c>
      <c r="O211" s="17">
        <v>0</v>
      </c>
      <c r="P211" s="17">
        <v>23605</v>
      </c>
      <c r="Q211" s="17">
        <v>7480</v>
      </c>
      <c r="R211" s="17">
        <v>-7252</v>
      </c>
      <c r="S211" s="17">
        <v>843</v>
      </c>
      <c r="T211" s="17">
        <v>24675</v>
      </c>
      <c r="U211" s="17">
        <v>29108</v>
      </c>
      <c r="V211" s="17">
        <v>24741</v>
      </c>
      <c r="W211" s="17">
        <v>-66</v>
      </c>
      <c r="X211" s="17">
        <v>-46</v>
      </c>
      <c r="Y211" s="129">
        <v>0.998</v>
      </c>
      <c r="Z211" s="130">
        <v>5676</v>
      </c>
      <c r="AA211" s="211">
        <v>29049</v>
      </c>
      <c r="AB211" s="211">
        <v>28595</v>
      </c>
      <c r="AC211" s="211">
        <v>5038</v>
      </c>
      <c r="AD211" s="211">
        <v>729</v>
      </c>
      <c r="AE211" s="211">
        <v>4138946</v>
      </c>
      <c r="AF211" s="211">
        <v>0</v>
      </c>
      <c r="AG211" s="19"/>
    </row>
    <row r="212" spans="1:33" ht="12.75">
      <c r="A212" s="135" t="s">
        <v>869</v>
      </c>
      <c r="B212" s="12" t="s">
        <v>625</v>
      </c>
      <c r="C212" s="19" t="s">
        <v>224</v>
      </c>
      <c r="D212" s="11">
        <v>53400</v>
      </c>
      <c r="E212" s="123">
        <v>8092</v>
      </c>
      <c r="F212" s="127">
        <v>61492</v>
      </c>
      <c r="G212" s="128">
        <v>39302</v>
      </c>
      <c r="H212" s="128">
        <v>12435</v>
      </c>
      <c r="I212" s="128">
        <v>826</v>
      </c>
      <c r="J212" s="128">
        <v>0</v>
      </c>
      <c r="K212" s="128">
        <v>2389</v>
      </c>
      <c r="L212" s="17">
        <v>62</v>
      </c>
      <c r="M212" s="17">
        <v>21202</v>
      </c>
      <c r="N212" s="17">
        <v>8092</v>
      </c>
      <c r="O212" s="17">
        <v>431</v>
      </c>
      <c r="P212" s="17">
        <v>54418</v>
      </c>
      <c r="Q212" s="17">
        <v>13303</v>
      </c>
      <c r="R212" s="17">
        <v>-18441</v>
      </c>
      <c r="S212" s="17">
        <v>3274</v>
      </c>
      <c r="T212" s="17">
        <v>52553</v>
      </c>
      <c r="U212" s="17">
        <v>61492</v>
      </c>
      <c r="V212" s="17">
        <v>52268</v>
      </c>
      <c r="W212" s="17">
        <v>285</v>
      </c>
      <c r="X212" s="17">
        <v>200</v>
      </c>
      <c r="Y212" s="129">
        <v>1.003</v>
      </c>
      <c r="Z212" s="130">
        <v>15489</v>
      </c>
      <c r="AA212" s="211">
        <v>61676</v>
      </c>
      <c r="AB212" s="211">
        <v>60711</v>
      </c>
      <c r="AC212" s="211">
        <v>3920</v>
      </c>
      <c r="AD212" s="211">
        <v>-389</v>
      </c>
      <c r="AE212" s="211">
        <v>0</v>
      </c>
      <c r="AF212" s="211">
        <v>6025165</v>
      </c>
      <c r="AG212" s="19"/>
    </row>
    <row r="213" spans="1:33" ht="12.75">
      <c r="A213" s="135" t="s">
        <v>869</v>
      </c>
      <c r="B213" s="12" t="s">
        <v>588</v>
      </c>
      <c r="C213" s="19" t="s">
        <v>223</v>
      </c>
      <c r="D213" s="11">
        <v>37919</v>
      </c>
      <c r="E213" s="123">
        <v>3604</v>
      </c>
      <c r="F213" s="127">
        <v>41523</v>
      </c>
      <c r="G213" s="128">
        <v>19846</v>
      </c>
      <c r="H213" s="128">
        <v>3266</v>
      </c>
      <c r="I213" s="128">
        <v>50</v>
      </c>
      <c r="J213" s="128">
        <v>0</v>
      </c>
      <c r="K213" s="128">
        <v>1508</v>
      </c>
      <c r="L213" s="17">
        <v>9</v>
      </c>
      <c r="M213" s="17">
        <v>74</v>
      </c>
      <c r="N213" s="17">
        <v>3604</v>
      </c>
      <c r="O213" s="17">
        <v>155</v>
      </c>
      <c r="P213" s="17">
        <v>27479</v>
      </c>
      <c r="Q213" s="17">
        <v>4100</v>
      </c>
      <c r="R213" s="17">
        <v>-202</v>
      </c>
      <c r="S213" s="17">
        <v>3051</v>
      </c>
      <c r="T213" s="17">
        <v>34428</v>
      </c>
      <c r="U213" s="17">
        <v>41523</v>
      </c>
      <c r="V213" s="17">
        <v>35294</v>
      </c>
      <c r="W213" s="17">
        <v>-867</v>
      </c>
      <c r="X213" s="17">
        <v>-607</v>
      </c>
      <c r="Y213" s="129">
        <v>0.985</v>
      </c>
      <c r="Z213" s="130">
        <v>9574</v>
      </c>
      <c r="AA213" s="211">
        <v>40900</v>
      </c>
      <c r="AB213" s="211">
        <v>40260</v>
      </c>
      <c r="AC213" s="211">
        <v>4205</v>
      </c>
      <c r="AD213" s="211">
        <v>-104</v>
      </c>
      <c r="AE213" s="211">
        <v>0</v>
      </c>
      <c r="AF213" s="211">
        <v>990944</v>
      </c>
      <c r="AG213" s="19"/>
    </row>
    <row r="214" spans="1:33" ht="12.75">
      <c r="A214" s="135" t="s">
        <v>869</v>
      </c>
      <c r="B214" s="12" t="s">
        <v>642</v>
      </c>
      <c r="C214" s="19" t="s">
        <v>225</v>
      </c>
      <c r="D214" s="11">
        <v>27879</v>
      </c>
      <c r="E214" s="123">
        <v>4054</v>
      </c>
      <c r="F214" s="127">
        <v>31933</v>
      </c>
      <c r="G214" s="128">
        <v>30310</v>
      </c>
      <c r="H214" s="128">
        <v>947</v>
      </c>
      <c r="I214" s="128">
        <v>60</v>
      </c>
      <c r="J214" s="128">
        <v>0</v>
      </c>
      <c r="K214" s="128">
        <v>2264</v>
      </c>
      <c r="L214" s="17">
        <v>138</v>
      </c>
      <c r="M214" s="17">
        <v>21585</v>
      </c>
      <c r="N214" s="17">
        <v>4054</v>
      </c>
      <c r="O214" s="17">
        <v>0</v>
      </c>
      <c r="P214" s="17">
        <v>41967</v>
      </c>
      <c r="Q214" s="17">
        <v>2780</v>
      </c>
      <c r="R214" s="17">
        <v>-18465</v>
      </c>
      <c r="S214" s="17">
        <v>-224</v>
      </c>
      <c r="T214" s="17">
        <v>26059</v>
      </c>
      <c r="U214" s="17">
        <v>31933</v>
      </c>
      <c r="V214" s="17">
        <v>27143</v>
      </c>
      <c r="W214" s="17">
        <v>-1084</v>
      </c>
      <c r="X214" s="17">
        <v>-759</v>
      </c>
      <c r="Y214" s="129">
        <v>0.976</v>
      </c>
      <c r="Z214" s="130">
        <v>7061</v>
      </c>
      <c r="AA214" s="211">
        <v>31167</v>
      </c>
      <c r="AB214" s="211">
        <v>30679</v>
      </c>
      <c r="AC214" s="211">
        <v>4345</v>
      </c>
      <c r="AD214" s="211">
        <v>36</v>
      </c>
      <c r="AE214" s="211">
        <v>255888</v>
      </c>
      <c r="AF214" s="211">
        <v>0</v>
      </c>
      <c r="AG214" s="19"/>
    </row>
    <row r="215" spans="1:33" ht="12.75">
      <c r="A215" s="135" t="s">
        <v>869</v>
      </c>
      <c r="B215" s="12" t="s">
        <v>693</v>
      </c>
      <c r="C215" s="19" t="s">
        <v>231</v>
      </c>
      <c r="D215" s="11">
        <v>21071</v>
      </c>
      <c r="E215" s="123">
        <v>3069</v>
      </c>
      <c r="F215" s="127">
        <v>24140</v>
      </c>
      <c r="G215" s="128">
        <v>8542</v>
      </c>
      <c r="H215" s="128">
        <v>4294</v>
      </c>
      <c r="I215" s="128">
        <v>45</v>
      </c>
      <c r="J215" s="128">
        <v>0</v>
      </c>
      <c r="K215" s="128">
        <v>464</v>
      </c>
      <c r="L215" s="17">
        <v>11</v>
      </c>
      <c r="M215" s="17">
        <v>137</v>
      </c>
      <c r="N215" s="17">
        <v>3069</v>
      </c>
      <c r="O215" s="17">
        <v>0</v>
      </c>
      <c r="P215" s="17">
        <v>11827</v>
      </c>
      <c r="Q215" s="17">
        <v>4083</v>
      </c>
      <c r="R215" s="17">
        <v>-126</v>
      </c>
      <c r="S215" s="17">
        <v>2585</v>
      </c>
      <c r="T215" s="17">
        <v>18369</v>
      </c>
      <c r="U215" s="17">
        <v>24140</v>
      </c>
      <c r="V215" s="17">
        <v>20519</v>
      </c>
      <c r="W215" s="17">
        <v>-2150</v>
      </c>
      <c r="X215" s="17">
        <v>-1505</v>
      </c>
      <c r="Y215" s="129">
        <v>0.938</v>
      </c>
      <c r="Z215" s="130">
        <v>4933</v>
      </c>
      <c r="AA215" s="211">
        <v>22644</v>
      </c>
      <c r="AB215" s="211">
        <v>22289</v>
      </c>
      <c r="AC215" s="211">
        <v>4518</v>
      </c>
      <c r="AD215" s="211">
        <v>210</v>
      </c>
      <c r="AE215" s="211">
        <v>1034921</v>
      </c>
      <c r="AF215" s="211">
        <v>0</v>
      </c>
      <c r="AG215" s="19"/>
    </row>
    <row r="216" spans="1:33" ht="12.75">
      <c r="A216" s="135" t="s">
        <v>869</v>
      </c>
      <c r="B216" s="12" t="s">
        <v>847</v>
      </c>
      <c r="C216" s="19" t="s">
        <v>233</v>
      </c>
      <c r="D216" s="11">
        <v>684041</v>
      </c>
      <c r="E216" s="123">
        <v>63691</v>
      </c>
      <c r="F216" s="127">
        <v>747732</v>
      </c>
      <c r="G216" s="128">
        <v>448746</v>
      </c>
      <c r="H216" s="128">
        <v>102065</v>
      </c>
      <c r="I216" s="128">
        <v>52969</v>
      </c>
      <c r="J216" s="128">
        <v>32400</v>
      </c>
      <c r="K216" s="128">
        <v>2051</v>
      </c>
      <c r="L216" s="17">
        <v>47511</v>
      </c>
      <c r="M216" s="17">
        <v>66502</v>
      </c>
      <c r="N216" s="17">
        <v>63691</v>
      </c>
      <c r="O216" s="17">
        <v>17792</v>
      </c>
      <c r="P216" s="17">
        <v>621334</v>
      </c>
      <c r="Q216" s="17">
        <v>161062</v>
      </c>
      <c r="R216" s="17">
        <v>-112034</v>
      </c>
      <c r="S216" s="17">
        <v>42832</v>
      </c>
      <c r="T216" s="17">
        <v>713194</v>
      </c>
      <c r="U216" s="17">
        <v>747732</v>
      </c>
      <c r="V216" s="17">
        <v>635572</v>
      </c>
      <c r="W216" s="17">
        <v>77622</v>
      </c>
      <c r="X216" s="17">
        <v>54335</v>
      </c>
      <c r="Y216" s="129">
        <v>1.073</v>
      </c>
      <c r="Z216" s="130">
        <v>144212</v>
      </c>
      <c r="AA216" s="211">
        <v>802316</v>
      </c>
      <c r="AB216" s="211">
        <v>789755</v>
      </c>
      <c r="AC216" s="211">
        <v>5476</v>
      </c>
      <c r="AD216" s="211">
        <v>1168</v>
      </c>
      <c r="AE216" s="211">
        <v>168403029</v>
      </c>
      <c r="AF216" s="211">
        <v>0</v>
      </c>
      <c r="AG216" s="19"/>
    </row>
    <row r="217" spans="1:33" ht="12.75">
      <c r="A217" s="135" t="s">
        <v>869</v>
      </c>
      <c r="B217" s="12" t="s">
        <v>673</v>
      </c>
      <c r="C217" s="19" t="s">
        <v>227</v>
      </c>
      <c r="D217" s="11">
        <v>103641</v>
      </c>
      <c r="E217" s="123">
        <v>7768</v>
      </c>
      <c r="F217" s="127">
        <v>111409</v>
      </c>
      <c r="G217" s="128">
        <v>71356</v>
      </c>
      <c r="H217" s="128">
        <v>6377</v>
      </c>
      <c r="I217" s="128">
        <v>1336</v>
      </c>
      <c r="J217" s="128">
        <v>0</v>
      </c>
      <c r="K217" s="128">
        <v>6569</v>
      </c>
      <c r="L217" s="17">
        <v>300</v>
      </c>
      <c r="M217" s="17">
        <v>24164</v>
      </c>
      <c r="N217" s="17">
        <v>7768</v>
      </c>
      <c r="O217" s="17">
        <v>5225</v>
      </c>
      <c r="P217" s="17">
        <v>98800</v>
      </c>
      <c r="Q217" s="17">
        <v>12140</v>
      </c>
      <c r="R217" s="17">
        <v>-25236</v>
      </c>
      <c r="S217" s="17">
        <v>2495</v>
      </c>
      <c r="T217" s="17">
        <v>88198</v>
      </c>
      <c r="U217" s="17">
        <v>111409</v>
      </c>
      <c r="V217" s="17">
        <v>94698</v>
      </c>
      <c r="W217" s="17">
        <v>-6499</v>
      </c>
      <c r="X217" s="17">
        <v>-4549</v>
      </c>
      <c r="Y217" s="129">
        <v>0.959</v>
      </c>
      <c r="Z217" s="130">
        <v>21095</v>
      </c>
      <c r="AA217" s="211">
        <v>106841</v>
      </c>
      <c r="AB217" s="211">
        <v>105169</v>
      </c>
      <c r="AC217" s="211">
        <v>4985</v>
      </c>
      <c r="AD217" s="211">
        <v>677</v>
      </c>
      <c r="AE217" s="211">
        <v>14278654</v>
      </c>
      <c r="AF217" s="211">
        <v>0</v>
      </c>
      <c r="AG217" s="19"/>
    </row>
    <row r="218" spans="1:33" ht="12.75">
      <c r="A218" s="135" t="s">
        <v>869</v>
      </c>
      <c r="B218" s="12" t="s">
        <v>559</v>
      </c>
      <c r="C218" s="19" t="s">
        <v>560</v>
      </c>
      <c r="D218" s="11">
        <v>56862</v>
      </c>
      <c r="E218" s="123">
        <v>6006</v>
      </c>
      <c r="F218" s="127">
        <v>62868</v>
      </c>
      <c r="G218" s="128">
        <v>27527</v>
      </c>
      <c r="H218" s="128">
        <v>13314</v>
      </c>
      <c r="I218" s="128">
        <v>325</v>
      </c>
      <c r="J218" s="128">
        <v>0</v>
      </c>
      <c r="K218" s="128">
        <v>1635</v>
      </c>
      <c r="L218" s="17">
        <v>0</v>
      </c>
      <c r="M218" s="17">
        <v>6785</v>
      </c>
      <c r="N218" s="17">
        <v>6006</v>
      </c>
      <c r="O218" s="17">
        <v>0</v>
      </c>
      <c r="P218" s="17">
        <v>38114</v>
      </c>
      <c r="Q218" s="17">
        <v>12983</v>
      </c>
      <c r="R218" s="17">
        <v>-5767</v>
      </c>
      <c r="S218" s="17">
        <v>3952</v>
      </c>
      <c r="T218" s="17">
        <v>49281</v>
      </c>
      <c r="U218" s="17">
        <v>62868</v>
      </c>
      <c r="V218" s="17">
        <v>53438</v>
      </c>
      <c r="W218" s="17">
        <v>-4157</v>
      </c>
      <c r="X218" s="17">
        <v>-2910</v>
      </c>
      <c r="Y218" s="129">
        <v>0.954</v>
      </c>
      <c r="Z218" s="130">
        <v>11142</v>
      </c>
      <c r="AA218" s="211">
        <v>59976</v>
      </c>
      <c r="AB218" s="211">
        <v>59037</v>
      </c>
      <c r="AC218" s="211">
        <v>5299</v>
      </c>
      <c r="AD218" s="211">
        <v>990</v>
      </c>
      <c r="AE218" s="211">
        <v>11030822</v>
      </c>
      <c r="AF218" s="211">
        <v>0</v>
      </c>
      <c r="AG218" s="19"/>
    </row>
    <row r="219" spans="1:33" ht="12.75">
      <c r="A219" s="135" t="s">
        <v>869</v>
      </c>
      <c r="B219" s="12" t="s">
        <v>660</v>
      </c>
      <c r="C219" s="19" t="s">
        <v>226</v>
      </c>
      <c r="D219" s="11">
        <v>112045</v>
      </c>
      <c r="E219" s="123">
        <v>15259</v>
      </c>
      <c r="F219" s="127">
        <v>127304</v>
      </c>
      <c r="G219" s="128">
        <v>81444</v>
      </c>
      <c r="H219" s="128">
        <v>5787</v>
      </c>
      <c r="I219" s="128">
        <v>2428</v>
      </c>
      <c r="J219" s="128">
        <v>0</v>
      </c>
      <c r="K219" s="128">
        <v>4520</v>
      </c>
      <c r="L219" s="17">
        <v>256</v>
      </c>
      <c r="M219" s="17">
        <v>33651</v>
      </c>
      <c r="N219" s="17">
        <v>15259</v>
      </c>
      <c r="O219" s="17">
        <v>36</v>
      </c>
      <c r="P219" s="17">
        <v>112767</v>
      </c>
      <c r="Q219" s="17">
        <v>10825</v>
      </c>
      <c r="R219" s="17">
        <v>-28852</v>
      </c>
      <c r="S219" s="17">
        <v>7249</v>
      </c>
      <c r="T219" s="17">
        <v>101990</v>
      </c>
      <c r="U219" s="17">
        <v>127304</v>
      </c>
      <c r="V219" s="17">
        <v>108208</v>
      </c>
      <c r="W219" s="17">
        <v>-6218</v>
      </c>
      <c r="X219" s="17">
        <v>-4353</v>
      </c>
      <c r="Y219" s="129">
        <v>0.966</v>
      </c>
      <c r="Z219" s="130">
        <v>30235</v>
      </c>
      <c r="AA219" s="211">
        <v>122976</v>
      </c>
      <c r="AB219" s="211">
        <v>121050</v>
      </c>
      <c r="AC219" s="211">
        <v>4004</v>
      </c>
      <c r="AD219" s="211">
        <v>-305</v>
      </c>
      <c r="AE219" s="211">
        <v>0</v>
      </c>
      <c r="AF219" s="211">
        <v>9220180</v>
      </c>
      <c r="AG219" s="19"/>
    </row>
    <row r="220" spans="1:33" ht="12.75">
      <c r="A220" s="135" t="s">
        <v>869</v>
      </c>
      <c r="B220" s="12" t="s">
        <v>717</v>
      </c>
      <c r="C220" s="19" t="s">
        <v>232</v>
      </c>
      <c r="D220" s="11">
        <v>54190</v>
      </c>
      <c r="E220" s="123">
        <v>7263</v>
      </c>
      <c r="F220" s="127">
        <v>61453</v>
      </c>
      <c r="G220" s="128">
        <v>24012</v>
      </c>
      <c r="H220" s="128">
        <v>12498</v>
      </c>
      <c r="I220" s="128">
        <v>146</v>
      </c>
      <c r="J220" s="128">
        <v>0</v>
      </c>
      <c r="K220" s="128">
        <v>1945</v>
      </c>
      <c r="L220" s="17">
        <v>16</v>
      </c>
      <c r="M220" s="17">
        <v>7795</v>
      </c>
      <c r="N220" s="17">
        <v>7263</v>
      </c>
      <c r="O220" s="17">
        <v>0</v>
      </c>
      <c r="P220" s="17">
        <v>33247</v>
      </c>
      <c r="Q220" s="17">
        <v>12401</v>
      </c>
      <c r="R220" s="17">
        <v>-6639</v>
      </c>
      <c r="S220" s="17">
        <v>4848</v>
      </c>
      <c r="T220" s="17">
        <v>43857</v>
      </c>
      <c r="U220" s="17">
        <v>61453</v>
      </c>
      <c r="V220" s="17">
        <v>52235</v>
      </c>
      <c r="W220" s="17">
        <v>-8379</v>
      </c>
      <c r="X220" s="17">
        <v>-5865</v>
      </c>
      <c r="Y220" s="129">
        <v>0.905</v>
      </c>
      <c r="Z220" s="130">
        <v>10449</v>
      </c>
      <c r="AA220" s="211">
        <v>55615</v>
      </c>
      <c r="AB220" s="211">
        <v>54744</v>
      </c>
      <c r="AC220" s="211">
        <v>5239</v>
      </c>
      <c r="AD220" s="211">
        <v>931</v>
      </c>
      <c r="AE220" s="211">
        <v>9723862</v>
      </c>
      <c r="AF220" s="211">
        <v>0</v>
      </c>
      <c r="AG220" s="19"/>
    </row>
    <row r="221" spans="1:33" ht="12.75">
      <c r="A221" s="135" t="s">
        <v>869</v>
      </c>
      <c r="B221" s="12" t="s">
        <v>689</v>
      </c>
      <c r="C221" s="19" t="s">
        <v>230</v>
      </c>
      <c r="D221" s="11">
        <v>128921</v>
      </c>
      <c r="E221" s="123">
        <v>15007</v>
      </c>
      <c r="F221" s="127">
        <v>143928</v>
      </c>
      <c r="G221" s="128">
        <v>79827</v>
      </c>
      <c r="H221" s="128">
        <v>23887</v>
      </c>
      <c r="I221" s="128">
        <v>2634</v>
      </c>
      <c r="J221" s="128">
        <v>0</v>
      </c>
      <c r="K221" s="128">
        <v>3014</v>
      </c>
      <c r="L221" s="17">
        <v>578</v>
      </c>
      <c r="M221" s="17">
        <v>39495</v>
      </c>
      <c r="N221" s="17">
        <v>15007</v>
      </c>
      <c r="O221" s="17">
        <v>0</v>
      </c>
      <c r="P221" s="17">
        <v>110528</v>
      </c>
      <c r="Q221" s="17">
        <v>25105</v>
      </c>
      <c r="R221" s="17">
        <v>-34062</v>
      </c>
      <c r="S221" s="17">
        <v>6042</v>
      </c>
      <c r="T221" s="17">
        <v>107613</v>
      </c>
      <c r="U221" s="17">
        <v>143928</v>
      </c>
      <c r="V221" s="17">
        <v>122339</v>
      </c>
      <c r="W221" s="17">
        <v>-14726</v>
      </c>
      <c r="X221" s="17">
        <v>-10308</v>
      </c>
      <c r="Y221" s="129">
        <v>0.928</v>
      </c>
      <c r="Z221" s="130">
        <v>23518</v>
      </c>
      <c r="AA221" s="211">
        <v>133565</v>
      </c>
      <c r="AB221" s="211">
        <v>131474</v>
      </c>
      <c r="AC221" s="211">
        <v>5590</v>
      </c>
      <c r="AD221" s="211">
        <v>1282</v>
      </c>
      <c r="AE221" s="211">
        <v>30144198</v>
      </c>
      <c r="AF221" s="211">
        <v>0</v>
      </c>
      <c r="AG221" s="19"/>
    </row>
    <row r="222" spans="1:33" ht="12.75">
      <c r="A222" s="135" t="s">
        <v>866</v>
      </c>
      <c r="B222" s="12" t="s">
        <v>753</v>
      </c>
      <c r="C222" s="19" t="s">
        <v>240</v>
      </c>
      <c r="D222" s="11">
        <v>7193</v>
      </c>
      <c r="E222" s="123">
        <v>1535</v>
      </c>
      <c r="F222" s="127">
        <v>8728</v>
      </c>
      <c r="G222" s="128">
        <v>6830</v>
      </c>
      <c r="H222" s="128">
        <v>881</v>
      </c>
      <c r="I222" s="128">
        <v>0</v>
      </c>
      <c r="J222" s="128">
        <v>0</v>
      </c>
      <c r="K222" s="128">
        <v>794</v>
      </c>
      <c r="L222" s="17">
        <v>0</v>
      </c>
      <c r="M222" s="17">
        <v>4724</v>
      </c>
      <c r="N222" s="17">
        <v>1535</v>
      </c>
      <c r="O222" s="17">
        <v>0</v>
      </c>
      <c r="P222" s="17">
        <v>9457</v>
      </c>
      <c r="Q222" s="17">
        <v>1424</v>
      </c>
      <c r="R222" s="17">
        <v>-4015</v>
      </c>
      <c r="S222" s="17">
        <v>502</v>
      </c>
      <c r="T222" s="17">
        <v>7367</v>
      </c>
      <c r="U222" s="17">
        <v>8728</v>
      </c>
      <c r="V222" s="17">
        <v>7419</v>
      </c>
      <c r="W222" s="17">
        <v>-52</v>
      </c>
      <c r="X222" s="17">
        <v>-36</v>
      </c>
      <c r="Y222" s="129">
        <v>0.996</v>
      </c>
      <c r="Z222" s="130">
        <v>4478</v>
      </c>
      <c r="AA222" s="211">
        <v>8693</v>
      </c>
      <c r="AB222" s="211">
        <v>8557</v>
      </c>
      <c r="AC222" s="211">
        <v>1911</v>
      </c>
      <c r="AD222" s="211">
        <v>-2398</v>
      </c>
      <c r="AE222" s="211">
        <v>0</v>
      </c>
      <c r="AF222" s="211">
        <v>10736840</v>
      </c>
      <c r="AG222" s="19"/>
    </row>
    <row r="223" spans="1:33" ht="12.75">
      <c r="A223" s="135" t="s">
        <v>866</v>
      </c>
      <c r="B223" s="12" t="s">
        <v>773</v>
      </c>
      <c r="C223" s="19" t="s">
        <v>241</v>
      </c>
      <c r="D223" s="11">
        <v>29683</v>
      </c>
      <c r="E223" s="123">
        <v>6683</v>
      </c>
      <c r="F223" s="127">
        <v>36366</v>
      </c>
      <c r="G223" s="128">
        <v>31429</v>
      </c>
      <c r="H223" s="128">
        <v>2025</v>
      </c>
      <c r="I223" s="128">
        <v>63</v>
      </c>
      <c r="J223" s="128">
        <v>0</v>
      </c>
      <c r="K223" s="128">
        <v>5091</v>
      </c>
      <c r="L223" s="17">
        <v>200</v>
      </c>
      <c r="M223" s="17">
        <v>20189</v>
      </c>
      <c r="N223" s="17">
        <v>6683</v>
      </c>
      <c r="O223" s="17">
        <v>0</v>
      </c>
      <c r="P223" s="17">
        <v>43517</v>
      </c>
      <c r="Q223" s="17">
        <v>6102</v>
      </c>
      <c r="R223" s="17">
        <v>-17331</v>
      </c>
      <c r="S223" s="17">
        <v>2248</v>
      </c>
      <c r="T223" s="17">
        <v>34537</v>
      </c>
      <c r="U223" s="17">
        <v>36366</v>
      </c>
      <c r="V223" s="17">
        <v>30911</v>
      </c>
      <c r="W223" s="17">
        <v>3625</v>
      </c>
      <c r="X223" s="17">
        <v>2538</v>
      </c>
      <c r="Y223" s="129">
        <v>1.07</v>
      </c>
      <c r="Z223" s="130">
        <v>9990</v>
      </c>
      <c r="AA223" s="211">
        <v>38912</v>
      </c>
      <c r="AB223" s="211">
        <v>38302</v>
      </c>
      <c r="AC223" s="211">
        <v>3834</v>
      </c>
      <c r="AD223" s="211">
        <v>-475</v>
      </c>
      <c r="AE223" s="211">
        <v>0</v>
      </c>
      <c r="AF223" s="211">
        <v>4740579</v>
      </c>
      <c r="AG223" s="19"/>
    </row>
    <row r="224" spans="1:33" ht="12.75">
      <c r="A224" s="135" t="s">
        <v>866</v>
      </c>
      <c r="B224" s="12" t="s">
        <v>675</v>
      </c>
      <c r="C224" s="19" t="s">
        <v>236</v>
      </c>
      <c r="D224" s="11">
        <v>58768</v>
      </c>
      <c r="E224" s="123">
        <v>4287</v>
      </c>
      <c r="F224" s="127">
        <v>63055</v>
      </c>
      <c r="G224" s="128">
        <v>46611</v>
      </c>
      <c r="H224" s="128">
        <v>1016</v>
      </c>
      <c r="I224" s="128">
        <v>2922</v>
      </c>
      <c r="J224" s="128">
        <v>0</v>
      </c>
      <c r="K224" s="128">
        <v>0</v>
      </c>
      <c r="L224" s="17">
        <v>387</v>
      </c>
      <c r="M224" s="17">
        <v>16803</v>
      </c>
      <c r="N224" s="17">
        <v>4287</v>
      </c>
      <c r="O224" s="17">
        <v>3467</v>
      </c>
      <c r="P224" s="17">
        <v>64538</v>
      </c>
      <c r="Q224" s="17">
        <v>3347</v>
      </c>
      <c r="R224" s="17">
        <v>-17558</v>
      </c>
      <c r="S224" s="17">
        <v>787</v>
      </c>
      <c r="T224" s="17">
        <v>51114</v>
      </c>
      <c r="U224" s="17">
        <v>63055</v>
      </c>
      <c r="V224" s="17">
        <v>53597</v>
      </c>
      <c r="W224" s="17">
        <v>-2483</v>
      </c>
      <c r="X224" s="17">
        <v>-1738</v>
      </c>
      <c r="Y224" s="129">
        <v>0.972</v>
      </c>
      <c r="Z224" s="130">
        <v>8340</v>
      </c>
      <c r="AA224" s="211">
        <v>61290</v>
      </c>
      <c r="AB224" s="211">
        <v>60330</v>
      </c>
      <c r="AC224" s="211">
        <v>7234</v>
      </c>
      <c r="AD224" s="211">
        <v>2925</v>
      </c>
      <c r="AE224" s="211">
        <v>24396603</v>
      </c>
      <c r="AF224" s="211">
        <v>0</v>
      </c>
      <c r="AG224" s="19"/>
    </row>
    <row r="225" spans="1:33" ht="12.75">
      <c r="A225" s="135" t="s">
        <v>866</v>
      </c>
      <c r="B225" s="12" t="s">
        <v>626</v>
      </c>
      <c r="C225" s="19" t="s">
        <v>235</v>
      </c>
      <c r="D225" s="11">
        <v>104244</v>
      </c>
      <c r="E225" s="123">
        <v>10115</v>
      </c>
      <c r="F225" s="127">
        <v>114359</v>
      </c>
      <c r="G225" s="128">
        <v>49948</v>
      </c>
      <c r="H225" s="128">
        <v>18799</v>
      </c>
      <c r="I225" s="128">
        <v>1132</v>
      </c>
      <c r="J225" s="128">
        <v>0</v>
      </c>
      <c r="K225" s="128">
        <v>5127</v>
      </c>
      <c r="L225" s="17">
        <v>120</v>
      </c>
      <c r="M225" s="17">
        <v>13467</v>
      </c>
      <c r="N225" s="17">
        <v>10115</v>
      </c>
      <c r="O225" s="17">
        <v>39</v>
      </c>
      <c r="P225" s="17">
        <v>69158</v>
      </c>
      <c r="Q225" s="17">
        <v>21299</v>
      </c>
      <c r="R225" s="17">
        <v>-11582</v>
      </c>
      <c r="S225" s="17">
        <v>6308</v>
      </c>
      <c r="T225" s="17">
        <v>85184</v>
      </c>
      <c r="U225" s="17">
        <v>114359</v>
      </c>
      <c r="V225" s="17">
        <v>97205</v>
      </c>
      <c r="W225" s="17">
        <v>-12021</v>
      </c>
      <c r="X225" s="17">
        <v>-8415</v>
      </c>
      <c r="Y225" s="129">
        <v>0.926</v>
      </c>
      <c r="Z225" s="130">
        <v>15665</v>
      </c>
      <c r="AA225" s="211">
        <v>105896</v>
      </c>
      <c r="AB225" s="211">
        <v>104238</v>
      </c>
      <c r="AC225" s="211">
        <v>6654</v>
      </c>
      <c r="AD225" s="211">
        <v>2346</v>
      </c>
      <c r="AE225" s="211">
        <v>36744127</v>
      </c>
      <c r="AF225" s="211">
        <v>0</v>
      </c>
      <c r="AG225" s="19"/>
    </row>
    <row r="226" spans="1:33" ht="12.75">
      <c r="A226" s="135" t="s">
        <v>866</v>
      </c>
      <c r="B226" s="12" t="s">
        <v>718</v>
      </c>
      <c r="C226" s="19" t="s">
        <v>238</v>
      </c>
      <c r="D226" s="11">
        <v>18460</v>
      </c>
      <c r="E226" s="123">
        <v>3797</v>
      </c>
      <c r="F226" s="127">
        <v>22257</v>
      </c>
      <c r="G226" s="128">
        <v>17743</v>
      </c>
      <c r="H226" s="128">
        <v>183</v>
      </c>
      <c r="I226" s="128">
        <v>136</v>
      </c>
      <c r="J226" s="128">
        <v>0</v>
      </c>
      <c r="K226" s="128">
        <v>1207</v>
      </c>
      <c r="L226" s="17">
        <v>144</v>
      </c>
      <c r="M226" s="17">
        <v>8645</v>
      </c>
      <c r="N226" s="17">
        <v>3797</v>
      </c>
      <c r="O226" s="17">
        <v>267</v>
      </c>
      <c r="P226" s="17">
        <v>24567</v>
      </c>
      <c r="Q226" s="17">
        <v>1297</v>
      </c>
      <c r="R226" s="17">
        <v>-7698</v>
      </c>
      <c r="S226" s="17">
        <v>1758</v>
      </c>
      <c r="T226" s="17">
        <v>19924</v>
      </c>
      <c r="U226" s="17">
        <v>22257</v>
      </c>
      <c r="V226" s="17">
        <v>18919</v>
      </c>
      <c r="W226" s="17">
        <v>1006</v>
      </c>
      <c r="X226" s="17">
        <v>704</v>
      </c>
      <c r="Y226" s="129">
        <v>1.032</v>
      </c>
      <c r="Z226" s="130">
        <v>5792</v>
      </c>
      <c r="AA226" s="211">
        <v>22970</v>
      </c>
      <c r="AB226" s="211">
        <v>22610</v>
      </c>
      <c r="AC226" s="211">
        <v>3904</v>
      </c>
      <c r="AD226" s="211">
        <v>-405</v>
      </c>
      <c r="AE226" s="211">
        <v>0</v>
      </c>
      <c r="AF226" s="211">
        <v>2345451</v>
      </c>
      <c r="AG226" s="19"/>
    </row>
    <row r="227" spans="1:33" ht="12.75">
      <c r="A227" s="135" t="s">
        <v>866</v>
      </c>
      <c r="B227" s="12" t="s">
        <v>829</v>
      </c>
      <c r="C227" s="19" t="s">
        <v>242</v>
      </c>
      <c r="D227" s="11">
        <v>498181</v>
      </c>
      <c r="E227" s="123">
        <v>62681</v>
      </c>
      <c r="F227" s="127">
        <v>560862</v>
      </c>
      <c r="G227" s="128">
        <v>184031</v>
      </c>
      <c r="H227" s="128">
        <v>138760</v>
      </c>
      <c r="I227" s="128">
        <v>15557</v>
      </c>
      <c r="J227" s="128">
        <v>0</v>
      </c>
      <c r="K227" s="128">
        <v>14112</v>
      </c>
      <c r="L227" s="17">
        <v>0</v>
      </c>
      <c r="M227" s="17">
        <v>699</v>
      </c>
      <c r="N227" s="17">
        <v>62681</v>
      </c>
      <c r="O227" s="17">
        <v>129</v>
      </c>
      <c r="P227" s="17">
        <v>254809</v>
      </c>
      <c r="Q227" s="17">
        <v>143165</v>
      </c>
      <c r="R227" s="17">
        <v>-704</v>
      </c>
      <c r="S227" s="17">
        <v>53160</v>
      </c>
      <c r="T227" s="17">
        <v>450430</v>
      </c>
      <c r="U227" s="17">
        <v>560862</v>
      </c>
      <c r="V227" s="17">
        <v>476733</v>
      </c>
      <c r="W227" s="17">
        <v>-26303</v>
      </c>
      <c r="X227" s="17">
        <v>-18412</v>
      </c>
      <c r="Y227" s="129">
        <v>0.967</v>
      </c>
      <c r="Z227" s="130">
        <v>145275</v>
      </c>
      <c r="AA227" s="211">
        <v>542354</v>
      </c>
      <c r="AB227" s="211">
        <v>533862</v>
      </c>
      <c r="AC227" s="211">
        <v>3675</v>
      </c>
      <c r="AD227" s="211">
        <v>-634</v>
      </c>
      <c r="AE227" s="211">
        <v>0</v>
      </c>
      <c r="AF227" s="211">
        <v>92069715</v>
      </c>
      <c r="AG227" s="19"/>
    </row>
    <row r="228" spans="1:33" ht="12.75">
      <c r="A228" s="135" t="s">
        <v>866</v>
      </c>
      <c r="B228" s="12" t="s">
        <v>745</v>
      </c>
      <c r="C228" s="19" t="s">
        <v>239</v>
      </c>
      <c r="D228" s="11">
        <v>103571</v>
      </c>
      <c r="E228" s="123">
        <v>9585</v>
      </c>
      <c r="F228" s="127">
        <v>113156</v>
      </c>
      <c r="G228" s="128">
        <v>51095</v>
      </c>
      <c r="H228" s="128">
        <v>11985</v>
      </c>
      <c r="I228" s="128">
        <v>6178</v>
      </c>
      <c r="J228" s="128">
        <v>0</v>
      </c>
      <c r="K228" s="128">
        <v>3295</v>
      </c>
      <c r="L228" s="17">
        <v>5878</v>
      </c>
      <c r="M228" s="17">
        <v>15728</v>
      </c>
      <c r="N228" s="17">
        <v>9585</v>
      </c>
      <c r="O228" s="17">
        <v>0</v>
      </c>
      <c r="P228" s="17">
        <v>70746</v>
      </c>
      <c r="Q228" s="17">
        <v>18239</v>
      </c>
      <c r="R228" s="17">
        <v>-18365</v>
      </c>
      <c r="S228" s="17">
        <v>5473</v>
      </c>
      <c r="T228" s="17">
        <v>76094</v>
      </c>
      <c r="U228" s="17">
        <v>113156</v>
      </c>
      <c r="V228" s="17">
        <v>96182</v>
      </c>
      <c r="W228" s="17">
        <v>-20089</v>
      </c>
      <c r="X228" s="17">
        <v>-14062</v>
      </c>
      <c r="Y228" s="129">
        <v>0.876</v>
      </c>
      <c r="Z228" s="130">
        <v>22036</v>
      </c>
      <c r="AA228" s="211">
        <v>99124</v>
      </c>
      <c r="AB228" s="211">
        <v>97573</v>
      </c>
      <c r="AC228" s="211">
        <v>4428</v>
      </c>
      <c r="AD228" s="211">
        <v>119</v>
      </c>
      <c r="AE228" s="211">
        <v>2628183</v>
      </c>
      <c r="AF228" s="211">
        <v>0</v>
      </c>
      <c r="AG228" s="19"/>
    </row>
    <row r="229" spans="1:33" ht="12.75">
      <c r="A229" s="135" t="s">
        <v>866</v>
      </c>
      <c r="B229" s="12" t="s">
        <v>600</v>
      </c>
      <c r="C229" s="19" t="s">
        <v>234</v>
      </c>
      <c r="D229" s="11">
        <v>62809</v>
      </c>
      <c r="E229" s="123">
        <v>4701</v>
      </c>
      <c r="F229" s="127">
        <v>67510</v>
      </c>
      <c r="G229" s="128">
        <v>39137</v>
      </c>
      <c r="H229" s="128">
        <v>3143</v>
      </c>
      <c r="I229" s="128">
        <v>343</v>
      </c>
      <c r="J229" s="128">
        <v>0</v>
      </c>
      <c r="K229" s="128">
        <v>3777</v>
      </c>
      <c r="L229" s="17">
        <v>79</v>
      </c>
      <c r="M229" s="17">
        <v>17093</v>
      </c>
      <c r="N229" s="17">
        <v>4701</v>
      </c>
      <c r="O229" s="17">
        <v>317</v>
      </c>
      <c r="P229" s="17">
        <v>54189</v>
      </c>
      <c r="Q229" s="17">
        <v>6174</v>
      </c>
      <c r="R229" s="17">
        <v>-14866</v>
      </c>
      <c r="S229" s="17">
        <v>1090</v>
      </c>
      <c r="T229" s="17">
        <v>46587</v>
      </c>
      <c r="U229" s="17">
        <v>67510</v>
      </c>
      <c r="V229" s="17">
        <v>57384</v>
      </c>
      <c r="W229" s="17">
        <v>-10797</v>
      </c>
      <c r="X229" s="17">
        <v>-7558</v>
      </c>
      <c r="Y229" s="129">
        <v>0.888</v>
      </c>
      <c r="Z229" s="130">
        <v>13255</v>
      </c>
      <c r="AA229" s="211">
        <v>59949</v>
      </c>
      <c r="AB229" s="211">
        <v>59010</v>
      </c>
      <c r="AC229" s="211">
        <v>4452</v>
      </c>
      <c r="AD229" s="211">
        <v>143</v>
      </c>
      <c r="AE229" s="211">
        <v>1899953</v>
      </c>
      <c r="AF229" s="211">
        <v>0</v>
      </c>
      <c r="AG229" s="19"/>
    </row>
    <row r="230" spans="1:33" ht="12.75">
      <c r="A230" s="135" t="s">
        <v>866</v>
      </c>
      <c r="B230" s="12" t="s">
        <v>678</v>
      </c>
      <c r="C230" s="19" t="s">
        <v>237</v>
      </c>
      <c r="D230" s="11">
        <v>115116</v>
      </c>
      <c r="E230" s="123">
        <v>11753</v>
      </c>
      <c r="F230" s="127">
        <v>126869</v>
      </c>
      <c r="G230" s="128">
        <v>92921</v>
      </c>
      <c r="H230" s="128">
        <v>9790</v>
      </c>
      <c r="I230" s="128">
        <v>1318</v>
      </c>
      <c r="J230" s="128">
        <v>0</v>
      </c>
      <c r="K230" s="128">
        <v>2480</v>
      </c>
      <c r="L230" s="17">
        <v>640</v>
      </c>
      <c r="M230" s="17">
        <v>40060</v>
      </c>
      <c r="N230" s="17">
        <v>11753</v>
      </c>
      <c r="O230" s="17">
        <v>6</v>
      </c>
      <c r="P230" s="17">
        <v>128658</v>
      </c>
      <c r="Q230" s="17">
        <v>11550</v>
      </c>
      <c r="R230" s="17">
        <v>-34600</v>
      </c>
      <c r="S230" s="17">
        <v>3180</v>
      </c>
      <c r="T230" s="17">
        <v>108788</v>
      </c>
      <c r="U230" s="17">
        <v>126869</v>
      </c>
      <c r="V230" s="17">
        <v>107838</v>
      </c>
      <c r="W230" s="17">
        <v>950</v>
      </c>
      <c r="X230" s="17">
        <v>665</v>
      </c>
      <c r="Y230" s="129">
        <v>1.005</v>
      </c>
      <c r="Z230" s="130">
        <v>25506</v>
      </c>
      <c r="AA230" s="211">
        <v>127503</v>
      </c>
      <c r="AB230" s="211">
        <v>125507</v>
      </c>
      <c r="AC230" s="211">
        <v>4921</v>
      </c>
      <c r="AD230" s="211">
        <v>612</v>
      </c>
      <c r="AE230" s="211">
        <v>15611566</v>
      </c>
      <c r="AF230" s="211">
        <v>0</v>
      </c>
      <c r="AG230" s="19"/>
    </row>
    <row r="231" spans="1:33" ht="12.75">
      <c r="A231" s="135" t="s">
        <v>866</v>
      </c>
      <c r="B231" s="12" t="s">
        <v>552</v>
      </c>
      <c r="C231" s="19" t="s">
        <v>553</v>
      </c>
      <c r="D231" s="11">
        <v>48529</v>
      </c>
      <c r="E231" s="123">
        <v>8778</v>
      </c>
      <c r="F231" s="127">
        <v>57307</v>
      </c>
      <c r="G231" s="128">
        <v>26448</v>
      </c>
      <c r="H231" s="128">
        <v>5766</v>
      </c>
      <c r="I231" s="128">
        <v>7297</v>
      </c>
      <c r="J231" s="128">
        <v>0</v>
      </c>
      <c r="K231" s="128">
        <v>1597</v>
      </c>
      <c r="L231" s="17">
        <v>8307</v>
      </c>
      <c r="M231" s="17">
        <v>4386</v>
      </c>
      <c r="N231" s="17">
        <v>8778</v>
      </c>
      <c r="O231" s="17">
        <v>616</v>
      </c>
      <c r="P231" s="17">
        <v>36620</v>
      </c>
      <c r="Q231" s="17">
        <v>12461</v>
      </c>
      <c r="R231" s="17">
        <v>-11313</v>
      </c>
      <c r="S231" s="17">
        <v>6716</v>
      </c>
      <c r="T231" s="17">
        <v>44484</v>
      </c>
      <c r="U231" s="17">
        <v>57307</v>
      </c>
      <c r="V231" s="17">
        <v>48711</v>
      </c>
      <c r="W231" s="17">
        <v>-4227</v>
      </c>
      <c r="X231" s="17">
        <v>-2959</v>
      </c>
      <c r="Y231" s="129">
        <v>0.948</v>
      </c>
      <c r="Z231" s="130">
        <v>13819</v>
      </c>
      <c r="AA231" s="211">
        <v>54327</v>
      </c>
      <c r="AB231" s="211">
        <v>53476</v>
      </c>
      <c r="AC231" s="211">
        <v>3870</v>
      </c>
      <c r="AD231" s="211">
        <v>-439</v>
      </c>
      <c r="AE231" s="211">
        <v>0</v>
      </c>
      <c r="AF231" s="211">
        <v>6064260</v>
      </c>
      <c r="AG231" s="19"/>
    </row>
    <row r="232" spans="1:33" ht="12.75">
      <c r="A232" s="135" t="s">
        <v>870</v>
      </c>
      <c r="B232" s="12" t="s">
        <v>813</v>
      </c>
      <c r="C232" s="19" t="s">
        <v>255</v>
      </c>
      <c r="D232" s="11">
        <v>11740</v>
      </c>
      <c r="E232" s="123">
        <v>4014</v>
      </c>
      <c r="F232" s="127">
        <v>15754</v>
      </c>
      <c r="G232" s="128">
        <v>16001</v>
      </c>
      <c r="H232" s="128">
        <v>1111</v>
      </c>
      <c r="I232" s="128">
        <v>111</v>
      </c>
      <c r="J232" s="128">
        <v>0</v>
      </c>
      <c r="K232" s="128">
        <v>1370</v>
      </c>
      <c r="L232" s="17">
        <v>-2</v>
      </c>
      <c r="M232" s="17">
        <v>10166</v>
      </c>
      <c r="N232" s="17">
        <v>4014</v>
      </c>
      <c r="O232" s="17">
        <v>6</v>
      </c>
      <c r="P232" s="17">
        <v>22155</v>
      </c>
      <c r="Q232" s="17">
        <v>2203</v>
      </c>
      <c r="R232" s="17">
        <v>-8645</v>
      </c>
      <c r="S232" s="17">
        <v>1684</v>
      </c>
      <c r="T232" s="17">
        <v>17397</v>
      </c>
      <c r="U232" s="17">
        <v>15754</v>
      </c>
      <c r="V232" s="17">
        <v>13391</v>
      </c>
      <c r="W232" s="17">
        <v>4006</v>
      </c>
      <c r="X232" s="17">
        <v>2804</v>
      </c>
      <c r="Y232" s="129">
        <v>1.178</v>
      </c>
      <c r="Z232" s="130">
        <v>6704</v>
      </c>
      <c r="AA232" s="211">
        <v>18559</v>
      </c>
      <c r="AB232" s="211">
        <v>18268</v>
      </c>
      <c r="AC232" s="211">
        <v>2725</v>
      </c>
      <c r="AD232" s="211">
        <v>-1584</v>
      </c>
      <c r="AE232" s="211">
        <v>0</v>
      </c>
      <c r="AF232" s="211">
        <v>10616656</v>
      </c>
      <c r="AG232" s="19"/>
    </row>
    <row r="233" spans="1:33" ht="12.75">
      <c r="A233" s="135" t="s">
        <v>870</v>
      </c>
      <c r="B233" s="12" t="s">
        <v>701</v>
      </c>
      <c r="C233" s="19" t="s">
        <v>249</v>
      </c>
      <c r="D233" s="11">
        <v>33491</v>
      </c>
      <c r="E233" s="123">
        <v>5053</v>
      </c>
      <c r="F233" s="127">
        <v>38544</v>
      </c>
      <c r="G233" s="128">
        <v>31885</v>
      </c>
      <c r="H233" s="128">
        <v>4140</v>
      </c>
      <c r="I233" s="128">
        <v>1407</v>
      </c>
      <c r="J233" s="128">
        <v>0</v>
      </c>
      <c r="K233" s="128">
        <v>2237</v>
      </c>
      <c r="L233" s="17">
        <v>119</v>
      </c>
      <c r="M233" s="17">
        <v>16170</v>
      </c>
      <c r="N233" s="17">
        <v>5053</v>
      </c>
      <c r="O233" s="17">
        <v>153</v>
      </c>
      <c r="P233" s="17">
        <v>44148</v>
      </c>
      <c r="Q233" s="17">
        <v>6616</v>
      </c>
      <c r="R233" s="17">
        <v>-13976</v>
      </c>
      <c r="S233" s="17">
        <v>1546</v>
      </c>
      <c r="T233" s="17">
        <v>38335</v>
      </c>
      <c r="U233" s="17">
        <v>38544</v>
      </c>
      <c r="V233" s="17">
        <v>32762</v>
      </c>
      <c r="W233" s="17">
        <v>5572</v>
      </c>
      <c r="X233" s="17">
        <v>3901</v>
      </c>
      <c r="Y233" s="129">
        <v>1.101</v>
      </c>
      <c r="Z233" s="130">
        <v>9972</v>
      </c>
      <c r="AA233" s="211">
        <v>42437</v>
      </c>
      <c r="AB233" s="211">
        <v>41772</v>
      </c>
      <c r="AC233" s="211">
        <v>4189</v>
      </c>
      <c r="AD233" s="211">
        <v>-120</v>
      </c>
      <c r="AE233" s="211">
        <v>0</v>
      </c>
      <c r="AF233" s="211">
        <v>1192928</v>
      </c>
      <c r="AG233" s="19"/>
    </row>
    <row r="234" spans="1:33" ht="12.75">
      <c r="A234" s="135" t="s">
        <v>870</v>
      </c>
      <c r="B234" s="12" t="s">
        <v>610</v>
      </c>
      <c r="C234" s="19" t="s">
        <v>245</v>
      </c>
      <c r="D234" s="11">
        <v>36140</v>
      </c>
      <c r="E234" s="123">
        <v>6733</v>
      </c>
      <c r="F234" s="127">
        <v>42873</v>
      </c>
      <c r="G234" s="128">
        <v>19584</v>
      </c>
      <c r="H234" s="128">
        <v>3973</v>
      </c>
      <c r="I234" s="128">
        <v>434</v>
      </c>
      <c r="J234" s="128">
        <v>0</v>
      </c>
      <c r="K234" s="128">
        <v>3166</v>
      </c>
      <c r="L234" s="17">
        <v>1781</v>
      </c>
      <c r="M234" s="17">
        <v>4083</v>
      </c>
      <c r="N234" s="17">
        <v>6733</v>
      </c>
      <c r="O234" s="17">
        <v>226</v>
      </c>
      <c r="P234" s="17">
        <v>27116</v>
      </c>
      <c r="Q234" s="17">
        <v>6437</v>
      </c>
      <c r="R234" s="17">
        <v>-5177</v>
      </c>
      <c r="S234" s="17">
        <v>5029</v>
      </c>
      <c r="T234" s="17">
        <v>33405</v>
      </c>
      <c r="U234" s="17">
        <v>42873</v>
      </c>
      <c r="V234" s="17">
        <v>36442</v>
      </c>
      <c r="W234" s="17">
        <v>-3036</v>
      </c>
      <c r="X234" s="17">
        <v>-2125</v>
      </c>
      <c r="Y234" s="129">
        <v>0.95</v>
      </c>
      <c r="Z234" s="130">
        <v>10060</v>
      </c>
      <c r="AA234" s="211">
        <v>40729</v>
      </c>
      <c r="AB234" s="211">
        <v>40091</v>
      </c>
      <c r="AC234" s="211">
        <v>3985</v>
      </c>
      <c r="AD234" s="211">
        <v>-323</v>
      </c>
      <c r="AE234" s="211">
        <v>0</v>
      </c>
      <c r="AF234" s="211">
        <v>3253092</v>
      </c>
      <c r="AG234" s="19"/>
    </row>
    <row r="235" spans="1:33" ht="12.75">
      <c r="A235" s="135" t="s">
        <v>870</v>
      </c>
      <c r="B235" s="12" t="s">
        <v>683</v>
      </c>
      <c r="C235" s="19" t="s">
        <v>247</v>
      </c>
      <c r="D235" s="11">
        <v>38409</v>
      </c>
      <c r="E235" s="123">
        <v>7168</v>
      </c>
      <c r="F235" s="127">
        <v>45577</v>
      </c>
      <c r="G235" s="128">
        <v>38614</v>
      </c>
      <c r="H235" s="128">
        <v>1249</v>
      </c>
      <c r="I235" s="128">
        <v>1207</v>
      </c>
      <c r="J235" s="128">
        <v>0</v>
      </c>
      <c r="K235" s="128">
        <v>3091</v>
      </c>
      <c r="L235" s="17">
        <v>218</v>
      </c>
      <c r="M235" s="17">
        <v>14430</v>
      </c>
      <c r="N235" s="17">
        <v>7168</v>
      </c>
      <c r="O235" s="17">
        <v>1017</v>
      </c>
      <c r="P235" s="17">
        <v>53465</v>
      </c>
      <c r="Q235" s="17">
        <v>4715</v>
      </c>
      <c r="R235" s="17">
        <v>-13315</v>
      </c>
      <c r="S235" s="17">
        <v>3640</v>
      </c>
      <c r="T235" s="17">
        <v>48504</v>
      </c>
      <c r="U235" s="17">
        <v>45577</v>
      </c>
      <c r="V235" s="17">
        <v>38740</v>
      </c>
      <c r="W235" s="17">
        <v>9764</v>
      </c>
      <c r="X235" s="17">
        <v>6835</v>
      </c>
      <c r="Y235" s="129">
        <v>1.15</v>
      </c>
      <c r="Z235" s="130">
        <v>15299</v>
      </c>
      <c r="AA235" s="211">
        <v>52413</v>
      </c>
      <c r="AB235" s="211">
        <v>51593</v>
      </c>
      <c r="AC235" s="211">
        <v>3372</v>
      </c>
      <c r="AD235" s="211">
        <v>-936</v>
      </c>
      <c r="AE235" s="211">
        <v>0</v>
      </c>
      <c r="AF235" s="211">
        <v>14324798</v>
      </c>
      <c r="AG235" s="19"/>
    </row>
    <row r="236" spans="1:33" ht="12.75">
      <c r="A236" s="135" t="s">
        <v>870</v>
      </c>
      <c r="B236" s="12" t="s">
        <v>744</v>
      </c>
      <c r="C236" s="19" t="s">
        <v>252</v>
      </c>
      <c r="D236" s="11">
        <v>54505</v>
      </c>
      <c r="E236" s="123">
        <v>3894</v>
      </c>
      <c r="F236" s="127">
        <v>58399</v>
      </c>
      <c r="G236" s="128">
        <v>28652</v>
      </c>
      <c r="H236" s="128">
        <v>4125</v>
      </c>
      <c r="I236" s="128">
        <v>1681</v>
      </c>
      <c r="J236" s="128">
        <v>0</v>
      </c>
      <c r="K236" s="128">
        <v>1479</v>
      </c>
      <c r="L236" s="17">
        <v>730</v>
      </c>
      <c r="M236" s="17">
        <v>5368</v>
      </c>
      <c r="N236" s="17">
        <v>3894</v>
      </c>
      <c r="O236" s="17">
        <v>0</v>
      </c>
      <c r="P236" s="17">
        <v>39672</v>
      </c>
      <c r="Q236" s="17">
        <v>6192</v>
      </c>
      <c r="R236" s="17">
        <v>-5183</v>
      </c>
      <c r="S236" s="17">
        <v>2397</v>
      </c>
      <c r="T236" s="17">
        <v>43078</v>
      </c>
      <c r="U236" s="17">
        <v>58399</v>
      </c>
      <c r="V236" s="17">
        <v>49639</v>
      </c>
      <c r="W236" s="17">
        <v>-6561</v>
      </c>
      <c r="X236" s="17">
        <v>-4593</v>
      </c>
      <c r="Y236" s="129">
        <v>0.921</v>
      </c>
      <c r="Z236" s="130">
        <v>10777</v>
      </c>
      <c r="AA236" s="211">
        <v>53785</v>
      </c>
      <c r="AB236" s="211">
        <v>52943</v>
      </c>
      <c r="AC236" s="211">
        <v>4913</v>
      </c>
      <c r="AD236" s="211">
        <v>604</v>
      </c>
      <c r="AE236" s="211">
        <v>6509176</v>
      </c>
      <c r="AF236" s="211">
        <v>0</v>
      </c>
      <c r="AG236" s="19"/>
    </row>
    <row r="237" spans="1:33" ht="12.75">
      <c r="A237" s="135" t="s">
        <v>870</v>
      </c>
      <c r="B237" s="12" t="s">
        <v>731</v>
      </c>
      <c r="C237" s="19" t="s">
        <v>251</v>
      </c>
      <c r="D237" s="11">
        <v>19355</v>
      </c>
      <c r="E237" s="123">
        <v>4922</v>
      </c>
      <c r="F237" s="127">
        <v>24277</v>
      </c>
      <c r="G237" s="128">
        <v>10857</v>
      </c>
      <c r="H237" s="128">
        <v>3100</v>
      </c>
      <c r="I237" s="128">
        <v>51</v>
      </c>
      <c r="J237" s="128">
        <v>0</v>
      </c>
      <c r="K237" s="128">
        <v>1334</v>
      </c>
      <c r="L237" s="17">
        <v>24</v>
      </c>
      <c r="M237" s="17">
        <v>6312</v>
      </c>
      <c r="N237" s="17">
        <v>4922</v>
      </c>
      <c r="O237" s="17">
        <v>0</v>
      </c>
      <c r="P237" s="17">
        <v>15033</v>
      </c>
      <c r="Q237" s="17">
        <v>3812</v>
      </c>
      <c r="R237" s="17">
        <v>-5386</v>
      </c>
      <c r="S237" s="17">
        <v>3111</v>
      </c>
      <c r="T237" s="17">
        <v>16570</v>
      </c>
      <c r="U237" s="17">
        <v>24277</v>
      </c>
      <c r="V237" s="17">
        <v>20635</v>
      </c>
      <c r="W237" s="17">
        <v>-4065</v>
      </c>
      <c r="X237" s="17">
        <v>-2846</v>
      </c>
      <c r="Y237" s="129">
        <v>0.883</v>
      </c>
      <c r="Z237" s="130">
        <v>6746</v>
      </c>
      <c r="AA237" s="211">
        <v>21436</v>
      </c>
      <c r="AB237" s="211">
        <v>21101</v>
      </c>
      <c r="AC237" s="211">
        <v>3128</v>
      </c>
      <c r="AD237" s="211">
        <v>-1181</v>
      </c>
      <c r="AE237" s="211">
        <v>0</v>
      </c>
      <c r="AF237" s="211">
        <v>7964964</v>
      </c>
      <c r="AG237" s="19"/>
    </row>
    <row r="238" spans="1:33" ht="12.75">
      <c r="A238" s="135" t="s">
        <v>870</v>
      </c>
      <c r="B238" s="12" t="s">
        <v>841</v>
      </c>
      <c r="C238" s="19" t="s">
        <v>256</v>
      </c>
      <c r="D238" s="11">
        <v>19866</v>
      </c>
      <c r="E238" s="123">
        <v>3262</v>
      </c>
      <c r="F238" s="127">
        <v>23128</v>
      </c>
      <c r="G238" s="128">
        <v>8308</v>
      </c>
      <c r="H238" s="128">
        <v>1758</v>
      </c>
      <c r="I238" s="128">
        <v>46</v>
      </c>
      <c r="J238" s="128">
        <v>0</v>
      </c>
      <c r="K238" s="128">
        <v>585</v>
      </c>
      <c r="L238" s="17">
        <v>0</v>
      </c>
      <c r="M238" s="17">
        <v>1100</v>
      </c>
      <c r="N238" s="17">
        <v>3262</v>
      </c>
      <c r="O238" s="17">
        <v>0</v>
      </c>
      <c r="P238" s="17">
        <v>11503</v>
      </c>
      <c r="Q238" s="17">
        <v>2031</v>
      </c>
      <c r="R238" s="17">
        <v>-935</v>
      </c>
      <c r="S238" s="17">
        <v>2586</v>
      </c>
      <c r="T238" s="17">
        <v>15185</v>
      </c>
      <c r="U238" s="17">
        <v>23128</v>
      </c>
      <c r="V238" s="17">
        <v>19659</v>
      </c>
      <c r="W238" s="17">
        <v>-4474</v>
      </c>
      <c r="X238" s="17">
        <v>-3132</v>
      </c>
      <c r="Y238" s="129">
        <v>0.865</v>
      </c>
      <c r="Z238" s="130">
        <v>7048</v>
      </c>
      <c r="AA238" s="211">
        <v>20006</v>
      </c>
      <c r="AB238" s="211">
        <v>19693</v>
      </c>
      <c r="AC238" s="211">
        <v>2794</v>
      </c>
      <c r="AD238" s="211">
        <v>-1515</v>
      </c>
      <c r="AE238" s="211">
        <v>0</v>
      </c>
      <c r="AF238" s="211">
        <v>10674246</v>
      </c>
      <c r="AG238" s="19"/>
    </row>
    <row r="239" spans="1:33" ht="12.75">
      <c r="A239" s="135" t="s">
        <v>870</v>
      </c>
      <c r="B239" s="12" t="s">
        <v>756</v>
      </c>
      <c r="C239" s="19" t="s">
        <v>253</v>
      </c>
      <c r="D239" s="11">
        <v>27699</v>
      </c>
      <c r="E239" s="123">
        <v>3798</v>
      </c>
      <c r="F239" s="127">
        <v>31497</v>
      </c>
      <c r="G239" s="128">
        <v>20629</v>
      </c>
      <c r="H239" s="128">
        <v>5570</v>
      </c>
      <c r="I239" s="128">
        <v>270</v>
      </c>
      <c r="J239" s="128">
        <v>0</v>
      </c>
      <c r="K239" s="128">
        <v>1409</v>
      </c>
      <c r="L239" s="17">
        <v>27</v>
      </c>
      <c r="M239" s="17">
        <v>5332</v>
      </c>
      <c r="N239" s="17">
        <v>3798</v>
      </c>
      <c r="O239" s="17">
        <v>0</v>
      </c>
      <c r="P239" s="17">
        <v>28563</v>
      </c>
      <c r="Q239" s="17">
        <v>6162</v>
      </c>
      <c r="R239" s="17">
        <v>-4555</v>
      </c>
      <c r="S239" s="17">
        <v>2322</v>
      </c>
      <c r="T239" s="17">
        <v>32491</v>
      </c>
      <c r="U239" s="17">
        <v>31497</v>
      </c>
      <c r="V239" s="17">
        <v>26773</v>
      </c>
      <c r="W239" s="17">
        <v>5719</v>
      </c>
      <c r="X239" s="17">
        <v>4003</v>
      </c>
      <c r="Y239" s="129">
        <v>1.127</v>
      </c>
      <c r="Z239" s="130">
        <v>10763</v>
      </c>
      <c r="AA239" s="211">
        <v>35497</v>
      </c>
      <c r="AB239" s="211">
        <v>34942</v>
      </c>
      <c r="AC239" s="211">
        <v>3246</v>
      </c>
      <c r="AD239" s="211">
        <v>-1062</v>
      </c>
      <c r="AE239" s="211">
        <v>0</v>
      </c>
      <c r="AF239" s="211">
        <v>11431925</v>
      </c>
      <c r="AG239" s="19"/>
    </row>
    <row r="240" spans="1:33" ht="12.75">
      <c r="A240" s="135" t="s">
        <v>870</v>
      </c>
      <c r="B240" s="12" t="s">
        <v>708</v>
      </c>
      <c r="C240" s="19" t="s">
        <v>250</v>
      </c>
      <c r="D240" s="11">
        <v>98331</v>
      </c>
      <c r="E240" s="123">
        <v>12385</v>
      </c>
      <c r="F240" s="127">
        <v>110716</v>
      </c>
      <c r="G240" s="128">
        <v>49315</v>
      </c>
      <c r="H240" s="128">
        <v>4366</v>
      </c>
      <c r="I240" s="128">
        <v>2880</v>
      </c>
      <c r="J240" s="128">
        <v>0</v>
      </c>
      <c r="K240" s="128">
        <v>3528</v>
      </c>
      <c r="L240" s="17">
        <v>1428</v>
      </c>
      <c r="M240" s="17">
        <v>82</v>
      </c>
      <c r="N240" s="17">
        <v>12385</v>
      </c>
      <c r="O240" s="17">
        <v>1240</v>
      </c>
      <c r="P240" s="17">
        <v>68282</v>
      </c>
      <c r="Q240" s="17">
        <v>9158</v>
      </c>
      <c r="R240" s="17">
        <v>-2338</v>
      </c>
      <c r="S240" s="17">
        <v>10513</v>
      </c>
      <c r="T240" s="17">
        <v>85615</v>
      </c>
      <c r="U240" s="17">
        <v>110716</v>
      </c>
      <c r="V240" s="17">
        <v>94109</v>
      </c>
      <c r="W240" s="17">
        <v>-8493</v>
      </c>
      <c r="X240" s="17">
        <v>-5945</v>
      </c>
      <c r="Y240" s="129">
        <v>0.946</v>
      </c>
      <c r="Z240" s="130">
        <v>20057</v>
      </c>
      <c r="AA240" s="211">
        <v>104737</v>
      </c>
      <c r="AB240" s="211">
        <v>103098</v>
      </c>
      <c r="AC240" s="211">
        <v>5140</v>
      </c>
      <c r="AD240" s="211">
        <v>832</v>
      </c>
      <c r="AE240" s="211">
        <v>16680063</v>
      </c>
      <c r="AF240" s="211">
        <v>0</v>
      </c>
      <c r="AG240" s="19"/>
    </row>
    <row r="241" spans="1:33" ht="12.75">
      <c r="A241" s="135" t="s">
        <v>870</v>
      </c>
      <c r="B241" s="12" t="s">
        <v>604</v>
      </c>
      <c r="C241" s="19" t="s">
        <v>244</v>
      </c>
      <c r="D241" s="11">
        <v>225252</v>
      </c>
      <c r="E241" s="123">
        <v>33285</v>
      </c>
      <c r="F241" s="127">
        <v>258537</v>
      </c>
      <c r="G241" s="128">
        <v>108140</v>
      </c>
      <c r="H241" s="128">
        <v>35738</v>
      </c>
      <c r="I241" s="128">
        <v>17025</v>
      </c>
      <c r="J241" s="128">
        <v>0</v>
      </c>
      <c r="K241" s="128">
        <v>3652</v>
      </c>
      <c r="L241" s="17">
        <v>10480</v>
      </c>
      <c r="M241" s="17">
        <v>5284</v>
      </c>
      <c r="N241" s="17">
        <v>33285</v>
      </c>
      <c r="O241" s="17">
        <v>594</v>
      </c>
      <c r="P241" s="17">
        <v>149731</v>
      </c>
      <c r="Q241" s="17">
        <v>47953</v>
      </c>
      <c r="R241" s="17">
        <v>-13904</v>
      </c>
      <c r="S241" s="17">
        <v>27394</v>
      </c>
      <c r="T241" s="17">
        <v>211173</v>
      </c>
      <c r="U241" s="17">
        <v>258537</v>
      </c>
      <c r="V241" s="17">
        <v>219757</v>
      </c>
      <c r="W241" s="17">
        <v>-8583</v>
      </c>
      <c r="X241" s="17">
        <v>-6008</v>
      </c>
      <c r="Y241" s="129">
        <v>0.977</v>
      </c>
      <c r="Z241" s="130">
        <v>57060</v>
      </c>
      <c r="AA241" s="211">
        <v>252591</v>
      </c>
      <c r="AB241" s="211">
        <v>248636</v>
      </c>
      <c r="AC241" s="211">
        <v>4357</v>
      </c>
      <c r="AD241" s="211">
        <v>49</v>
      </c>
      <c r="AE241" s="211">
        <v>2787322</v>
      </c>
      <c r="AF241" s="211">
        <v>0</v>
      </c>
      <c r="AG241" s="19"/>
    </row>
    <row r="242" spans="1:33" ht="12.75">
      <c r="A242" s="135" t="s">
        <v>870</v>
      </c>
      <c r="B242" s="12" t="s">
        <v>576</v>
      </c>
      <c r="C242" s="19" t="s">
        <v>243</v>
      </c>
      <c r="D242" s="11">
        <v>211076</v>
      </c>
      <c r="E242" s="123">
        <v>41447</v>
      </c>
      <c r="F242" s="127">
        <v>252523</v>
      </c>
      <c r="G242" s="128">
        <v>204070</v>
      </c>
      <c r="H242" s="128">
        <v>32152</v>
      </c>
      <c r="I242" s="128">
        <v>3952</v>
      </c>
      <c r="J242" s="128">
        <v>0</v>
      </c>
      <c r="K242" s="128">
        <v>6751</v>
      </c>
      <c r="L242" s="17">
        <v>1036</v>
      </c>
      <c r="M242" s="17">
        <v>85067</v>
      </c>
      <c r="N242" s="17">
        <v>41447</v>
      </c>
      <c r="O242" s="17">
        <v>4122</v>
      </c>
      <c r="P242" s="17">
        <v>282555</v>
      </c>
      <c r="Q242" s="17">
        <v>36427</v>
      </c>
      <c r="R242" s="17">
        <v>-76691</v>
      </c>
      <c r="S242" s="17">
        <v>20769</v>
      </c>
      <c r="T242" s="17">
        <v>263059</v>
      </c>
      <c r="U242" s="17">
        <v>252523</v>
      </c>
      <c r="V242" s="17">
        <v>214644</v>
      </c>
      <c r="W242" s="17">
        <v>48415</v>
      </c>
      <c r="X242" s="17">
        <v>33891</v>
      </c>
      <c r="Y242" s="129">
        <v>1.134</v>
      </c>
      <c r="Z242" s="130">
        <v>51015</v>
      </c>
      <c r="AA242" s="211">
        <v>286361</v>
      </c>
      <c r="AB242" s="211">
        <v>281877</v>
      </c>
      <c r="AC242" s="211">
        <v>5525</v>
      </c>
      <c r="AD242" s="211">
        <v>1217</v>
      </c>
      <c r="AE242" s="211">
        <v>62074150</v>
      </c>
      <c r="AF242" s="211">
        <v>0</v>
      </c>
      <c r="AG242" s="19"/>
    </row>
    <row r="243" spans="1:33" ht="12.75">
      <c r="A243" s="135" t="s">
        <v>870</v>
      </c>
      <c r="B243" s="12" t="s">
        <v>778</v>
      </c>
      <c r="C243" s="19" t="s">
        <v>254</v>
      </c>
      <c r="D243" s="11">
        <v>41282</v>
      </c>
      <c r="E243" s="123">
        <v>5926</v>
      </c>
      <c r="F243" s="127">
        <v>47208</v>
      </c>
      <c r="G243" s="128">
        <v>30795</v>
      </c>
      <c r="H243" s="128">
        <v>5352</v>
      </c>
      <c r="I243" s="128">
        <v>404</v>
      </c>
      <c r="J243" s="128">
        <v>0</v>
      </c>
      <c r="K243" s="128">
        <v>2437</v>
      </c>
      <c r="L243" s="17">
        <v>16</v>
      </c>
      <c r="M243" s="17">
        <v>15679</v>
      </c>
      <c r="N243" s="17">
        <v>5926</v>
      </c>
      <c r="O243" s="17">
        <v>5</v>
      </c>
      <c r="P243" s="17">
        <v>42639</v>
      </c>
      <c r="Q243" s="17">
        <v>6964</v>
      </c>
      <c r="R243" s="17">
        <v>-13345</v>
      </c>
      <c r="S243" s="17">
        <v>2372</v>
      </c>
      <c r="T243" s="17">
        <v>38629</v>
      </c>
      <c r="U243" s="17">
        <v>47208</v>
      </c>
      <c r="V243" s="17">
        <v>40127</v>
      </c>
      <c r="W243" s="17">
        <v>-1497</v>
      </c>
      <c r="X243" s="17">
        <v>-1048</v>
      </c>
      <c r="Y243" s="129">
        <v>0.978</v>
      </c>
      <c r="Z243" s="130">
        <v>11009</v>
      </c>
      <c r="AA243" s="211">
        <v>46169</v>
      </c>
      <c r="AB243" s="211">
        <v>45447</v>
      </c>
      <c r="AC243" s="211">
        <v>4128</v>
      </c>
      <c r="AD243" s="211">
        <v>-180</v>
      </c>
      <c r="AE243" s="211">
        <v>0</v>
      </c>
      <c r="AF243" s="211">
        <v>1986888</v>
      </c>
      <c r="AG243" s="19"/>
    </row>
    <row r="244" spans="1:33" ht="12.75">
      <c r="A244" s="135" t="s">
        <v>870</v>
      </c>
      <c r="B244" s="12" t="s">
        <v>632</v>
      </c>
      <c r="C244" s="19" t="s">
        <v>246</v>
      </c>
      <c r="D244" s="11">
        <v>82033</v>
      </c>
      <c r="E244" s="123">
        <v>15159</v>
      </c>
      <c r="F244" s="127">
        <v>97192</v>
      </c>
      <c r="G244" s="128">
        <v>70725</v>
      </c>
      <c r="H244" s="128">
        <v>4971</v>
      </c>
      <c r="I244" s="128">
        <v>453</v>
      </c>
      <c r="J244" s="128">
        <v>0</v>
      </c>
      <c r="K244" s="128">
        <v>7266</v>
      </c>
      <c r="L244" s="17">
        <v>253</v>
      </c>
      <c r="M244" s="17">
        <v>20323</v>
      </c>
      <c r="N244" s="17">
        <v>15159</v>
      </c>
      <c r="O244" s="17">
        <v>416</v>
      </c>
      <c r="P244" s="17">
        <v>97926</v>
      </c>
      <c r="Q244" s="17">
        <v>10787</v>
      </c>
      <c r="R244" s="17">
        <v>-17843</v>
      </c>
      <c r="S244" s="17">
        <v>9430</v>
      </c>
      <c r="T244" s="17">
        <v>100299</v>
      </c>
      <c r="U244" s="17">
        <v>97192</v>
      </c>
      <c r="V244" s="17">
        <v>82613</v>
      </c>
      <c r="W244" s="17">
        <v>17686</v>
      </c>
      <c r="X244" s="17">
        <v>12381</v>
      </c>
      <c r="Y244" s="129">
        <v>1.127</v>
      </c>
      <c r="Z244" s="130">
        <v>15199</v>
      </c>
      <c r="AA244" s="211">
        <v>109535</v>
      </c>
      <c r="AB244" s="211">
        <v>107820</v>
      </c>
      <c r="AC244" s="211">
        <v>7094</v>
      </c>
      <c r="AD244" s="211">
        <v>2785</v>
      </c>
      <c r="AE244" s="211">
        <v>42333642</v>
      </c>
      <c r="AF244" s="211">
        <v>0</v>
      </c>
      <c r="AG244" s="19"/>
    </row>
    <row r="245" spans="1:33" ht="12.75">
      <c r="A245" s="135" t="s">
        <v>870</v>
      </c>
      <c r="B245" s="12" t="s">
        <v>561</v>
      </c>
      <c r="C245" s="19" t="s">
        <v>562</v>
      </c>
      <c r="D245" s="11">
        <v>65251</v>
      </c>
      <c r="E245" s="123">
        <v>8798</v>
      </c>
      <c r="F245" s="127">
        <v>74049</v>
      </c>
      <c r="G245" s="128">
        <v>58322</v>
      </c>
      <c r="H245" s="128">
        <v>14149</v>
      </c>
      <c r="I245" s="128">
        <v>2161</v>
      </c>
      <c r="J245" s="128">
        <v>0</v>
      </c>
      <c r="K245" s="128">
        <v>3210</v>
      </c>
      <c r="L245" s="17">
        <v>732</v>
      </c>
      <c r="M245" s="17">
        <v>29535</v>
      </c>
      <c r="N245" s="17">
        <v>8798</v>
      </c>
      <c r="O245" s="17">
        <v>206</v>
      </c>
      <c r="P245" s="17">
        <v>80753</v>
      </c>
      <c r="Q245" s="17">
        <v>16592</v>
      </c>
      <c r="R245" s="17">
        <v>-25902</v>
      </c>
      <c r="S245" s="17">
        <v>2457</v>
      </c>
      <c r="T245" s="17">
        <v>73900</v>
      </c>
      <c r="U245" s="17">
        <v>74049</v>
      </c>
      <c r="V245" s="17">
        <v>62941</v>
      </c>
      <c r="W245" s="17">
        <v>10959</v>
      </c>
      <c r="X245" s="17">
        <v>7671</v>
      </c>
      <c r="Y245" s="129">
        <v>1.104</v>
      </c>
      <c r="Z245" s="130">
        <v>22639</v>
      </c>
      <c r="AA245" s="211">
        <v>81750</v>
      </c>
      <c r="AB245" s="211">
        <v>80470</v>
      </c>
      <c r="AC245" s="211">
        <v>3554</v>
      </c>
      <c r="AD245" s="211">
        <v>-754</v>
      </c>
      <c r="AE245" s="211">
        <v>0</v>
      </c>
      <c r="AF245" s="211">
        <v>17072517</v>
      </c>
      <c r="AG245" s="19"/>
    </row>
    <row r="246" spans="1:33" ht="12.75">
      <c r="A246" s="135" t="s">
        <v>870</v>
      </c>
      <c r="B246" s="12" t="s">
        <v>695</v>
      </c>
      <c r="C246" s="19" t="s">
        <v>248</v>
      </c>
      <c r="D246" s="11">
        <v>93902</v>
      </c>
      <c r="E246" s="123">
        <v>14918</v>
      </c>
      <c r="F246" s="127">
        <v>108820</v>
      </c>
      <c r="G246" s="128">
        <v>79946</v>
      </c>
      <c r="H246" s="128">
        <v>15652</v>
      </c>
      <c r="I246" s="128">
        <v>17225</v>
      </c>
      <c r="J246" s="128">
        <v>0</v>
      </c>
      <c r="K246" s="128">
        <v>6237</v>
      </c>
      <c r="L246" s="17">
        <v>1884</v>
      </c>
      <c r="M246" s="17">
        <v>34421</v>
      </c>
      <c r="N246" s="17">
        <v>14918</v>
      </c>
      <c r="O246" s="17">
        <v>1386</v>
      </c>
      <c r="P246" s="17">
        <v>110693</v>
      </c>
      <c r="Q246" s="17">
        <v>33247</v>
      </c>
      <c r="R246" s="17">
        <v>-32037</v>
      </c>
      <c r="S246" s="17">
        <v>6829</v>
      </c>
      <c r="T246" s="17">
        <v>118732</v>
      </c>
      <c r="U246" s="17">
        <v>108820</v>
      </c>
      <c r="V246" s="17">
        <v>92497</v>
      </c>
      <c r="W246" s="17">
        <v>26235</v>
      </c>
      <c r="X246" s="17">
        <v>18364</v>
      </c>
      <c r="Y246" s="129">
        <v>1.169</v>
      </c>
      <c r="Z246" s="130">
        <v>26322</v>
      </c>
      <c r="AA246" s="211">
        <v>127210</v>
      </c>
      <c r="AB246" s="211">
        <v>125219</v>
      </c>
      <c r="AC246" s="211">
        <v>4757</v>
      </c>
      <c r="AD246" s="211">
        <v>449</v>
      </c>
      <c r="AE246" s="211">
        <v>11807698</v>
      </c>
      <c r="AF246" s="211">
        <v>0</v>
      </c>
      <c r="AG246" s="19"/>
    </row>
    <row r="247" spans="1:33" ht="12.75">
      <c r="A247" s="135" t="s">
        <v>874</v>
      </c>
      <c r="B247" s="12" t="s">
        <v>729</v>
      </c>
      <c r="C247" s="19" t="s">
        <v>262</v>
      </c>
      <c r="D247" s="11">
        <v>17172</v>
      </c>
      <c r="E247" s="123">
        <v>6712</v>
      </c>
      <c r="F247" s="127">
        <v>23884</v>
      </c>
      <c r="G247" s="128">
        <v>10382</v>
      </c>
      <c r="H247" s="128">
        <v>5175</v>
      </c>
      <c r="I247" s="128">
        <v>196</v>
      </c>
      <c r="J247" s="128">
        <v>0</v>
      </c>
      <c r="K247" s="128">
        <v>1509</v>
      </c>
      <c r="L247" s="17">
        <v>90</v>
      </c>
      <c r="M247" s="17">
        <v>3180</v>
      </c>
      <c r="N247" s="17">
        <v>6712</v>
      </c>
      <c r="O247" s="17">
        <v>0</v>
      </c>
      <c r="P247" s="17">
        <v>14375</v>
      </c>
      <c r="Q247" s="17">
        <v>5848</v>
      </c>
      <c r="R247" s="17">
        <v>-2780</v>
      </c>
      <c r="S247" s="17">
        <v>5165</v>
      </c>
      <c r="T247" s="17">
        <v>22608</v>
      </c>
      <c r="U247" s="17">
        <v>23884</v>
      </c>
      <c r="V247" s="17">
        <v>20301</v>
      </c>
      <c r="W247" s="17">
        <v>2307</v>
      </c>
      <c r="X247" s="17">
        <v>1615</v>
      </c>
      <c r="Y247" s="129">
        <v>1.068</v>
      </c>
      <c r="Z247" s="130">
        <v>5864</v>
      </c>
      <c r="AA247" s="211">
        <v>25508</v>
      </c>
      <c r="AB247" s="211">
        <v>25108</v>
      </c>
      <c r="AC247" s="211">
        <v>4282</v>
      </c>
      <c r="AD247" s="211">
        <v>-27</v>
      </c>
      <c r="AE247" s="211">
        <v>0</v>
      </c>
      <c r="AF247" s="211">
        <v>157372</v>
      </c>
      <c r="AG247" s="19"/>
    </row>
    <row r="248" spans="1:33" ht="12.75">
      <c r="A248" s="135" t="s">
        <v>874</v>
      </c>
      <c r="B248" s="12" t="s">
        <v>636</v>
      </c>
      <c r="C248" s="19" t="s">
        <v>258</v>
      </c>
      <c r="D248" s="11">
        <v>39803</v>
      </c>
      <c r="E248" s="123">
        <v>8520</v>
      </c>
      <c r="F248" s="127">
        <v>48323</v>
      </c>
      <c r="G248" s="128">
        <v>44541</v>
      </c>
      <c r="H248" s="128">
        <v>3413</v>
      </c>
      <c r="I248" s="128">
        <v>1266</v>
      </c>
      <c r="J248" s="128">
        <v>0</v>
      </c>
      <c r="K248" s="128">
        <v>4206</v>
      </c>
      <c r="L248" s="17">
        <v>0</v>
      </c>
      <c r="M248" s="17">
        <v>32805</v>
      </c>
      <c r="N248" s="17">
        <v>8520</v>
      </c>
      <c r="O248" s="17">
        <v>0</v>
      </c>
      <c r="P248" s="17">
        <v>61671</v>
      </c>
      <c r="Q248" s="17">
        <v>7552</v>
      </c>
      <c r="R248" s="17">
        <v>-27884</v>
      </c>
      <c r="S248" s="17">
        <v>1665</v>
      </c>
      <c r="T248" s="17">
        <v>43005</v>
      </c>
      <c r="U248" s="17">
        <v>48323</v>
      </c>
      <c r="V248" s="17">
        <v>41075</v>
      </c>
      <c r="W248" s="17">
        <v>1930</v>
      </c>
      <c r="X248" s="17">
        <v>1351</v>
      </c>
      <c r="Y248" s="129">
        <v>1.028</v>
      </c>
      <c r="Z248" s="130">
        <v>9426</v>
      </c>
      <c r="AA248" s="211">
        <v>49676</v>
      </c>
      <c r="AB248" s="211">
        <v>48898</v>
      </c>
      <c r="AC248" s="211">
        <v>5188</v>
      </c>
      <c r="AD248" s="211">
        <v>879</v>
      </c>
      <c r="AE248" s="211">
        <v>8285496</v>
      </c>
      <c r="AF248" s="211">
        <v>0</v>
      </c>
      <c r="AG248" s="19"/>
    </row>
    <row r="249" spans="1:33" ht="12.75">
      <c r="A249" s="135" t="s">
        <v>874</v>
      </c>
      <c r="B249" s="12" t="s">
        <v>735</v>
      </c>
      <c r="C249" s="19" t="s">
        <v>263</v>
      </c>
      <c r="D249" s="11">
        <v>45043</v>
      </c>
      <c r="E249" s="123">
        <v>3801</v>
      </c>
      <c r="F249" s="127">
        <v>48844</v>
      </c>
      <c r="G249" s="128">
        <v>26064</v>
      </c>
      <c r="H249" s="128">
        <v>1010</v>
      </c>
      <c r="I249" s="128">
        <v>60</v>
      </c>
      <c r="J249" s="128">
        <v>0</v>
      </c>
      <c r="K249" s="128">
        <v>1810</v>
      </c>
      <c r="L249" s="17">
        <v>11</v>
      </c>
      <c r="M249" s="17">
        <v>5493</v>
      </c>
      <c r="N249" s="17">
        <v>3801</v>
      </c>
      <c r="O249" s="17">
        <v>0</v>
      </c>
      <c r="P249" s="17">
        <v>36088</v>
      </c>
      <c r="Q249" s="17">
        <v>2448</v>
      </c>
      <c r="R249" s="17">
        <v>-4678</v>
      </c>
      <c r="S249" s="17">
        <v>2297</v>
      </c>
      <c r="T249" s="17">
        <v>36155</v>
      </c>
      <c r="U249" s="17">
        <v>48844</v>
      </c>
      <c r="V249" s="17">
        <v>41517</v>
      </c>
      <c r="W249" s="17">
        <v>-5362</v>
      </c>
      <c r="X249" s="17">
        <v>-3754</v>
      </c>
      <c r="Y249" s="129">
        <v>0.923</v>
      </c>
      <c r="Z249" s="130">
        <v>11477</v>
      </c>
      <c r="AA249" s="211">
        <v>45083</v>
      </c>
      <c r="AB249" s="211">
        <v>44377</v>
      </c>
      <c r="AC249" s="211">
        <v>3867</v>
      </c>
      <c r="AD249" s="211">
        <v>-442</v>
      </c>
      <c r="AE249" s="211">
        <v>0</v>
      </c>
      <c r="AF249" s="211">
        <v>5072882</v>
      </c>
      <c r="AG249" s="19"/>
    </row>
    <row r="250" spans="1:33" ht="12.75">
      <c r="A250" s="135" t="s">
        <v>874</v>
      </c>
      <c r="B250" s="12" t="s">
        <v>719</v>
      </c>
      <c r="C250" s="19" t="s">
        <v>261</v>
      </c>
      <c r="D250" s="11">
        <v>27216</v>
      </c>
      <c r="E250" s="123">
        <v>6387</v>
      </c>
      <c r="F250" s="127">
        <v>33603</v>
      </c>
      <c r="G250" s="128">
        <v>12831</v>
      </c>
      <c r="H250" s="128">
        <v>9678</v>
      </c>
      <c r="I250" s="128">
        <v>1212</v>
      </c>
      <c r="J250" s="128">
        <v>0</v>
      </c>
      <c r="K250" s="128">
        <v>1764</v>
      </c>
      <c r="L250" s="17">
        <v>1048</v>
      </c>
      <c r="M250" s="17">
        <v>27</v>
      </c>
      <c r="N250" s="17">
        <v>6387</v>
      </c>
      <c r="O250" s="17">
        <v>0</v>
      </c>
      <c r="P250" s="17">
        <v>17766</v>
      </c>
      <c r="Q250" s="17">
        <v>10756</v>
      </c>
      <c r="R250" s="17">
        <v>-914</v>
      </c>
      <c r="S250" s="17">
        <v>5424</v>
      </c>
      <c r="T250" s="17">
        <v>33032</v>
      </c>
      <c r="U250" s="17">
        <v>33603</v>
      </c>
      <c r="V250" s="17">
        <v>28563</v>
      </c>
      <c r="W250" s="17">
        <v>4470</v>
      </c>
      <c r="X250" s="17">
        <v>3129</v>
      </c>
      <c r="Y250" s="129">
        <v>1.093</v>
      </c>
      <c r="Z250" s="130">
        <v>9491</v>
      </c>
      <c r="AA250" s="211">
        <v>36728</v>
      </c>
      <c r="AB250" s="211">
        <v>36153</v>
      </c>
      <c r="AC250" s="211">
        <v>3809</v>
      </c>
      <c r="AD250" s="211">
        <v>-499</v>
      </c>
      <c r="AE250" s="211">
        <v>0</v>
      </c>
      <c r="AF250" s="211">
        <v>4739866</v>
      </c>
      <c r="AG250" s="132"/>
    </row>
    <row r="251" spans="1:33" ht="12.75">
      <c r="A251" s="135" t="s">
        <v>874</v>
      </c>
      <c r="B251" s="12" t="s">
        <v>692</v>
      </c>
      <c r="C251" s="19" t="s">
        <v>260</v>
      </c>
      <c r="D251" s="11">
        <v>92605</v>
      </c>
      <c r="E251" s="123">
        <v>13355</v>
      </c>
      <c r="F251" s="127">
        <v>105960</v>
      </c>
      <c r="G251" s="128">
        <v>68526</v>
      </c>
      <c r="H251" s="128">
        <v>7596</v>
      </c>
      <c r="I251" s="128">
        <v>735</v>
      </c>
      <c r="J251" s="128">
        <v>0</v>
      </c>
      <c r="K251" s="128">
        <v>3275</v>
      </c>
      <c r="L251" s="17">
        <v>648</v>
      </c>
      <c r="M251" s="17">
        <v>44468</v>
      </c>
      <c r="N251" s="17">
        <v>13355</v>
      </c>
      <c r="O251" s="17">
        <v>1</v>
      </c>
      <c r="P251" s="17">
        <v>94881</v>
      </c>
      <c r="Q251" s="17">
        <v>9865</v>
      </c>
      <c r="R251" s="17">
        <v>-38349</v>
      </c>
      <c r="S251" s="17">
        <v>3792</v>
      </c>
      <c r="T251" s="17">
        <v>70189</v>
      </c>
      <c r="U251" s="17">
        <v>105960</v>
      </c>
      <c r="V251" s="17">
        <v>90066</v>
      </c>
      <c r="W251" s="17">
        <v>-19877</v>
      </c>
      <c r="X251" s="17">
        <v>-13914</v>
      </c>
      <c r="Y251" s="129">
        <v>0.869</v>
      </c>
      <c r="Z251" s="130">
        <v>18995</v>
      </c>
      <c r="AA251" s="211">
        <v>92079</v>
      </c>
      <c r="AB251" s="211">
        <v>90637</v>
      </c>
      <c r="AC251" s="211">
        <v>4772</v>
      </c>
      <c r="AD251" s="211">
        <v>463</v>
      </c>
      <c r="AE251" s="211">
        <v>8795360</v>
      </c>
      <c r="AF251" s="211">
        <v>0</v>
      </c>
      <c r="AG251" s="19"/>
    </row>
    <row r="252" spans="1:33" ht="12.75">
      <c r="A252" s="135" t="s">
        <v>874</v>
      </c>
      <c r="B252" s="12" t="s">
        <v>620</v>
      </c>
      <c r="C252" s="19" t="s">
        <v>257</v>
      </c>
      <c r="D252" s="11">
        <v>365762</v>
      </c>
      <c r="E252" s="123">
        <v>49365</v>
      </c>
      <c r="F252" s="127">
        <v>415127</v>
      </c>
      <c r="G252" s="128">
        <v>251986</v>
      </c>
      <c r="H252" s="128">
        <v>60734</v>
      </c>
      <c r="I252" s="128">
        <v>272574</v>
      </c>
      <c r="J252" s="128">
        <v>0</v>
      </c>
      <c r="K252" s="128">
        <v>6333</v>
      </c>
      <c r="L252" s="17">
        <v>264440</v>
      </c>
      <c r="M252" s="17">
        <v>102320</v>
      </c>
      <c r="N252" s="17">
        <v>49365</v>
      </c>
      <c r="O252" s="17">
        <v>40</v>
      </c>
      <c r="P252" s="17">
        <v>348900</v>
      </c>
      <c r="Q252" s="17">
        <v>288695</v>
      </c>
      <c r="R252" s="17">
        <v>-311780</v>
      </c>
      <c r="S252" s="17">
        <v>24566</v>
      </c>
      <c r="T252" s="17">
        <v>350381</v>
      </c>
      <c r="U252" s="17">
        <v>415127</v>
      </c>
      <c r="V252" s="17">
        <v>352858</v>
      </c>
      <c r="W252" s="17">
        <v>-2477</v>
      </c>
      <c r="X252" s="17">
        <v>-1734</v>
      </c>
      <c r="Y252" s="129">
        <v>0.996</v>
      </c>
      <c r="Z252" s="130">
        <v>99038</v>
      </c>
      <c r="AA252" s="211">
        <v>413466</v>
      </c>
      <c r="AB252" s="211">
        <v>406993</v>
      </c>
      <c r="AC252" s="211">
        <v>4109</v>
      </c>
      <c r="AD252" s="211">
        <v>-199</v>
      </c>
      <c r="AE252" s="211">
        <v>0</v>
      </c>
      <c r="AF252" s="211">
        <v>19722505</v>
      </c>
      <c r="AG252" s="19"/>
    </row>
    <row r="253" spans="1:33" ht="12.75">
      <c r="A253" s="135" t="s">
        <v>874</v>
      </c>
      <c r="B253" s="12" t="s">
        <v>747</v>
      </c>
      <c r="C253" s="19" t="s">
        <v>264</v>
      </c>
      <c r="D253" s="11">
        <v>140541</v>
      </c>
      <c r="E253" s="123">
        <v>16790</v>
      </c>
      <c r="F253" s="127">
        <v>157331</v>
      </c>
      <c r="G253" s="128">
        <v>101397</v>
      </c>
      <c r="H253" s="128">
        <v>16393</v>
      </c>
      <c r="I253" s="128">
        <v>9952</v>
      </c>
      <c r="J253" s="128">
        <v>0</v>
      </c>
      <c r="K253" s="128">
        <v>5802</v>
      </c>
      <c r="L253" s="17">
        <v>8125</v>
      </c>
      <c r="M253" s="17">
        <v>38469</v>
      </c>
      <c r="N253" s="17">
        <v>16790</v>
      </c>
      <c r="O253" s="17">
        <v>433</v>
      </c>
      <c r="P253" s="17">
        <v>140394</v>
      </c>
      <c r="Q253" s="17">
        <v>27325</v>
      </c>
      <c r="R253" s="17">
        <v>-39973</v>
      </c>
      <c r="S253" s="17">
        <v>7732</v>
      </c>
      <c r="T253" s="17">
        <v>135478</v>
      </c>
      <c r="U253" s="17">
        <v>157331</v>
      </c>
      <c r="V253" s="17">
        <v>133732</v>
      </c>
      <c r="W253" s="17">
        <v>1746</v>
      </c>
      <c r="X253" s="17">
        <v>1222</v>
      </c>
      <c r="Y253" s="129">
        <v>1.008</v>
      </c>
      <c r="Z253" s="130">
        <v>38202</v>
      </c>
      <c r="AA253" s="211">
        <v>158590</v>
      </c>
      <c r="AB253" s="211">
        <v>156107</v>
      </c>
      <c r="AC253" s="211">
        <v>4086</v>
      </c>
      <c r="AD253" s="211">
        <v>-222</v>
      </c>
      <c r="AE253" s="211">
        <v>0</v>
      </c>
      <c r="AF253" s="211">
        <v>8490012</v>
      </c>
      <c r="AG253" s="19"/>
    </row>
    <row r="254" spans="1:33" ht="12.75">
      <c r="A254" s="135" t="s">
        <v>874</v>
      </c>
      <c r="B254" s="12" t="s">
        <v>780</v>
      </c>
      <c r="C254" s="19" t="s">
        <v>265</v>
      </c>
      <c r="D254" s="11">
        <v>152709</v>
      </c>
      <c r="E254" s="123">
        <v>13613</v>
      </c>
      <c r="F254" s="127">
        <v>166322</v>
      </c>
      <c r="G254" s="128">
        <v>96890</v>
      </c>
      <c r="H254" s="128">
        <v>3459</v>
      </c>
      <c r="I254" s="128">
        <v>5298</v>
      </c>
      <c r="J254" s="128">
        <v>4465</v>
      </c>
      <c r="K254" s="128">
        <v>0</v>
      </c>
      <c r="L254" s="17">
        <v>323</v>
      </c>
      <c r="M254" s="17">
        <v>29455</v>
      </c>
      <c r="N254" s="17">
        <v>13613</v>
      </c>
      <c r="O254" s="17">
        <v>0</v>
      </c>
      <c r="P254" s="17">
        <v>134154</v>
      </c>
      <c r="Q254" s="17">
        <v>11239</v>
      </c>
      <c r="R254" s="17">
        <v>-25311</v>
      </c>
      <c r="S254" s="17">
        <v>6564</v>
      </c>
      <c r="T254" s="17">
        <v>126645</v>
      </c>
      <c r="U254" s="17">
        <v>166322</v>
      </c>
      <c r="V254" s="17">
        <v>141374</v>
      </c>
      <c r="W254" s="17">
        <v>-14729</v>
      </c>
      <c r="X254" s="17">
        <v>-10310</v>
      </c>
      <c r="Y254" s="129">
        <v>0.938</v>
      </c>
      <c r="Z254" s="130">
        <v>25730</v>
      </c>
      <c r="AA254" s="211">
        <v>156010</v>
      </c>
      <c r="AB254" s="211">
        <v>153567</v>
      </c>
      <c r="AC254" s="211">
        <v>5968</v>
      </c>
      <c r="AD254" s="211">
        <v>1660</v>
      </c>
      <c r="AE254" s="211">
        <v>42707012</v>
      </c>
      <c r="AF254" s="211">
        <v>0</v>
      </c>
      <c r="AG254" s="19"/>
    </row>
    <row r="255" spans="1:33" ht="12.75">
      <c r="A255" s="135" t="s">
        <v>874</v>
      </c>
      <c r="B255" s="12" t="s">
        <v>572</v>
      </c>
      <c r="C255" s="19" t="s">
        <v>573</v>
      </c>
      <c r="D255" s="11">
        <v>138172</v>
      </c>
      <c r="E255" s="123">
        <v>17830</v>
      </c>
      <c r="F255" s="127">
        <v>156002</v>
      </c>
      <c r="G255" s="128">
        <v>75071</v>
      </c>
      <c r="H255" s="128">
        <v>7547</v>
      </c>
      <c r="I255" s="128">
        <v>760</v>
      </c>
      <c r="J255" s="128">
        <v>0</v>
      </c>
      <c r="K255" s="128">
        <v>4005</v>
      </c>
      <c r="L255" s="17">
        <v>769</v>
      </c>
      <c r="M255" s="17">
        <v>26116</v>
      </c>
      <c r="N255" s="17">
        <v>17830</v>
      </c>
      <c r="O255" s="17">
        <v>0</v>
      </c>
      <c r="P255" s="17">
        <v>103943</v>
      </c>
      <c r="Q255" s="17">
        <v>10465</v>
      </c>
      <c r="R255" s="17">
        <v>-22852</v>
      </c>
      <c r="S255" s="17">
        <v>10716</v>
      </c>
      <c r="T255" s="17">
        <v>102272</v>
      </c>
      <c r="U255" s="17">
        <v>156002</v>
      </c>
      <c r="V255" s="17">
        <v>132601</v>
      </c>
      <c r="W255" s="17">
        <v>-30329</v>
      </c>
      <c r="X255" s="17">
        <v>-21230</v>
      </c>
      <c r="Y255" s="129">
        <v>0.864</v>
      </c>
      <c r="Z255" s="130">
        <v>26530</v>
      </c>
      <c r="AA255" s="211">
        <v>134785</v>
      </c>
      <c r="AB255" s="211">
        <v>132675</v>
      </c>
      <c r="AC255" s="211">
        <v>5001</v>
      </c>
      <c r="AD255" s="211">
        <v>692</v>
      </c>
      <c r="AE255" s="211">
        <v>18367864</v>
      </c>
      <c r="AF255" s="211">
        <v>0</v>
      </c>
      <c r="AG255" s="19"/>
    </row>
    <row r="256" spans="1:33" ht="12.75">
      <c r="A256" s="135" t="s">
        <v>874</v>
      </c>
      <c r="B256" s="12" t="s">
        <v>638</v>
      </c>
      <c r="C256" s="19" t="s">
        <v>259</v>
      </c>
      <c r="D256" s="11">
        <v>176764</v>
      </c>
      <c r="E256" s="123">
        <v>25573</v>
      </c>
      <c r="F256" s="127">
        <v>202337</v>
      </c>
      <c r="G256" s="128">
        <v>129698</v>
      </c>
      <c r="H256" s="128">
        <v>39273</v>
      </c>
      <c r="I256" s="128">
        <v>6717</v>
      </c>
      <c r="J256" s="128">
        <v>6628</v>
      </c>
      <c r="K256" s="128">
        <v>20</v>
      </c>
      <c r="L256" s="17">
        <v>815</v>
      </c>
      <c r="M256" s="17">
        <v>54828</v>
      </c>
      <c r="N256" s="17">
        <v>25573</v>
      </c>
      <c r="O256" s="17">
        <v>531</v>
      </c>
      <c r="P256" s="17">
        <v>179580</v>
      </c>
      <c r="Q256" s="17">
        <v>44742</v>
      </c>
      <c r="R256" s="17">
        <v>-47748</v>
      </c>
      <c r="S256" s="17">
        <v>12416</v>
      </c>
      <c r="T256" s="17">
        <v>188991</v>
      </c>
      <c r="U256" s="17">
        <v>202337</v>
      </c>
      <c r="V256" s="17">
        <v>171987</v>
      </c>
      <c r="W256" s="17">
        <v>17004</v>
      </c>
      <c r="X256" s="17">
        <v>11903</v>
      </c>
      <c r="Y256" s="129">
        <v>1.059</v>
      </c>
      <c r="Z256" s="130">
        <v>36925</v>
      </c>
      <c r="AA256" s="211">
        <v>214275</v>
      </c>
      <c r="AB256" s="211">
        <v>210920</v>
      </c>
      <c r="AC256" s="211">
        <v>5712</v>
      </c>
      <c r="AD256" s="211">
        <v>1404</v>
      </c>
      <c r="AE256" s="211">
        <v>51825331</v>
      </c>
      <c r="AF256" s="211">
        <v>0</v>
      </c>
      <c r="AG256" s="19"/>
    </row>
    <row r="257" spans="1:33" ht="12.75">
      <c r="A257" s="135" t="s">
        <v>882</v>
      </c>
      <c r="B257" s="12" t="s">
        <v>834</v>
      </c>
      <c r="C257" s="19" t="s">
        <v>270</v>
      </c>
      <c r="D257" s="11">
        <v>48198</v>
      </c>
      <c r="E257" s="123">
        <v>5106</v>
      </c>
      <c r="F257" s="127">
        <v>53304</v>
      </c>
      <c r="G257" s="128">
        <v>23196</v>
      </c>
      <c r="H257" s="128">
        <v>7489</v>
      </c>
      <c r="I257" s="128">
        <v>849</v>
      </c>
      <c r="J257" s="128">
        <v>8</v>
      </c>
      <c r="K257" s="128">
        <v>1750</v>
      </c>
      <c r="L257" s="17">
        <v>553</v>
      </c>
      <c r="M257" s="17">
        <v>12409</v>
      </c>
      <c r="N257" s="17">
        <v>5106</v>
      </c>
      <c r="O257" s="17">
        <v>0</v>
      </c>
      <c r="P257" s="17">
        <v>32117</v>
      </c>
      <c r="Q257" s="17">
        <v>8582</v>
      </c>
      <c r="R257" s="17">
        <v>-11018</v>
      </c>
      <c r="S257" s="17">
        <v>2231</v>
      </c>
      <c r="T257" s="17">
        <v>31912</v>
      </c>
      <c r="U257" s="17">
        <v>53304</v>
      </c>
      <c r="V257" s="17">
        <v>45308</v>
      </c>
      <c r="W257" s="17">
        <v>-13397</v>
      </c>
      <c r="X257" s="17">
        <v>-9378</v>
      </c>
      <c r="Y257" s="129">
        <v>0.824</v>
      </c>
      <c r="Z257" s="130">
        <v>9495</v>
      </c>
      <c r="AA257" s="211">
        <v>43923</v>
      </c>
      <c r="AB257" s="211">
        <v>43235</v>
      </c>
      <c r="AC257" s="211">
        <v>4553</v>
      </c>
      <c r="AD257" s="211">
        <v>245</v>
      </c>
      <c r="AE257" s="211">
        <v>2324749</v>
      </c>
      <c r="AF257" s="211">
        <v>0</v>
      </c>
      <c r="AG257" s="19"/>
    </row>
    <row r="258" spans="1:33" ht="12.75">
      <c r="A258" s="135" t="s">
        <v>882</v>
      </c>
      <c r="B258" s="12" t="s">
        <v>788</v>
      </c>
      <c r="C258" s="19" t="s">
        <v>269</v>
      </c>
      <c r="D258" s="11">
        <v>58876</v>
      </c>
      <c r="E258" s="123">
        <v>11381</v>
      </c>
      <c r="F258" s="127">
        <v>70257</v>
      </c>
      <c r="G258" s="128">
        <v>40972</v>
      </c>
      <c r="H258" s="128">
        <v>6271</v>
      </c>
      <c r="I258" s="128">
        <v>432</v>
      </c>
      <c r="J258" s="128">
        <v>0</v>
      </c>
      <c r="K258" s="128">
        <v>2521</v>
      </c>
      <c r="L258" s="17">
        <v>14</v>
      </c>
      <c r="M258" s="17">
        <v>17161</v>
      </c>
      <c r="N258" s="17">
        <v>11381</v>
      </c>
      <c r="O258" s="17">
        <v>0</v>
      </c>
      <c r="P258" s="17">
        <v>56730</v>
      </c>
      <c r="Q258" s="17">
        <v>7840</v>
      </c>
      <c r="R258" s="17">
        <v>-14599</v>
      </c>
      <c r="S258" s="17">
        <v>6756</v>
      </c>
      <c r="T258" s="17">
        <v>56728</v>
      </c>
      <c r="U258" s="17">
        <v>70257</v>
      </c>
      <c r="V258" s="17">
        <v>59719</v>
      </c>
      <c r="W258" s="17">
        <v>-2991</v>
      </c>
      <c r="X258" s="17">
        <v>-2093</v>
      </c>
      <c r="Y258" s="129">
        <v>0.97</v>
      </c>
      <c r="Z258" s="130">
        <v>18019</v>
      </c>
      <c r="AA258" s="211">
        <v>68149</v>
      </c>
      <c r="AB258" s="211">
        <v>67083</v>
      </c>
      <c r="AC258" s="211">
        <v>3723</v>
      </c>
      <c r="AD258" s="211">
        <v>-586</v>
      </c>
      <c r="AE258" s="211">
        <v>0</v>
      </c>
      <c r="AF258" s="211">
        <v>10554199</v>
      </c>
      <c r="AG258" s="19"/>
    </row>
    <row r="259" spans="1:33" ht="12.75">
      <c r="A259" s="135" t="s">
        <v>882</v>
      </c>
      <c r="B259" s="12" t="s">
        <v>644</v>
      </c>
      <c r="C259" s="19" t="s">
        <v>645</v>
      </c>
      <c r="D259" s="11">
        <v>166916</v>
      </c>
      <c r="E259" s="123">
        <v>11484</v>
      </c>
      <c r="F259" s="127">
        <v>178400</v>
      </c>
      <c r="G259" s="128">
        <v>68417</v>
      </c>
      <c r="H259" s="128">
        <v>12894</v>
      </c>
      <c r="I259" s="128">
        <v>6654</v>
      </c>
      <c r="J259" s="128">
        <v>8526</v>
      </c>
      <c r="K259" s="128">
        <v>0</v>
      </c>
      <c r="L259" s="17">
        <v>5155</v>
      </c>
      <c r="M259" s="17">
        <v>244</v>
      </c>
      <c r="N259" s="17">
        <v>11484</v>
      </c>
      <c r="O259" s="17">
        <v>4027</v>
      </c>
      <c r="P259" s="17">
        <v>94730</v>
      </c>
      <c r="Q259" s="17">
        <v>23863</v>
      </c>
      <c r="R259" s="17">
        <v>-8012</v>
      </c>
      <c r="S259" s="17">
        <v>9720</v>
      </c>
      <c r="T259" s="17">
        <v>120301</v>
      </c>
      <c r="U259" s="17">
        <v>178400</v>
      </c>
      <c r="V259" s="17">
        <v>151640</v>
      </c>
      <c r="W259" s="17">
        <v>-31339</v>
      </c>
      <c r="X259" s="17">
        <v>-21938</v>
      </c>
      <c r="Y259" s="129">
        <v>0.877</v>
      </c>
      <c r="Z259" s="130">
        <v>25008</v>
      </c>
      <c r="AA259" s="211">
        <v>156457</v>
      </c>
      <c r="AB259" s="211">
        <v>154008</v>
      </c>
      <c r="AC259" s="211">
        <v>6158</v>
      </c>
      <c r="AD259" s="211">
        <v>1850</v>
      </c>
      <c r="AE259" s="211">
        <v>46258049</v>
      </c>
      <c r="AF259" s="211">
        <v>0</v>
      </c>
      <c r="AG259" s="19"/>
    </row>
    <row r="260" spans="1:33" ht="12.75">
      <c r="A260" s="135" t="s">
        <v>882</v>
      </c>
      <c r="B260" s="12" t="s">
        <v>771</v>
      </c>
      <c r="C260" s="19" t="s">
        <v>268</v>
      </c>
      <c r="D260" s="11">
        <v>361603</v>
      </c>
      <c r="E260" s="123">
        <v>47816</v>
      </c>
      <c r="F260" s="127">
        <v>409419</v>
      </c>
      <c r="G260" s="128">
        <v>241169</v>
      </c>
      <c r="H260" s="128">
        <v>21831</v>
      </c>
      <c r="I260" s="128">
        <v>27224</v>
      </c>
      <c r="J260" s="128">
        <v>0</v>
      </c>
      <c r="K260" s="128">
        <v>8736</v>
      </c>
      <c r="L260" s="17">
        <v>6825</v>
      </c>
      <c r="M260" s="17">
        <v>72422</v>
      </c>
      <c r="N260" s="17">
        <v>47816</v>
      </c>
      <c r="O260" s="17">
        <v>387</v>
      </c>
      <c r="P260" s="17">
        <v>333923</v>
      </c>
      <c r="Q260" s="17">
        <v>49122</v>
      </c>
      <c r="R260" s="17">
        <v>-67689</v>
      </c>
      <c r="S260" s="17">
        <v>28332</v>
      </c>
      <c r="T260" s="17">
        <v>343688</v>
      </c>
      <c r="U260" s="17">
        <v>409419</v>
      </c>
      <c r="V260" s="17">
        <v>348006</v>
      </c>
      <c r="W260" s="17">
        <v>-4318</v>
      </c>
      <c r="X260" s="17">
        <v>-3023</v>
      </c>
      <c r="Y260" s="129">
        <v>0.993</v>
      </c>
      <c r="Z260" s="130">
        <v>97776</v>
      </c>
      <c r="AA260" s="211">
        <v>406553</v>
      </c>
      <c r="AB260" s="211">
        <v>400188</v>
      </c>
      <c r="AC260" s="211">
        <v>4093</v>
      </c>
      <c r="AD260" s="211">
        <v>-216</v>
      </c>
      <c r="AE260" s="211">
        <v>0</v>
      </c>
      <c r="AF260" s="211">
        <v>21090102</v>
      </c>
      <c r="AG260" s="19"/>
    </row>
    <row r="261" spans="1:33" ht="12.75">
      <c r="A261" s="135" t="s">
        <v>882</v>
      </c>
      <c r="B261" s="12" t="s">
        <v>669</v>
      </c>
      <c r="C261" s="19" t="s">
        <v>266</v>
      </c>
      <c r="D261" s="11">
        <v>111253</v>
      </c>
      <c r="E261" s="123">
        <v>12028</v>
      </c>
      <c r="F261" s="127">
        <v>123281</v>
      </c>
      <c r="G261" s="128">
        <v>75773</v>
      </c>
      <c r="H261" s="128">
        <v>4306</v>
      </c>
      <c r="I261" s="128">
        <v>1134</v>
      </c>
      <c r="J261" s="128">
        <v>0</v>
      </c>
      <c r="K261" s="128">
        <v>3161</v>
      </c>
      <c r="L261" s="17">
        <v>67</v>
      </c>
      <c r="M261" s="17">
        <v>31792</v>
      </c>
      <c r="N261" s="17">
        <v>12028</v>
      </c>
      <c r="O261" s="17">
        <v>-3</v>
      </c>
      <c r="P261" s="17">
        <v>104915</v>
      </c>
      <c r="Q261" s="17">
        <v>7311</v>
      </c>
      <c r="R261" s="17">
        <v>-27078</v>
      </c>
      <c r="S261" s="17">
        <v>4819</v>
      </c>
      <c r="T261" s="17">
        <v>89968</v>
      </c>
      <c r="U261" s="17">
        <v>123281</v>
      </c>
      <c r="V261" s="17">
        <v>104789</v>
      </c>
      <c r="W261" s="17">
        <v>-14821</v>
      </c>
      <c r="X261" s="17">
        <v>-10375</v>
      </c>
      <c r="Y261" s="129">
        <v>0.916</v>
      </c>
      <c r="Z261" s="130">
        <v>18363</v>
      </c>
      <c r="AA261" s="211">
        <v>112925</v>
      </c>
      <c r="AB261" s="211">
        <v>111157</v>
      </c>
      <c r="AC261" s="211">
        <v>6053</v>
      </c>
      <c r="AD261" s="211">
        <v>1745</v>
      </c>
      <c r="AE261" s="211">
        <v>32038414</v>
      </c>
      <c r="AF261" s="211">
        <v>0</v>
      </c>
      <c r="AG261" s="19"/>
    </row>
    <row r="262" spans="1:33" ht="12.75">
      <c r="A262" s="135" t="s">
        <v>882</v>
      </c>
      <c r="B262" s="12" t="s">
        <v>757</v>
      </c>
      <c r="C262" s="19" t="s">
        <v>267</v>
      </c>
      <c r="D262" s="11">
        <v>108744</v>
      </c>
      <c r="E262" s="123">
        <v>13499</v>
      </c>
      <c r="F262" s="127">
        <v>122243</v>
      </c>
      <c r="G262" s="128">
        <v>74947</v>
      </c>
      <c r="H262" s="128">
        <v>3166</v>
      </c>
      <c r="I262" s="128">
        <v>2260</v>
      </c>
      <c r="J262" s="128">
        <v>0</v>
      </c>
      <c r="K262" s="128">
        <v>2815</v>
      </c>
      <c r="L262" s="17">
        <v>119</v>
      </c>
      <c r="M262" s="17">
        <v>28092</v>
      </c>
      <c r="N262" s="17">
        <v>13499</v>
      </c>
      <c r="O262" s="17">
        <v>101</v>
      </c>
      <c r="P262" s="17">
        <v>103772</v>
      </c>
      <c r="Q262" s="17">
        <v>7005</v>
      </c>
      <c r="R262" s="17">
        <v>-24065</v>
      </c>
      <c r="S262" s="17">
        <v>6699</v>
      </c>
      <c r="T262" s="17">
        <v>93410</v>
      </c>
      <c r="U262" s="17">
        <v>122243</v>
      </c>
      <c r="V262" s="17">
        <v>103907</v>
      </c>
      <c r="W262" s="17">
        <v>-10497</v>
      </c>
      <c r="X262" s="17">
        <v>-7348</v>
      </c>
      <c r="Y262" s="129">
        <v>0.94</v>
      </c>
      <c r="Z262" s="130">
        <v>19786</v>
      </c>
      <c r="AA262" s="211">
        <v>114909</v>
      </c>
      <c r="AB262" s="211">
        <v>113110</v>
      </c>
      <c r="AC262" s="211">
        <v>5717</v>
      </c>
      <c r="AD262" s="211">
        <v>1408</v>
      </c>
      <c r="AE262" s="211">
        <v>27859527</v>
      </c>
      <c r="AF262" s="211">
        <v>0</v>
      </c>
      <c r="AG262" s="19"/>
    </row>
    <row r="263" spans="1:33" ht="12.75">
      <c r="A263" s="135" t="s">
        <v>882</v>
      </c>
      <c r="B263" s="12" t="s">
        <v>849</v>
      </c>
      <c r="C263" s="19" t="s">
        <v>271</v>
      </c>
      <c r="D263" s="11">
        <v>254154</v>
      </c>
      <c r="E263" s="123">
        <v>29738</v>
      </c>
      <c r="F263" s="127">
        <v>283892</v>
      </c>
      <c r="G263" s="128">
        <v>179481</v>
      </c>
      <c r="H263" s="128">
        <v>17128</v>
      </c>
      <c r="I263" s="128">
        <v>6046</v>
      </c>
      <c r="J263" s="128">
        <v>7584</v>
      </c>
      <c r="K263" s="128">
        <v>-1</v>
      </c>
      <c r="L263" s="17">
        <v>1780</v>
      </c>
      <c r="M263" s="17">
        <v>81188</v>
      </c>
      <c r="N263" s="17">
        <v>29738</v>
      </c>
      <c r="O263" s="17">
        <v>2339</v>
      </c>
      <c r="P263" s="17">
        <v>248509</v>
      </c>
      <c r="Q263" s="17">
        <v>26143</v>
      </c>
      <c r="R263" s="17">
        <v>-72511</v>
      </c>
      <c r="S263" s="17">
        <v>11475</v>
      </c>
      <c r="T263" s="17">
        <v>213617</v>
      </c>
      <c r="U263" s="17">
        <v>283892</v>
      </c>
      <c r="V263" s="17">
        <v>241309</v>
      </c>
      <c r="W263" s="17">
        <v>-27691</v>
      </c>
      <c r="X263" s="17">
        <v>-19384</v>
      </c>
      <c r="Y263" s="129">
        <v>0.932</v>
      </c>
      <c r="Z263" s="130">
        <v>55599</v>
      </c>
      <c r="AA263" s="211">
        <v>264588</v>
      </c>
      <c r="AB263" s="211">
        <v>260445</v>
      </c>
      <c r="AC263" s="211">
        <v>4684</v>
      </c>
      <c r="AD263" s="211">
        <v>376</v>
      </c>
      <c r="AE263" s="211">
        <v>20891356</v>
      </c>
      <c r="AF263" s="211">
        <v>0</v>
      </c>
      <c r="AG263" s="19"/>
    </row>
    <row r="264" spans="1:33" ht="12.75">
      <c r="A264" s="135" t="s">
        <v>871</v>
      </c>
      <c r="B264" s="12" t="s">
        <v>741</v>
      </c>
      <c r="C264" s="19" t="s">
        <v>276</v>
      </c>
      <c r="D264" s="11">
        <v>10121</v>
      </c>
      <c r="E264" s="123">
        <v>2822</v>
      </c>
      <c r="F264" s="127">
        <v>12943</v>
      </c>
      <c r="G264" s="128">
        <v>5372</v>
      </c>
      <c r="H264" s="128">
        <v>0</v>
      </c>
      <c r="I264" s="128">
        <v>6</v>
      </c>
      <c r="J264" s="128">
        <v>0</v>
      </c>
      <c r="K264" s="128">
        <v>598</v>
      </c>
      <c r="L264" s="17">
        <v>0</v>
      </c>
      <c r="M264" s="17">
        <v>3786</v>
      </c>
      <c r="N264" s="17">
        <v>2822</v>
      </c>
      <c r="O264" s="17">
        <v>0</v>
      </c>
      <c r="P264" s="17">
        <v>7438</v>
      </c>
      <c r="Q264" s="17">
        <v>513</v>
      </c>
      <c r="R264" s="17">
        <v>-3218</v>
      </c>
      <c r="S264" s="17">
        <v>1755</v>
      </c>
      <c r="T264" s="17">
        <v>6488</v>
      </c>
      <c r="U264" s="17">
        <v>12943</v>
      </c>
      <c r="V264" s="17">
        <v>11002</v>
      </c>
      <c r="W264" s="17">
        <v>-4513</v>
      </c>
      <c r="X264" s="17">
        <v>-3159</v>
      </c>
      <c r="Y264" s="129">
        <v>0.756</v>
      </c>
      <c r="Z264" s="130">
        <v>5405</v>
      </c>
      <c r="AA264" s="211">
        <v>9785</v>
      </c>
      <c r="AB264" s="211">
        <v>9632</v>
      </c>
      <c r="AC264" s="211">
        <v>1782</v>
      </c>
      <c r="AD264" s="211">
        <v>-2527</v>
      </c>
      <c r="AE264" s="211">
        <v>0</v>
      </c>
      <c r="AF264" s="211">
        <v>13655935</v>
      </c>
      <c r="AG264" s="19"/>
    </row>
    <row r="265" spans="1:33" ht="12.75">
      <c r="A265" s="135" t="s">
        <v>871</v>
      </c>
      <c r="B265" s="12" t="s">
        <v>583</v>
      </c>
      <c r="C265" s="19" t="s">
        <v>273</v>
      </c>
      <c r="D265" s="11">
        <v>40213</v>
      </c>
      <c r="E265" s="123">
        <v>3536</v>
      </c>
      <c r="F265" s="127">
        <v>43749</v>
      </c>
      <c r="G265" s="128">
        <v>26803</v>
      </c>
      <c r="H265" s="128">
        <v>4486</v>
      </c>
      <c r="I265" s="128">
        <v>883</v>
      </c>
      <c r="J265" s="128">
        <v>0</v>
      </c>
      <c r="K265" s="128">
        <v>2769</v>
      </c>
      <c r="L265" s="17">
        <v>1534</v>
      </c>
      <c r="M265" s="17">
        <v>9624</v>
      </c>
      <c r="N265" s="17">
        <v>3536</v>
      </c>
      <c r="O265" s="17">
        <v>101</v>
      </c>
      <c r="P265" s="17">
        <v>37111</v>
      </c>
      <c r="Q265" s="17">
        <v>6917</v>
      </c>
      <c r="R265" s="17">
        <v>-9570</v>
      </c>
      <c r="S265" s="17">
        <v>1370</v>
      </c>
      <c r="T265" s="17">
        <v>35828</v>
      </c>
      <c r="U265" s="17">
        <v>43749</v>
      </c>
      <c r="V265" s="17">
        <v>37187</v>
      </c>
      <c r="W265" s="17">
        <v>-1359</v>
      </c>
      <c r="X265" s="17">
        <v>-951</v>
      </c>
      <c r="Y265" s="129">
        <v>0.978</v>
      </c>
      <c r="Z265" s="130">
        <v>6463</v>
      </c>
      <c r="AA265" s="211">
        <v>42787</v>
      </c>
      <c r="AB265" s="211">
        <v>42117</v>
      </c>
      <c r="AC265" s="211">
        <v>6517</v>
      </c>
      <c r="AD265" s="211">
        <v>2208</v>
      </c>
      <c r="AE265" s="211">
        <v>14270314</v>
      </c>
      <c r="AF265" s="211">
        <v>0</v>
      </c>
      <c r="AG265" s="19"/>
    </row>
    <row r="266" spans="1:33" ht="12.75">
      <c r="A266" s="135" t="s">
        <v>871</v>
      </c>
      <c r="B266" s="12" t="s">
        <v>672</v>
      </c>
      <c r="C266" s="19" t="s">
        <v>275</v>
      </c>
      <c r="D266" s="11">
        <v>66559</v>
      </c>
      <c r="E266" s="123">
        <v>7848</v>
      </c>
      <c r="F266" s="127">
        <v>74407</v>
      </c>
      <c r="G266" s="128">
        <v>49392</v>
      </c>
      <c r="H266" s="128">
        <v>10566</v>
      </c>
      <c r="I266" s="128">
        <v>1555</v>
      </c>
      <c r="J266" s="128">
        <v>0</v>
      </c>
      <c r="K266" s="128">
        <v>4844</v>
      </c>
      <c r="L266" s="17">
        <v>1414</v>
      </c>
      <c r="M266" s="17">
        <v>13293</v>
      </c>
      <c r="N266" s="17">
        <v>7848</v>
      </c>
      <c r="O266" s="17">
        <v>1293</v>
      </c>
      <c r="P266" s="17">
        <v>68388</v>
      </c>
      <c r="Q266" s="17">
        <v>14420</v>
      </c>
      <c r="R266" s="17">
        <v>-13600</v>
      </c>
      <c r="S266" s="17">
        <v>4411</v>
      </c>
      <c r="T266" s="17">
        <v>73619</v>
      </c>
      <c r="U266" s="17">
        <v>74407</v>
      </c>
      <c r="V266" s="17">
        <v>63246</v>
      </c>
      <c r="W266" s="17">
        <v>10373</v>
      </c>
      <c r="X266" s="17">
        <v>7261</v>
      </c>
      <c r="Y266" s="129">
        <v>1.098</v>
      </c>
      <c r="Z266" s="130">
        <v>14776</v>
      </c>
      <c r="AA266" s="211">
        <v>81699</v>
      </c>
      <c r="AB266" s="211">
        <v>80420</v>
      </c>
      <c r="AC266" s="211">
        <v>5443</v>
      </c>
      <c r="AD266" s="211">
        <v>1134</v>
      </c>
      <c r="AE266" s="211">
        <v>16756165</v>
      </c>
      <c r="AF266" s="211">
        <v>0</v>
      </c>
      <c r="AG266" s="19"/>
    </row>
    <row r="267" spans="1:33" ht="12.75">
      <c r="A267" s="135" t="s">
        <v>871</v>
      </c>
      <c r="B267" s="12" t="s">
        <v>769</v>
      </c>
      <c r="C267" s="19" t="s">
        <v>277</v>
      </c>
      <c r="D267" s="11">
        <v>62632</v>
      </c>
      <c r="E267" s="123">
        <v>4982</v>
      </c>
      <c r="F267" s="127">
        <v>67614</v>
      </c>
      <c r="G267" s="128">
        <v>38297</v>
      </c>
      <c r="H267" s="128">
        <v>7501</v>
      </c>
      <c r="I267" s="128">
        <v>327</v>
      </c>
      <c r="J267" s="128">
        <v>0</v>
      </c>
      <c r="K267" s="128">
        <v>2589</v>
      </c>
      <c r="L267" s="17">
        <v>4</v>
      </c>
      <c r="M267" s="17">
        <v>16700</v>
      </c>
      <c r="N267" s="17">
        <v>4982</v>
      </c>
      <c r="O267" s="17">
        <v>20</v>
      </c>
      <c r="P267" s="17">
        <v>53026</v>
      </c>
      <c r="Q267" s="17">
        <v>8854</v>
      </c>
      <c r="R267" s="17">
        <v>-14215</v>
      </c>
      <c r="S267" s="17">
        <v>1396</v>
      </c>
      <c r="T267" s="17">
        <v>49061</v>
      </c>
      <c r="U267" s="17">
        <v>67614</v>
      </c>
      <c r="V267" s="17">
        <v>57472</v>
      </c>
      <c r="W267" s="17">
        <v>-8411</v>
      </c>
      <c r="X267" s="17">
        <v>-5888</v>
      </c>
      <c r="Y267" s="129">
        <v>0.913</v>
      </c>
      <c r="Z267" s="130">
        <v>11708</v>
      </c>
      <c r="AA267" s="211">
        <v>61732</v>
      </c>
      <c r="AB267" s="211">
        <v>60765</v>
      </c>
      <c r="AC267" s="211">
        <v>5190</v>
      </c>
      <c r="AD267" s="211">
        <v>881</v>
      </c>
      <c r="AE267" s="211">
        <v>10320201</v>
      </c>
      <c r="AF267" s="211">
        <v>0</v>
      </c>
      <c r="AG267" s="19"/>
    </row>
    <row r="268" spans="1:33" ht="12.75">
      <c r="A268" s="135" t="s">
        <v>871</v>
      </c>
      <c r="B268" s="12" t="s">
        <v>835</v>
      </c>
      <c r="C268" s="19" t="s">
        <v>278</v>
      </c>
      <c r="D268" s="11">
        <v>31847</v>
      </c>
      <c r="E268" s="123">
        <v>3540</v>
      </c>
      <c r="F268" s="127">
        <v>35387</v>
      </c>
      <c r="G268" s="128">
        <v>16252</v>
      </c>
      <c r="H268" s="128">
        <v>11970</v>
      </c>
      <c r="I268" s="128">
        <v>147</v>
      </c>
      <c r="J268" s="128">
        <v>0</v>
      </c>
      <c r="K268" s="128">
        <v>1291</v>
      </c>
      <c r="L268" s="17">
        <v>13</v>
      </c>
      <c r="M268" s="17">
        <v>10364</v>
      </c>
      <c r="N268" s="17">
        <v>3540</v>
      </c>
      <c r="O268" s="17">
        <v>0</v>
      </c>
      <c r="P268" s="17">
        <v>22503</v>
      </c>
      <c r="Q268" s="17">
        <v>11397</v>
      </c>
      <c r="R268" s="17">
        <v>-8820</v>
      </c>
      <c r="S268" s="17">
        <v>1247</v>
      </c>
      <c r="T268" s="17">
        <v>26326</v>
      </c>
      <c r="U268" s="17">
        <v>35387</v>
      </c>
      <c r="V268" s="17">
        <v>30079</v>
      </c>
      <c r="W268" s="17">
        <v>-3753</v>
      </c>
      <c r="X268" s="17">
        <v>-2627</v>
      </c>
      <c r="Y268" s="129">
        <v>0.926</v>
      </c>
      <c r="Z268" s="130">
        <v>10578</v>
      </c>
      <c r="AA268" s="211">
        <v>32768</v>
      </c>
      <c r="AB268" s="211">
        <v>32255</v>
      </c>
      <c r="AC268" s="211">
        <v>3049</v>
      </c>
      <c r="AD268" s="211">
        <v>-1259</v>
      </c>
      <c r="AE268" s="211">
        <v>0</v>
      </c>
      <c r="AF268" s="211">
        <v>13321304</v>
      </c>
      <c r="AG268" s="19"/>
    </row>
    <row r="269" spans="1:33" ht="12.75">
      <c r="A269" s="135" t="s">
        <v>871</v>
      </c>
      <c r="B269" s="12" t="s">
        <v>564</v>
      </c>
      <c r="C269" s="19" t="s">
        <v>565</v>
      </c>
      <c r="D269" s="11">
        <v>33744</v>
      </c>
      <c r="E269" s="123">
        <v>4866</v>
      </c>
      <c r="F269" s="127">
        <v>38610</v>
      </c>
      <c r="G269" s="128">
        <v>29137</v>
      </c>
      <c r="H269" s="128">
        <v>7424</v>
      </c>
      <c r="I269" s="128">
        <v>61</v>
      </c>
      <c r="J269" s="128">
        <v>3083</v>
      </c>
      <c r="K269" s="128">
        <v>0</v>
      </c>
      <c r="L269" s="17">
        <v>202</v>
      </c>
      <c r="M269" s="17">
        <v>9597</v>
      </c>
      <c r="N269" s="17">
        <v>4866</v>
      </c>
      <c r="O269" s="17">
        <v>681</v>
      </c>
      <c r="P269" s="17">
        <v>40343</v>
      </c>
      <c r="Q269" s="17">
        <v>8983</v>
      </c>
      <c r="R269" s="17">
        <v>-8908</v>
      </c>
      <c r="S269" s="17">
        <v>2505</v>
      </c>
      <c r="T269" s="17">
        <v>42923</v>
      </c>
      <c r="U269" s="17">
        <v>38610</v>
      </c>
      <c r="V269" s="17">
        <v>32819</v>
      </c>
      <c r="W269" s="17">
        <v>10104</v>
      </c>
      <c r="X269" s="17">
        <v>7073</v>
      </c>
      <c r="Y269" s="129">
        <v>1.183</v>
      </c>
      <c r="Z269" s="130">
        <v>7041</v>
      </c>
      <c r="AA269" s="211">
        <v>45676</v>
      </c>
      <c r="AB269" s="211">
        <v>44961</v>
      </c>
      <c r="AC269" s="211">
        <v>6386</v>
      </c>
      <c r="AD269" s="211">
        <v>2077</v>
      </c>
      <c r="AE269" s="211">
        <v>14623685</v>
      </c>
      <c r="AF269" s="211">
        <v>0</v>
      </c>
      <c r="AG269" s="19"/>
    </row>
    <row r="270" spans="1:33" ht="12.75">
      <c r="A270" s="135" t="s">
        <v>871</v>
      </c>
      <c r="B270" s="12" t="s">
        <v>643</v>
      </c>
      <c r="C270" s="19" t="s">
        <v>274</v>
      </c>
      <c r="D270" s="11">
        <v>44609</v>
      </c>
      <c r="E270" s="123">
        <v>3370</v>
      </c>
      <c r="F270" s="127">
        <v>47979</v>
      </c>
      <c r="G270" s="128">
        <v>30544</v>
      </c>
      <c r="H270" s="128">
        <v>5933</v>
      </c>
      <c r="I270" s="128">
        <v>176</v>
      </c>
      <c r="J270" s="128">
        <v>0</v>
      </c>
      <c r="K270" s="128">
        <v>2544</v>
      </c>
      <c r="L270" s="17">
        <v>293</v>
      </c>
      <c r="M270" s="17">
        <v>7851</v>
      </c>
      <c r="N270" s="17">
        <v>3370</v>
      </c>
      <c r="O270" s="17">
        <v>0</v>
      </c>
      <c r="P270" s="17">
        <v>42291</v>
      </c>
      <c r="Q270" s="17">
        <v>7355</v>
      </c>
      <c r="R270" s="17">
        <v>-6922</v>
      </c>
      <c r="S270" s="17">
        <v>1530</v>
      </c>
      <c r="T270" s="17">
        <v>44254</v>
      </c>
      <c r="U270" s="17">
        <v>47979</v>
      </c>
      <c r="V270" s="17">
        <v>40782</v>
      </c>
      <c r="W270" s="17">
        <v>3472</v>
      </c>
      <c r="X270" s="17">
        <v>2430</v>
      </c>
      <c r="Y270" s="129">
        <v>1.051</v>
      </c>
      <c r="Z270" s="130">
        <v>10237</v>
      </c>
      <c r="AA270" s="211">
        <v>50426</v>
      </c>
      <c r="AB270" s="211">
        <v>49636</v>
      </c>
      <c r="AC270" s="211">
        <v>4849</v>
      </c>
      <c r="AD270" s="211">
        <v>540</v>
      </c>
      <c r="AE270" s="211">
        <v>5529088</v>
      </c>
      <c r="AF270" s="211">
        <v>0</v>
      </c>
      <c r="AG270" s="19"/>
    </row>
    <row r="271" spans="1:33" ht="12.75">
      <c r="A271" s="135" t="s">
        <v>871</v>
      </c>
      <c r="B271" s="12" t="s">
        <v>850</v>
      </c>
      <c r="C271" s="19" t="s">
        <v>279</v>
      </c>
      <c r="D271" s="11">
        <v>499189</v>
      </c>
      <c r="E271" s="123">
        <v>26602</v>
      </c>
      <c r="F271" s="127">
        <v>525791</v>
      </c>
      <c r="G271" s="128">
        <v>272295</v>
      </c>
      <c r="H271" s="128">
        <v>41585</v>
      </c>
      <c r="I271" s="128">
        <v>13286</v>
      </c>
      <c r="J271" s="128">
        <v>6257</v>
      </c>
      <c r="K271" s="128">
        <v>0</v>
      </c>
      <c r="L271" s="17">
        <v>288</v>
      </c>
      <c r="M271" s="17">
        <v>17084</v>
      </c>
      <c r="N271" s="17">
        <v>26602</v>
      </c>
      <c r="O271" s="17">
        <v>13268</v>
      </c>
      <c r="P271" s="17">
        <v>377020</v>
      </c>
      <c r="Q271" s="17">
        <v>51959</v>
      </c>
      <c r="R271" s="17">
        <v>-26044</v>
      </c>
      <c r="S271" s="17">
        <v>19707</v>
      </c>
      <c r="T271" s="17">
        <v>422642</v>
      </c>
      <c r="U271" s="17">
        <v>525791</v>
      </c>
      <c r="V271" s="17">
        <v>446922</v>
      </c>
      <c r="W271" s="17">
        <v>-24280</v>
      </c>
      <c r="X271" s="17">
        <v>-16996</v>
      </c>
      <c r="Y271" s="129">
        <v>0.968</v>
      </c>
      <c r="Z271" s="130">
        <v>60961</v>
      </c>
      <c r="AA271" s="211">
        <v>508966</v>
      </c>
      <c r="AB271" s="211">
        <v>500997</v>
      </c>
      <c r="AC271" s="211">
        <v>8218</v>
      </c>
      <c r="AD271" s="211">
        <v>3910</v>
      </c>
      <c r="AE271" s="211">
        <v>238340360</v>
      </c>
      <c r="AF271" s="211">
        <v>0</v>
      </c>
      <c r="AG271" s="19"/>
    </row>
    <row r="272" spans="1:33" ht="12.75">
      <c r="A272" s="135" t="s">
        <v>872</v>
      </c>
      <c r="B272" s="12" t="s">
        <v>720</v>
      </c>
      <c r="C272" s="19" t="s">
        <v>283</v>
      </c>
      <c r="D272" s="11">
        <v>31070</v>
      </c>
      <c r="E272" s="123">
        <v>3084</v>
      </c>
      <c r="F272" s="127">
        <v>34154</v>
      </c>
      <c r="G272" s="128">
        <v>20209</v>
      </c>
      <c r="H272" s="128">
        <v>1242</v>
      </c>
      <c r="I272" s="128">
        <v>285</v>
      </c>
      <c r="J272" s="128">
        <v>0</v>
      </c>
      <c r="K272" s="128">
        <v>1855</v>
      </c>
      <c r="L272" s="17">
        <v>88</v>
      </c>
      <c r="M272" s="17">
        <v>972</v>
      </c>
      <c r="N272" s="17">
        <v>3084</v>
      </c>
      <c r="O272" s="17">
        <v>0</v>
      </c>
      <c r="P272" s="17">
        <v>27981</v>
      </c>
      <c r="Q272" s="17">
        <v>2875</v>
      </c>
      <c r="R272" s="17">
        <v>-901</v>
      </c>
      <c r="S272" s="17">
        <v>2456</v>
      </c>
      <c r="T272" s="17">
        <v>32411</v>
      </c>
      <c r="U272" s="17">
        <v>34154</v>
      </c>
      <c r="V272" s="17">
        <v>29031</v>
      </c>
      <c r="W272" s="17">
        <v>3381</v>
      </c>
      <c r="X272" s="17">
        <v>2366</v>
      </c>
      <c r="Y272" s="129">
        <v>1.069</v>
      </c>
      <c r="Z272" s="130">
        <v>7071</v>
      </c>
      <c r="AA272" s="211">
        <v>36510</v>
      </c>
      <c r="AB272" s="211">
        <v>35939</v>
      </c>
      <c r="AC272" s="211">
        <v>5083</v>
      </c>
      <c r="AD272" s="211">
        <v>774</v>
      </c>
      <c r="AE272" s="211">
        <v>5472455</v>
      </c>
      <c r="AF272" s="211">
        <v>0</v>
      </c>
      <c r="AG272" s="19"/>
    </row>
    <row r="273" spans="1:33" ht="12.75">
      <c r="A273" s="135" t="s">
        <v>872</v>
      </c>
      <c r="B273" s="12" t="s">
        <v>566</v>
      </c>
      <c r="C273" s="19" t="s">
        <v>567</v>
      </c>
      <c r="D273" s="11">
        <v>3405</v>
      </c>
      <c r="E273" s="123">
        <v>0</v>
      </c>
      <c r="F273" s="127">
        <v>3405</v>
      </c>
      <c r="G273" s="128">
        <v>1293</v>
      </c>
      <c r="H273" s="128">
        <v>1709</v>
      </c>
      <c r="I273" s="128">
        <v>0</v>
      </c>
      <c r="J273" s="128">
        <v>0</v>
      </c>
      <c r="K273" s="128">
        <v>119</v>
      </c>
      <c r="L273" s="17">
        <v>0</v>
      </c>
      <c r="M273" s="17">
        <v>0</v>
      </c>
      <c r="N273" s="17">
        <v>0</v>
      </c>
      <c r="O273" s="17">
        <v>0</v>
      </c>
      <c r="P273" s="17">
        <v>1790</v>
      </c>
      <c r="Q273" s="17">
        <v>1554</v>
      </c>
      <c r="R273" s="17">
        <v>0</v>
      </c>
      <c r="S273" s="17">
        <v>0</v>
      </c>
      <c r="T273" s="17">
        <v>3344</v>
      </c>
      <c r="U273" s="17">
        <v>3405</v>
      </c>
      <c r="V273" s="17">
        <v>2894</v>
      </c>
      <c r="W273" s="17">
        <v>450</v>
      </c>
      <c r="X273" s="17">
        <v>315</v>
      </c>
      <c r="Y273" s="129">
        <v>1.092</v>
      </c>
      <c r="Z273" s="130">
        <v>2455</v>
      </c>
      <c r="AA273" s="211">
        <v>3718</v>
      </c>
      <c r="AB273" s="211">
        <v>3660</v>
      </c>
      <c r="AC273" s="211">
        <v>1491</v>
      </c>
      <c r="AD273" s="211">
        <v>-2818</v>
      </c>
      <c r="AE273" s="211">
        <v>0</v>
      </c>
      <c r="AF273" s="211">
        <v>6917367</v>
      </c>
      <c r="AG273" s="19"/>
    </row>
    <row r="274" spans="1:33" ht="12.75">
      <c r="A274" s="135" t="s">
        <v>872</v>
      </c>
      <c r="B274" s="12" t="s">
        <v>821</v>
      </c>
      <c r="C274" s="19" t="s">
        <v>291</v>
      </c>
      <c r="D274" s="11">
        <v>19100</v>
      </c>
      <c r="E274" s="123">
        <v>2952</v>
      </c>
      <c r="F274" s="127">
        <v>22052</v>
      </c>
      <c r="G274" s="128">
        <v>8009</v>
      </c>
      <c r="H274" s="128">
        <v>6157</v>
      </c>
      <c r="I274" s="128">
        <v>669</v>
      </c>
      <c r="J274" s="128">
        <v>0</v>
      </c>
      <c r="K274" s="128">
        <v>933</v>
      </c>
      <c r="L274" s="17">
        <v>10</v>
      </c>
      <c r="M274" s="17">
        <v>530</v>
      </c>
      <c r="N274" s="17">
        <v>2952</v>
      </c>
      <c r="O274" s="17">
        <v>0</v>
      </c>
      <c r="P274" s="17">
        <v>11089</v>
      </c>
      <c r="Q274" s="17">
        <v>6595</v>
      </c>
      <c r="R274" s="17">
        <v>-459</v>
      </c>
      <c r="S274" s="17">
        <v>2419</v>
      </c>
      <c r="T274" s="17">
        <v>19645</v>
      </c>
      <c r="U274" s="17">
        <v>22052</v>
      </c>
      <c r="V274" s="17">
        <v>18744</v>
      </c>
      <c r="W274" s="17">
        <v>901</v>
      </c>
      <c r="X274" s="17">
        <v>630</v>
      </c>
      <c r="Y274" s="129">
        <v>1.029</v>
      </c>
      <c r="Z274" s="130">
        <v>5385</v>
      </c>
      <c r="AA274" s="211">
        <v>22691</v>
      </c>
      <c r="AB274" s="211">
        <v>22336</v>
      </c>
      <c r="AC274" s="211">
        <v>4148</v>
      </c>
      <c r="AD274" s="211">
        <v>-161</v>
      </c>
      <c r="AE274" s="211">
        <v>0</v>
      </c>
      <c r="AF274" s="211">
        <v>866004</v>
      </c>
      <c r="AG274" s="19"/>
    </row>
    <row r="275" spans="1:33" ht="12.75">
      <c r="A275" s="135" t="s">
        <v>872</v>
      </c>
      <c r="B275" s="12" t="s">
        <v>742</v>
      </c>
      <c r="C275" s="19" t="s">
        <v>285</v>
      </c>
      <c r="D275" s="11">
        <v>21394</v>
      </c>
      <c r="E275" s="123">
        <v>2179</v>
      </c>
      <c r="F275" s="127">
        <v>23573</v>
      </c>
      <c r="G275" s="128">
        <v>24058</v>
      </c>
      <c r="H275" s="128">
        <v>2505</v>
      </c>
      <c r="I275" s="128">
        <v>238</v>
      </c>
      <c r="J275" s="128">
        <v>0</v>
      </c>
      <c r="K275" s="128">
        <v>1540</v>
      </c>
      <c r="L275" s="17">
        <v>48</v>
      </c>
      <c r="M275" s="17">
        <v>15860</v>
      </c>
      <c r="N275" s="17">
        <v>2179</v>
      </c>
      <c r="O275" s="17">
        <v>6</v>
      </c>
      <c r="P275" s="17">
        <v>33311</v>
      </c>
      <c r="Q275" s="17">
        <v>3641</v>
      </c>
      <c r="R275" s="17">
        <v>-13527</v>
      </c>
      <c r="S275" s="17">
        <v>-844</v>
      </c>
      <c r="T275" s="17">
        <v>22580</v>
      </c>
      <c r="U275" s="17">
        <v>23573</v>
      </c>
      <c r="V275" s="17">
        <v>20037</v>
      </c>
      <c r="W275" s="17">
        <v>2543</v>
      </c>
      <c r="X275" s="17">
        <v>1780</v>
      </c>
      <c r="Y275" s="129">
        <v>1.076</v>
      </c>
      <c r="Z275" s="130">
        <v>6779</v>
      </c>
      <c r="AA275" s="211">
        <v>25365</v>
      </c>
      <c r="AB275" s="211">
        <v>24968</v>
      </c>
      <c r="AC275" s="211">
        <v>3683</v>
      </c>
      <c r="AD275" s="211">
        <v>-625</v>
      </c>
      <c r="AE275" s="211">
        <v>0</v>
      </c>
      <c r="AF275" s="211">
        <v>4240213</v>
      </c>
      <c r="AG275" s="19"/>
    </row>
    <row r="276" spans="1:33" ht="12.75">
      <c r="A276" s="135" t="s">
        <v>872</v>
      </c>
      <c r="B276" s="12" t="s">
        <v>723</v>
      </c>
      <c r="C276" s="19" t="s">
        <v>284</v>
      </c>
      <c r="D276" s="11">
        <v>18124</v>
      </c>
      <c r="E276" s="123">
        <v>4195</v>
      </c>
      <c r="F276" s="127">
        <v>22319</v>
      </c>
      <c r="G276" s="128">
        <v>12605</v>
      </c>
      <c r="H276" s="128">
        <v>243</v>
      </c>
      <c r="I276" s="128">
        <v>398</v>
      </c>
      <c r="J276" s="128">
        <v>20</v>
      </c>
      <c r="K276" s="128">
        <v>940</v>
      </c>
      <c r="L276" s="17">
        <v>20</v>
      </c>
      <c r="M276" s="17">
        <v>5251</v>
      </c>
      <c r="N276" s="17">
        <v>4195</v>
      </c>
      <c r="O276" s="17">
        <v>0</v>
      </c>
      <c r="P276" s="17">
        <v>17453</v>
      </c>
      <c r="Q276" s="17">
        <v>1361</v>
      </c>
      <c r="R276" s="17">
        <v>-4480</v>
      </c>
      <c r="S276" s="17">
        <v>2673</v>
      </c>
      <c r="T276" s="17">
        <v>17006</v>
      </c>
      <c r="U276" s="17">
        <v>22319</v>
      </c>
      <c r="V276" s="17">
        <v>18971</v>
      </c>
      <c r="W276" s="17">
        <v>-1965</v>
      </c>
      <c r="X276" s="17">
        <v>-1375</v>
      </c>
      <c r="Y276" s="129">
        <v>0.938</v>
      </c>
      <c r="Z276" s="130">
        <v>4174</v>
      </c>
      <c r="AA276" s="211">
        <v>20935</v>
      </c>
      <c r="AB276" s="211">
        <v>20607</v>
      </c>
      <c r="AC276" s="211">
        <v>4937</v>
      </c>
      <c r="AD276" s="211">
        <v>628</v>
      </c>
      <c r="AE276" s="211">
        <v>2623222</v>
      </c>
      <c r="AF276" s="211">
        <v>0</v>
      </c>
      <c r="AG276" s="19"/>
    </row>
    <row r="277" spans="1:33" ht="12.75">
      <c r="A277" s="135" t="s">
        <v>872</v>
      </c>
      <c r="B277" s="12" t="s">
        <v>702</v>
      </c>
      <c r="C277" s="19" t="s">
        <v>282</v>
      </c>
      <c r="D277" s="11">
        <v>7764</v>
      </c>
      <c r="E277" s="123">
        <v>499</v>
      </c>
      <c r="F277" s="127">
        <v>8263</v>
      </c>
      <c r="G277" s="128">
        <v>3516</v>
      </c>
      <c r="H277" s="128">
        <v>5055</v>
      </c>
      <c r="I277" s="128">
        <v>5</v>
      </c>
      <c r="J277" s="128">
        <v>0</v>
      </c>
      <c r="K277" s="128">
        <v>182</v>
      </c>
      <c r="L277" s="17">
        <v>0</v>
      </c>
      <c r="M277" s="17">
        <v>3113</v>
      </c>
      <c r="N277" s="17">
        <v>499</v>
      </c>
      <c r="O277" s="17">
        <v>0</v>
      </c>
      <c r="P277" s="17">
        <v>4868</v>
      </c>
      <c r="Q277" s="17">
        <v>4456</v>
      </c>
      <c r="R277" s="17">
        <v>-2646</v>
      </c>
      <c r="S277" s="17">
        <v>-105</v>
      </c>
      <c r="T277" s="17">
        <v>6573</v>
      </c>
      <c r="U277" s="17">
        <v>8263</v>
      </c>
      <c r="V277" s="17">
        <v>7023</v>
      </c>
      <c r="W277" s="17">
        <v>-451</v>
      </c>
      <c r="X277" s="17">
        <v>-315</v>
      </c>
      <c r="Y277" s="129">
        <v>0.962</v>
      </c>
      <c r="Z277" s="130">
        <v>3118</v>
      </c>
      <c r="AA277" s="211">
        <v>7949</v>
      </c>
      <c r="AB277" s="211">
        <v>7824</v>
      </c>
      <c r="AC277" s="211">
        <v>2509</v>
      </c>
      <c r="AD277" s="211">
        <v>-1799</v>
      </c>
      <c r="AE277" s="211">
        <v>0</v>
      </c>
      <c r="AF277" s="211">
        <v>5609725</v>
      </c>
      <c r="AG277" s="19"/>
    </row>
    <row r="278" spans="1:33" ht="12.75">
      <c r="A278" s="135" t="s">
        <v>872</v>
      </c>
      <c r="B278" s="12" t="s">
        <v>766</v>
      </c>
      <c r="C278" s="19" t="s">
        <v>288</v>
      </c>
      <c r="D278" s="11">
        <v>28670</v>
      </c>
      <c r="E278" s="123">
        <v>2706</v>
      </c>
      <c r="F278" s="127">
        <v>31376</v>
      </c>
      <c r="G278" s="128">
        <v>14926</v>
      </c>
      <c r="H278" s="128">
        <v>4805</v>
      </c>
      <c r="I278" s="128">
        <v>183</v>
      </c>
      <c r="J278" s="128">
        <v>0</v>
      </c>
      <c r="K278" s="128">
        <v>919</v>
      </c>
      <c r="L278" s="17">
        <v>0</v>
      </c>
      <c r="M278" s="17">
        <v>2000</v>
      </c>
      <c r="N278" s="17">
        <v>2706</v>
      </c>
      <c r="O278" s="17">
        <v>10</v>
      </c>
      <c r="P278" s="17">
        <v>20667</v>
      </c>
      <c r="Q278" s="17">
        <v>5021</v>
      </c>
      <c r="R278" s="17">
        <v>-1709</v>
      </c>
      <c r="S278" s="17">
        <v>1960</v>
      </c>
      <c r="T278" s="17">
        <v>25939</v>
      </c>
      <c r="U278" s="17">
        <v>31376</v>
      </c>
      <c r="V278" s="17">
        <v>26670</v>
      </c>
      <c r="W278" s="17">
        <v>-731</v>
      </c>
      <c r="X278" s="17">
        <v>-512</v>
      </c>
      <c r="Y278" s="129">
        <v>0.984</v>
      </c>
      <c r="Z278" s="130">
        <v>5933</v>
      </c>
      <c r="AA278" s="211">
        <v>30874</v>
      </c>
      <c r="AB278" s="211">
        <v>30391</v>
      </c>
      <c r="AC278" s="211">
        <v>5122</v>
      </c>
      <c r="AD278" s="211">
        <v>814</v>
      </c>
      <c r="AE278" s="211">
        <v>4828126</v>
      </c>
      <c r="AF278" s="211">
        <v>0</v>
      </c>
      <c r="AG278" s="19"/>
    </row>
    <row r="279" spans="1:33" ht="12.75">
      <c r="A279" s="135" t="s">
        <v>872</v>
      </c>
      <c r="B279" s="12" t="s">
        <v>760</v>
      </c>
      <c r="C279" s="19" t="s">
        <v>287</v>
      </c>
      <c r="D279" s="11">
        <v>6865</v>
      </c>
      <c r="E279" s="123">
        <v>0</v>
      </c>
      <c r="F279" s="127">
        <v>6865</v>
      </c>
      <c r="G279" s="128">
        <v>1403</v>
      </c>
      <c r="H279" s="128">
        <v>5108</v>
      </c>
      <c r="I279" s="128">
        <v>-17</v>
      </c>
      <c r="J279" s="128">
        <v>395</v>
      </c>
      <c r="K279" s="128">
        <v>-2</v>
      </c>
      <c r="L279" s="17">
        <v>0</v>
      </c>
      <c r="M279" s="17">
        <v>0</v>
      </c>
      <c r="N279" s="17">
        <v>0</v>
      </c>
      <c r="O279" s="17">
        <v>0</v>
      </c>
      <c r="P279" s="17">
        <v>1943</v>
      </c>
      <c r="Q279" s="17">
        <v>4661</v>
      </c>
      <c r="R279" s="17">
        <v>0</v>
      </c>
      <c r="S279" s="17">
        <v>0</v>
      </c>
      <c r="T279" s="17">
        <v>6604</v>
      </c>
      <c r="U279" s="17">
        <v>6865</v>
      </c>
      <c r="V279" s="17">
        <v>5836</v>
      </c>
      <c r="W279" s="17">
        <v>768</v>
      </c>
      <c r="X279" s="17">
        <v>538</v>
      </c>
      <c r="Y279" s="129">
        <v>1.078</v>
      </c>
      <c r="Z279" s="130">
        <v>2503</v>
      </c>
      <c r="AA279" s="211">
        <v>7401</v>
      </c>
      <c r="AB279" s="211">
        <v>7285</v>
      </c>
      <c r="AC279" s="211">
        <v>2911</v>
      </c>
      <c r="AD279" s="211">
        <v>-1398</v>
      </c>
      <c r="AE279" s="211">
        <v>0</v>
      </c>
      <c r="AF279" s="211">
        <v>3499421</v>
      </c>
      <c r="AG279" s="19"/>
    </row>
    <row r="280" spans="1:33" ht="12.75">
      <c r="A280" s="135" t="s">
        <v>872</v>
      </c>
      <c r="B280" s="12" t="s">
        <v>589</v>
      </c>
      <c r="C280" s="19" t="s">
        <v>280</v>
      </c>
      <c r="D280" s="11">
        <v>12922</v>
      </c>
      <c r="E280" s="123">
        <v>762</v>
      </c>
      <c r="F280" s="127">
        <v>13684</v>
      </c>
      <c r="G280" s="128">
        <v>6413</v>
      </c>
      <c r="H280" s="128">
        <v>1060</v>
      </c>
      <c r="I280" s="128">
        <v>0</v>
      </c>
      <c r="J280" s="128">
        <v>0</v>
      </c>
      <c r="K280" s="128">
        <v>493</v>
      </c>
      <c r="L280" s="17">
        <v>0</v>
      </c>
      <c r="M280" s="17">
        <v>6</v>
      </c>
      <c r="N280" s="17">
        <v>762</v>
      </c>
      <c r="O280" s="17">
        <v>0</v>
      </c>
      <c r="P280" s="17">
        <v>8879</v>
      </c>
      <c r="Q280" s="17">
        <v>1320</v>
      </c>
      <c r="R280" s="17">
        <v>-5</v>
      </c>
      <c r="S280" s="17">
        <v>647</v>
      </c>
      <c r="T280" s="17">
        <v>10841</v>
      </c>
      <c r="U280" s="17">
        <v>13684</v>
      </c>
      <c r="V280" s="17">
        <v>11631</v>
      </c>
      <c r="W280" s="17">
        <v>-790</v>
      </c>
      <c r="X280" s="17">
        <v>-553</v>
      </c>
      <c r="Y280" s="129">
        <v>0.96</v>
      </c>
      <c r="Z280" s="130">
        <v>2745</v>
      </c>
      <c r="AA280" s="211">
        <v>13136</v>
      </c>
      <c r="AB280" s="211">
        <v>12931</v>
      </c>
      <c r="AC280" s="211">
        <v>4711</v>
      </c>
      <c r="AD280" s="211">
        <v>402</v>
      </c>
      <c r="AE280" s="211">
        <v>1103499</v>
      </c>
      <c r="AF280" s="211">
        <v>0</v>
      </c>
      <c r="AG280" s="19"/>
    </row>
    <row r="281" spans="1:33" ht="12.75">
      <c r="A281" s="135" t="s">
        <v>872</v>
      </c>
      <c r="B281" s="12" t="s">
        <v>825</v>
      </c>
      <c r="C281" s="19" t="s">
        <v>292</v>
      </c>
      <c r="D281" s="11">
        <v>57682</v>
      </c>
      <c r="E281" s="123">
        <v>4309</v>
      </c>
      <c r="F281" s="127">
        <v>61991</v>
      </c>
      <c r="G281" s="128">
        <v>59519</v>
      </c>
      <c r="H281" s="128">
        <v>2162</v>
      </c>
      <c r="I281" s="128">
        <v>2050</v>
      </c>
      <c r="J281" s="128">
        <v>0</v>
      </c>
      <c r="K281" s="128">
        <v>4404</v>
      </c>
      <c r="L281" s="17">
        <v>778</v>
      </c>
      <c r="M281" s="17">
        <v>12874</v>
      </c>
      <c r="N281" s="17">
        <v>4309</v>
      </c>
      <c r="O281" s="17">
        <v>12982</v>
      </c>
      <c r="P281" s="17">
        <v>82410</v>
      </c>
      <c r="Q281" s="17">
        <v>7324</v>
      </c>
      <c r="R281" s="17">
        <v>-22639</v>
      </c>
      <c r="S281" s="17">
        <v>1474</v>
      </c>
      <c r="T281" s="17">
        <v>68569</v>
      </c>
      <c r="U281" s="17">
        <v>61991</v>
      </c>
      <c r="V281" s="17">
        <v>52692</v>
      </c>
      <c r="W281" s="17">
        <v>15876</v>
      </c>
      <c r="X281" s="17">
        <v>11113</v>
      </c>
      <c r="Y281" s="129">
        <v>1.179</v>
      </c>
      <c r="Z281" s="130">
        <v>8580</v>
      </c>
      <c r="AA281" s="211">
        <v>73088</v>
      </c>
      <c r="AB281" s="211">
        <v>71943</v>
      </c>
      <c r="AC281" s="211">
        <v>8385</v>
      </c>
      <c r="AD281" s="211">
        <v>4076</v>
      </c>
      <c r="AE281" s="211">
        <v>34975441</v>
      </c>
      <c r="AF281" s="211">
        <v>0</v>
      </c>
      <c r="AG281" s="19"/>
    </row>
    <row r="282" spans="1:33" ht="12.75">
      <c r="A282" s="135" t="s">
        <v>872</v>
      </c>
      <c r="B282" s="12" t="s">
        <v>819</v>
      </c>
      <c r="C282" s="19" t="s">
        <v>290</v>
      </c>
      <c r="D282" s="11">
        <v>38785</v>
      </c>
      <c r="E282" s="123">
        <v>4432</v>
      </c>
      <c r="F282" s="127">
        <v>43217</v>
      </c>
      <c r="G282" s="128">
        <v>33503</v>
      </c>
      <c r="H282" s="128">
        <v>4349</v>
      </c>
      <c r="I282" s="128">
        <v>233</v>
      </c>
      <c r="J282" s="128">
        <v>0</v>
      </c>
      <c r="K282" s="128">
        <v>647</v>
      </c>
      <c r="L282" s="17">
        <v>268</v>
      </c>
      <c r="M282" s="17">
        <v>13596</v>
      </c>
      <c r="N282" s="17">
        <v>4432</v>
      </c>
      <c r="O282" s="17">
        <v>0</v>
      </c>
      <c r="P282" s="17">
        <v>46388</v>
      </c>
      <c r="Q282" s="17">
        <v>4445</v>
      </c>
      <c r="R282" s="17">
        <v>-11784</v>
      </c>
      <c r="S282" s="17">
        <v>1456</v>
      </c>
      <c r="T282" s="17">
        <v>40504</v>
      </c>
      <c r="U282" s="17">
        <v>43217</v>
      </c>
      <c r="V282" s="17">
        <v>36735</v>
      </c>
      <c r="W282" s="17">
        <v>3770</v>
      </c>
      <c r="X282" s="17">
        <v>2639</v>
      </c>
      <c r="Y282" s="129">
        <v>1.061</v>
      </c>
      <c r="Z282" s="130">
        <v>6848</v>
      </c>
      <c r="AA282" s="211">
        <v>45854</v>
      </c>
      <c r="AB282" s="211">
        <v>45136</v>
      </c>
      <c r="AC282" s="211">
        <v>6591</v>
      </c>
      <c r="AD282" s="211">
        <v>2282</v>
      </c>
      <c r="AE282" s="211">
        <v>15630372</v>
      </c>
      <c r="AF282" s="211">
        <v>0</v>
      </c>
      <c r="AG282" s="19"/>
    </row>
    <row r="283" spans="1:33" ht="12.75">
      <c r="A283" s="135" t="s">
        <v>872</v>
      </c>
      <c r="B283" s="12" t="s">
        <v>837</v>
      </c>
      <c r="C283" s="19" t="s">
        <v>293</v>
      </c>
      <c r="D283" s="11">
        <v>12280</v>
      </c>
      <c r="E283" s="123">
        <v>2434</v>
      </c>
      <c r="F283" s="127">
        <v>14714</v>
      </c>
      <c r="G283" s="128">
        <v>10258</v>
      </c>
      <c r="H283" s="128">
        <v>2674</v>
      </c>
      <c r="I283" s="128">
        <v>66</v>
      </c>
      <c r="J283" s="128">
        <v>1284</v>
      </c>
      <c r="K283" s="128">
        <v>1945</v>
      </c>
      <c r="L283" s="17">
        <v>0</v>
      </c>
      <c r="M283" s="17">
        <v>5827</v>
      </c>
      <c r="N283" s="17">
        <v>2434</v>
      </c>
      <c r="O283" s="17">
        <v>0</v>
      </c>
      <c r="P283" s="17">
        <v>14203</v>
      </c>
      <c r="Q283" s="17">
        <v>5074</v>
      </c>
      <c r="R283" s="17">
        <v>-4953</v>
      </c>
      <c r="S283" s="17">
        <v>1078</v>
      </c>
      <c r="T283" s="17">
        <v>15402</v>
      </c>
      <c r="U283" s="17">
        <v>14714</v>
      </c>
      <c r="V283" s="17">
        <v>12507</v>
      </c>
      <c r="W283" s="17">
        <v>2895</v>
      </c>
      <c r="X283" s="17">
        <v>2027</v>
      </c>
      <c r="Y283" s="129">
        <v>1.138</v>
      </c>
      <c r="Z283" s="130">
        <v>2831</v>
      </c>
      <c r="AA283" s="211">
        <v>16744</v>
      </c>
      <c r="AB283" s="211">
        <v>16482</v>
      </c>
      <c r="AC283" s="211">
        <v>5822</v>
      </c>
      <c r="AD283" s="211">
        <v>1513</v>
      </c>
      <c r="AE283" s="211">
        <v>4284555</v>
      </c>
      <c r="AF283" s="211">
        <v>0</v>
      </c>
      <c r="AG283" s="19"/>
    </row>
    <row r="284" spans="1:33" ht="12.75">
      <c r="A284" s="135" t="s">
        <v>872</v>
      </c>
      <c r="B284" s="12" t="s">
        <v>804</v>
      </c>
      <c r="C284" s="19" t="s">
        <v>289</v>
      </c>
      <c r="D284" s="11">
        <v>580306</v>
      </c>
      <c r="E284" s="123">
        <v>63195</v>
      </c>
      <c r="F284" s="127">
        <v>643501</v>
      </c>
      <c r="G284" s="128">
        <v>377261</v>
      </c>
      <c r="H284" s="128">
        <v>128375</v>
      </c>
      <c r="I284" s="128">
        <v>18493</v>
      </c>
      <c r="J284" s="128">
        <v>0</v>
      </c>
      <c r="K284" s="128">
        <v>23050</v>
      </c>
      <c r="L284" s="17">
        <v>5387</v>
      </c>
      <c r="M284" s="17">
        <v>161436</v>
      </c>
      <c r="N284" s="17">
        <v>63195</v>
      </c>
      <c r="O284" s="17">
        <v>4111</v>
      </c>
      <c r="P284" s="17">
        <v>522356</v>
      </c>
      <c r="Q284" s="17">
        <v>144430</v>
      </c>
      <c r="R284" s="17">
        <v>-145294</v>
      </c>
      <c r="S284" s="17">
        <v>26272</v>
      </c>
      <c r="T284" s="17">
        <v>547764</v>
      </c>
      <c r="U284" s="17">
        <v>643501</v>
      </c>
      <c r="V284" s="17">
        <v>546976</v>
      </c>
      <c r="W284" s="17">
        <v>788</v>
      </c>
      <c r="X284" s="17">
        <v>551</v>
      </c>
      <c r="Y284" s="129">
        <v>1.001</v>
      </c>
      <c r="Z284" s="130">
        <v>120943</v>
      </c>
      <c r="AA284" s="211">
        <v>644145</v>
      </c>
      <c r="AB284" s="211">
        <v>634060</v>
      </c>
      <c r="AC284" s="211">
        <v>5243</v>
      </c>
      <c r="AD284" s="211">
        <v>934</v>
      </c>
      <c r="AE284" s="211">
        <v>112964376</v>
      </c>
      <c r="AF284" s="211">
        <v>0</v>
      </c>
      <c r="AG284" s="19"/>
    </row>
    <row r="285" spans="1:33" ht="12.75">
      <c r="A285" s="135" t="s">
        <v>872</v>
      </c>
      <c r="B285" s="12" t="s">
        <v>698</v>
      </c>
      <c r="C285" s="19" t="s">
        <v>281</v>
      </c>
      <c r="D285" s="11">
        <v>93389</v>
      </c>
      <c r="E285" s="123">
        <v>7291</v>
      </c>
      <c r="F285" s="127">
        <v>100680</v>
      </c>
      <c r="G285" s="128">
        <v>66178</v>
      </c>
      <c r="H285" s="128">
        <v>6795</v>
      </c>
      <c r="I285" s="128">
        <v>3044</v>
      </c>
      <c r="J285" s="128">
        <v>0</v>
      </c>
      <c r="K285" s="128">
        <v>1687</v>
      </c>
      <c r="L285" s="17">
        <v>1126</v>
      </c>
      <c r="M285" s="17">
        <v>17226</v>
      </c>
      <c r="N285" s="17">
        <v>7291</v>
      </c>
      <c r="O285" s="17">
        <v>4466</v>
      </c>
      <c r="P285" s="17">
        <v>91630</v>
      </c>
      <c r="Q285" s="17">
        <v>9797</v>
      </c>
      <c r="R285" s="17">
        <v>-19395</v>
      </c>
      <c r="S285" s="17">
        <v>3269</v>
      </c>
      <c r="T285" s="17">
        <v>85301</v>
      </c>
      <c r="U285" s="17">
        <v>100680</v>
      </c>
      <c r="V285" s="17">
        <v>85578</v>
      </c>
      <c r="W285" s="17">
        <v>-278</v>
      </c>
      <c r="X285" s="17">
        <v>-194</v>
      </c>
      <c r="Y285" s="129">
        <v>0.998</v>
      </c>
      <c r="Z285" s="130">
        <v>12177</v>
      </c>
      <c r="AA285" s="211">
        <v>100479</v>
      </c>
      <c r="AB285" s="211">
        <v>98906</v>
      </c>
      <c r="AC285" s="211">
        <v>8122</v>
      </c>
      <c r="AD285" s="211">
        <v>3814</v>
      </c>
      <c r="AE285" s="211">
        <v>46440082</v>
      </c>
      <c r="AF285" s="211">
        <v>0</v>
      </c>
      <c r="AG285" s="19"/>
    </row>
    <row r="286" spans="1:33" ht="12.75">
      <c r="A286" s="135" t="s">
        <v>872</v>
      </c>
      <c r="B286" s="12" t="s">
        <v>752</v>
      </c>
      <c r="C286" s="19" t="s">
        <v>286</v>
      </c>
      <c r="D286" s="11">
        <v>489513</v>
      </c>
      <c r="E286" s="123">
        <v>45511</v>
      </c>
      <c r="F286" s="127">
        <v>535024</v>
      </c>
      <c r="G286" s="128">
        <v>333009</v>
      </c>
      <c r="H286" s="128">
        <v>18912</v>
      </c>
      <c r="I286" s="128">
        <v>20725</v>
      </c>
      <c r="J286" s="128">
        <v>0</v>
      </c>
      <c r="K286" s="128">
        <v>17567</v>
      </c>
      <c r="L286" s="17">
        <v>4880</v>
      </c>
      <c r="M286" s="17">
        <v>117834</v>
      </c>
      <c r="N286" s="17">
        <v>45511</v>
      </c>
      <c r="O286" s="17">
        <v>1222</v>
      </c>
      <c r="P286" s="17">
        <v>461084</v>
      </c>
      <c r="Q286" s="17">
        <v>48623</v>
      </c>
      <c r="R286" s="17">
        <v>-105346</v>
      </c>
      <c r="S286" s="17">
        <v>18653</v>
      </c>
      <c r="T286" s="17">
        <v>423015</v>
      </c>
      <c r="U286" s="17">
        <v>535024</v>
      </c>
      <c r="V286" s="17">
        <v>454770</v>
      </c>
      <c r="W286" s="17">
        <v>-31755</v>
      </c>
      <c r="X286" s="17">
        <v>-22229</v>
      </c>
      <c r="Y286" s="129">
        <v>0.958</v>
      </c>
      <c r="Z286" s="130">
        <v>72042</v>
      </c>
      <c r="AA286" s="211">
        <v>512553</v>
      </c>
      <c r="AB286" s="211">
        <v>504528</v>
      </c>
      <c r="AC286" s="211">
        <v>7003</v>
      </c>
      <c r="AD286" s="211">
        <v>2695</v>
      </c>
      <c r="AE286" s="211">
        <v>194127664</v>
      </c>
      <c r="AF286" s="211">
        <v>0</v>
      </c>
      <c r="AG286" s="19"/>
    </row>
    <row r="287" spans="1:33" ht="12.75">
      <c r="A287" s="135" t="s">
        <v>867</v>
      </c>
      <c r="B287" s="12" t="s">
        <v>556</v>
      </c>
      <c r="C287" s="19" t="s">
        <v>294</v>
      </c>
      <c r="D287" s="11">
        <v>30147</v>
      </c>
      <c r="E287" s="123">
        <v>6708</v>
      </c>
      <c r="F287" s="127">
        <v>36855</v>
      </c>
      <c r="G287" s="128">
        <v>26812</v>
      </c>
      <c r="H287" s="128">
        <v>0</v>
      </c>
      <c r="I287" s="128">
        <v>436</v>
      </c>
      <c r="J287" s="128">
        <v>0</v>
      </c>
      <c r="K287" s="128">
        <v>1116</v>
      </c>
      <c r="L287" s="17">
        <v>111</v>
      </c>
      <c r="M287" s="17">
        <v>17158</v>
      </c>
      <c r="N287" s="17">
        <v>6708</v>
      </c>
      <c r="O287" s="17">
        <v>0</v>
      </c>
      <c r="P287" s="17">
        <v>37124</v>
      </c>
      <c r="Q287" s="17">
        <v>1319</v>
      </c>
      <c r="R287" s="17">
        <v>-14679</v>
      </c>
      <c r="S287" s="17">
        <v>2785</v>
      </c>
      <c r="T287" s="17">
        <v>26549</v>
      </c>
      <c r="U287" s="17">
        <v>36855</v>
      </c>
      <c r="V287" s="17">
        <v>31327</v>
      </c>
      <c r="W287" s="17">
        <v>-4777</v>
      </c>
      <c r="X287" s="17">
        <v>-3344</v>
      </c>
      <c r="Y287" s="129">
        <v>0.909</v>
      </c>
      <c r="Z287" s="130">
        <v>6447</v>
      </c>
      <c r="AA287" s="211">
        <v>33501</v>
      </c>
      <c r="AB287" s="211">
        <v>32977</v>
      </c>
      <c r="AC287" s="211">
        <v>5115</v>
      </c>
      <c r="AD287" s="211">
        <v>806</v>
      </c>
      <c r="AE287" s="211">
        <v>5199150</v>
      </c>
      <c r="AF287" s="211">
        <v>0</v>
      </c>
      <c r="AG287" s="19"/>
    </row>
    <row r="288" spans="1:33" ht="12.75">
      <c r="A288" s="135" t="s">
        <v>867</v>
      </c>
      <c r="B288" s="12" t="s">
        <v>554</v>
      </c>
      <c r="C288" s="19" t="s">
        <v>555</v>
      </c>
      <c r="D288" s="11">
        <v>2008</v>
      </c>
      <c r="E288" s="123">
        <v>2489</v>
      </c>
      <c r="F288" s="127">
        <v>4497</v>
      </c>
      <c r="G288" s="128">
        <v>9193</v>
      </c>
      <c r="H288" s="128">
        <v>290</v>
      </c>
      <c r="I288" s="128">
        <v>565</v>
      </c>
      <c r="J288" s="128">
        <v>0</v>
      </c>
      <c r="K288" s="128">
        <v>41</v>
      </c>
      <c r="L288" s="17">
        <v>0</v>
      </c>
      <c r="M288" s="17">
        <v>11141</v>
      </c>
      <c r="N288" s="17">
        <v>2489</v>
      </c>
      <c r="O288" s="17">
        <v>0</v>
      </c>
      <c r="P288" s="17">
        <v>12729</v>
      </c>
      <c r="Q288" s="17">
        <v>762</v>
      </c>
      <c r="R288" s="17">
        <v>-9470</v>
      </c>
      <c r="S288" s="17">
        <v>222</v>
      </c>
      <c r="T288" s="17">
        <v>4242</v>
      </c>
      <c r="U288" s="17">
        <v>4497</v>
      </c>
      <c r="V288" s="17">
        <v>3822</v>
      </c>
      <c r="W288" s="17">
        <v>420</v>
      </c>
      <c r="X288" s="17">
        <v>294</v>
      </c>
      <c r="Y288" s="129">
        <v>1.065</v>
      </c>
      <c r="Z288" s="130">
        <v>2887</v>
      </c>
      <c r="AA288" s="211">
        <v>4789</v>
      </c>
      <c r="AB288" s="211">
        <v>4714</v>
      </c>
      <c r="AC288" s="211">
        <v>1633</v>
      </c>
      <c r="AD288" s="211">
        <v>-2676</v>
      </c>
      <c r="AE288" s="211">
        <v>0</v>
      </c>
      <c r="AF288" s="211">
        <v>7724731</v>
      </c>
      <c r="AG288" s="19"/>
    </row>
    <row r="289" spans="1:33" ht="12.75">
      <c r="A289" s="135" t="s">
        <v>867</v>
      </c>
      <c r="B289" s="12" t="s">
        <v>652</v>
      </c>
      <c r="C289" s="131" t="s">
        <v>298</v>
      </c>
      <c r="D289" s="11">
        <v>13633</v>
      </c>
      <c r="E289" s="123">
        <v>2977</v>
      </c>
      <c r="F289" s="127">
        <v>16610</v>
      </c>
      <c r="G289" s="128">
        <v>10092</v>
      </c>
      <c r="H289" s="128">
        <v>90</v>
      </c>
      <c r="I289" s="128">
        <v>297</v>
      </c>
      <c r="J289" s="128">
        <v>0</v>
      </c>
      <c r="K289" s="128">
        <v>846</v>
      </c>
      <c r="L289" s="17">
        <v>10</v>
      </c>
      <c r="M289" s="17">
        <v>5248</v>
      </c>
      <c r="N289" s="17">
        <v>2977</v>
      </c>
      <c r="O289" s="17">
        <v>0</v>
      </c>
      <c r="P289" s="17">
        <v>13973</v>
      </c>
      <c r="Q289" s="17">
        <v>1048</v>
      </c>
      <c r="R289" s="17">
        <v>-4469</v>
      </c>
      <c r="S289" s="17">
        <v>1638</v>
      </c>
      <c r="T289" s="17">
        <v>12190</v>
      </c>
      <c r="U289" s="17">
        <v>16610</v>
      </c>
      <c r="V289" s="17">
        <v>14118</v>
      </c>
      <c r="W289" s="17">
        <v>-1928</v>
      </c>
      <c r="X289" s="17">
        <v>-1349</v>
      </c>
      <c r="Y289" s="129">
        <v>0.919</v>
      </c>
      <c r="Z289" s="130">
        <v>5070</v>
      </c>
      <c r="AA289" s="211">
        <v>15264</v>
      </c>
      <c r="AB289" s="211">
        <v>15025</v>
      </c>
      <c r="AC289" s="211">
        <v>2964</v>
      </c>
      <c r="AD289" s="211">
        <v>-1345</v>
      </c>
      <c r="AE289" s="211">
        <v>0</v>
      </c>
      <c r="AF289" s="211">
        <v>6819307</v>
      </c>
      <c r="AG289" s="19"/>
    </row>
    <row r="290" spans="1:33" ht="12.75">
      <c r="A290" s="135" t="s">
        <v>867</v>
      </c>
      <c r="B290" s="12" t="s">
        <v>854</v>
      </c>
      <c r="C290" s="19" t="s">
        <v>305</v>
      </c>
      <c r="D290" s="11">
        <v>14831</v>
      </c>
      <c r="E290" s="123">
        <v>4092</v>
      </c>
      <c r="F290" s="127">
        <v>18923</v>
      </c>
      <c r="G290" s="128">
        <v>22395</v>
      </c>
      <c r="H290" s="128">
        <v>1756</v>
      </c>
      <c r="I290" s="128">
        <v>961</v>
      </c>
      <c r="J290" s="128">
        <v>0</v>
      </c>
      <c r="K290" s="128">
        <v>2508</v>
      </c>
      <c r="L290" s="17">
        <v>188</v>
      </c>
      <c r="M290" s="17">
        <v>17850</v>
      </c>
      <c r="N290" s="17">
        <v>4092</v>
      </c>
      <c r="O290" s="17">
        <v>0</v>
      </c>
      <c r="P290" s="17">
        <v>31008</v>
      </c>
      <c r="Q290" s="17">
        <v>4441</v>
      </c>
      <c r="R290" s="17">
        <v>-15332</v>
      </c>
      <c r="S290" s="17">
        <v>444</v>
      </c>
      <c r="T290" s="17">
        <v>20561</v>
      </c>
      <c r="U290" s="17">
        <v>18923</v>
      </c>
      <c r="V290" s="17">
        <v>16085</v>
      </c>
      <c r="W290" s="17">
        <v>4476</v>
      </c>
      <c r="X290" s="17">
        <v>3133</v>
      </c>
      <c r="Y290" s="129">
        <v>1.166</v>
      </c>
      <c r="Z290" s="130">
        <v>3405</v>
      </c>
      <c r="AA290" s="211">
        <v>22064</v>
      </c>
      <c r="AB290" s="211">
        <v>21719</v>
      </c>
      <c r="AC290" s="211">
        <v>6379</v>
      </c>
      <c r="AD290" s="211">
        <v>2070</v>
      </c>
      <c r="AE290" s="211">
        <v>7048179</v>
      </c>
      <c r="AF290" s="211">
        <v>0</v>
      </c>
      <c r="AG290" s="19"/>
    </row>
    <row r="291" spans="1:33" ht="12.75">
      <c r="A291" s="135" t="s">
        <v>867</v>
      </c>
      <c r="B291" s="12" t="s">
        <v>655</v>
      </c>
      <c r="C291" s="19" t="s">
        <v>299</v>
      </c>
      <c r="D291" s="11">
        <v>85283</v>
      </c>
      <c r="E291" s="123">
        <v>11164</v>
      </c>
      <c r="F291" s="127">
        <v>96447</v>
      </c>
      <c r="G291" s="128">
        <v>63849</v>
      </c>
      <c r="H291" s="128">
        <v>5715</v>
      </c>
      <c r="I291" s="128">
        <v>355</v>
      </c>
      <c r="J291" s="128">
        <v>5457</v>
      </c>
      <c r="K291" s="128">
        <v>0</v>
      </c>
      <c r="L291" s="17">
        <v>237</v>
      </c>
      <c r="M291" s="17">
        <v>35533</v>
      </c>
      <c r="N291" s="17">
        <v>11164</v>
      </c>
      <c r="O291" s="17">
        <v>357</v>
      </c>
      <c r="P291" s="17">
        <v>88405</v>
      </c>
      <c r="Q291" s="17">
        <v>9798</v>
      </c>
      <c r="R291" s="17">
        <v>-30708</v>
      </c>
      <c r="S291" s="17">
        <v>3449</v>
      </c>
      <c r="T291" s="17">
        <v>70944</v>
      </c>
      <c r="U291" s="17">
        <v>96447</v>
      </c>
      <c r="V291" s="17">
        <v>81980</v>
      </c>
      <c r="W291" s="17">
        <v>-11036</v>
      </c>
      <c r="X291" s="17">
        <v>-7725</v>
      </c>
      <c r="Y291" s="129">
        <v>0.92</v>
      </c>
      <c r="Z291" s="130">
        <v>16260</v>
      </c>
      <c r="AA291" s="211">
        <v>88731</v>
      </c>
      <c r="AB291" s="211">
        <v>87342</v>
      </c>
      <c r="AC291" s="211">
        <v>5372</v>
      </c>
      <c r="AD291" s="211">
        <v>1063</v>
      </c>
      <c r="AE291" s="211">
        <v>17283980</v>
      </c>
      <c r="AF291" s="211">
        <v>0</v>
      </c>
      <c r="AG291" s="19"/>
    </row>
    <row r="292" spans="1:33" ht="12.75">
      <c r="A292" s="135" t="s">
        <v>867</v>
      </c>
      <c r="B292" s="12" t="s">
        <v>855</v>
      </c>
      <c r="C292" s="19" t="s">
        <v>306</v>
      </c>
      <c r="D292" s="11">
        <v>33325</v>
      </c>
      <c r="E292" s="123">
        <v>6201</v>
      </c>
      <c r="F292" s="127">
        <v>39526</v>
      </c>
      <c r="G292" s="128">
        <v>20869</v>
      </c>
      <c r="H292" s="128">
        <v>1210</v>
      </c>
      <c r="I292" s="128">
        <v>550</v>
      </c>
      <c r="J292" s="128">
        <v>2002</v>
      </c>
      <c r="K292" s="128">
        <v>0</v>
      </c>
      <c r="L292" s="17">
        <v>473</v>
      </c>
      <c r="M292" s="17">
        <v>15584</v>
      </c>
      <c r="N292" s="17">
        <v>6201</v>
      </c>
      <c r="O292" s="17">
        <v>0</v>
      </c>
      <c r="P292" s="17">
        <v>28895</v>
      </c>
      <c r="Q292" s="17">
        <v>3198</v>
      </c>
      <c r="R292" s="17">
        <v>-13648</v>
      </c>
      <c r="S292" s="17">
        <v>2622</v>
      </c>
      <c r="T292" s="17">
        <v>21066</v>
      </c>
      <c r="U292" s="17">
        <v>39526</v>
      </c>
      <c r="V292" s="17">
        <v>33597</v>
      </c>
      <c r="W292" s="17">
        <v>-12531</v>
      </c>
      <c r="X292" s="17">
        <v>-8772</v>
      </c>
      <c r="Y292" s="129">
        <v>0.778</v>
      </c>
      <c r="Z292" s="130">
        <v>4591</v>
      </c>
      <c r="AA292" s="211">
        <v>30751</v>
      </c>
      <c r="AB292" s="211">
        <v>30270</v>
      </c>
      <c r="AC292" s="211">
        <v>6593</v>
      </c>
      <c r="AD292" s="211">
        <v>2285</v>
      </c>
      <c r="AE292" s="211">
        <v>10489213</v>
      </c>
      <c r="AF292" s="211">
        <v>0</v>
      </c>
      <c r="AG292" s="19"/>
    </row>
    <row r="293" spans="1:33" ht="12.75">
      <c r="A293" s="135" t="s">
        <v>867</v>
      </c>
      <c r="B293" s="12" t="s">
        <v>737</v>
      </c>
      <c r="C293" s="19" t="s">
        <v>302</v>
      </c>
      <c r="D293" s="11">
        <v>27170</v>
      </c>
      <c r="E293" s="123">
        <v>5335</v>
      </c>
      <c r="F293" s="127">
        <v>32505</v>
      </c>
      <c r="G293" s="128">
        <v>39002</v>
      </c>
      <c r="H293" s="128">
        <v>624</v>
      </c>
      <c r="I293" s="128">
        <v>81</v>
      </c>
      <c r="J293" s="128">
        <v>0</v>
      </c>
      <c r="K293" s="128">
        <v>3308</v>
      </c>
      <c r="L293" s="17">
        <v>0</v>
      </c>
      <c r="M293" s="17">
        <v>28264</v>
      </c>
      <c r="N293" s="17">
        <v>5335</v>
      </c>
      <c r="O293" s="17">
        <v>0</v>
      </c>
      <c r="P293" s="17">
        <v>54002</v>
      </c>
      <c r="Q293" s="17">
        <v>3411</v>
      </c>
      <c r="R293" s="17">
        <v>-24024</v>
      </c>
      <c r="S293" s="17">
        <v>-270</v>
      </c>
      <c r="T293" s="17">
        <v>33119</v>
      </c>
      <c r="U293" s="17">
        <v>32505</v>
      </c>
      <c r="V293" s="17">
        <v>27629</v>
      </c>
      <c r="W293" s="17">
        <v>5489</v>
      </c>
      <c r="X293" s="17">
        <v>3843</v>
      </c>
      <c r="Y293" s="129">
        <v>1.118</v>
      </c>
      <c r="Z293" s="130">
        <v>6208</v>
      </c>
      <c r="AA293" s="211">
        <v>36341</v>
      </c>
      <c r="AB293" s="211">
        <v>35772</v>
      </c>
      <c r="AC293" s="211">
        <v>5762</v>
      </c>
      <c r="AD293" s="211">
        <v>1454</v>
      </c>
      <c r="AE293" s="211">
        <v>9023998</v>
      </c>
      <c r="AF293" s="211">
        <v>0</v>
      </c>
      <c r="AG293" s="19"/>
    </row>
    <row r="294" spans="1:33" ht="12.75">
      <c r="A294" s="135" t="s">
        <v>867</v>
      </c>
      <c r="B294" s="12" t="s">
        <v>619</v>
      </c>
      <c r="C294" s="19" t="s">
        <v>296</v>
      </c>
      <c r="D294" s="11">
        <v>61953</v>
      </c>
      <c r="E294" s="123">
        <v>11913</v>
      </c>
      <c r="F294" s="127">
        <v>73866</v>
      </c>
      <c r="G294" s="128">
        <v>59619</v>
      </c>
      <c r="H294" s="128">
        <v>4412</v>
      </c>
      <c r="I294" s="128">
        <v>4237</v>
      </c>
      <c r="J294" s="128">
        <v>0</v>
      </c>
      <c r="K294" s="128">
        <v>3581</v>
      </c>
      <c r="L294" s="17">
        <v>2599</v>
      </c>
      <c r="M294" s="17">
        <v>16022</v>
      </c>
      <c r="N294" s="17">
        <v>11913</v>
      </c>
      <c r="O294" s="17">
        <v>0</v>
      </c>
      <c r="P294" s="17">
        <v>82548</v>
      </c>
      <c r="Q294" s="17">
        <v>10396</v>
      </c>
      <c r="R294" s="17">
        <v>-15828</v>
      </c>
      <c r="S294" s="17">
        <v>7402</v>
      </c>
      <c r="T294" s="17">
        <v>84518</v>
      </c>
      <c r="U294" s="17">
        <v>73866</v>
      </c>
      <c r="V294" s="17">
        <v>62786</v>
      </c>
      <c r="W294" s="17">
        <v>21732</v>
      </c>
      <c r="X294" s="17">
        <v>15212</v>
      </c>
      <c r="Y294" s="129">
        <v>1.206</v>
      </c>
      <c r="Z294" s="130">
        <v>18127</v>
      </c>
      <c r="AA294" s="211">
        <v>89083</v>
      </c>
      <c r="AB294" s="211">
        <v>87688</v>
      </c>
      <c r="AC294" s="211">
        <v>4837</v>
      </c>
      <c r="AD294" s="211">
        <v>529</v>
      </c>
      <c r="AE294" s="211">
        <v>9586180</v>
      </c>
      <c r="AF294" s="211">
        <v>0</v>
      </c>
      <c r="AG294" s="19"/>
    </row>
    <row r="295" spans="1:33" ht="12.75">
      <c r="A295" s="135" t="s">
        <v>867</v>
      </c>
      <c r="B295" s="12" t="s">
        <v>843</v>
      </c>
      <c r="C295" s="19" t="s">
        <v>304</v>
      </c>
      <c r="D295" s="11">
        <v>44213</v>
      </c>
      <c r="E295" s="123">
        <v>9050</v>
      </c>
      <c r="F295" s="127">
        <v>53263</v>
      </c>
      <c r="G295" s="128">
        <v>45717</v>
      </c>
      <c r="H295" s="128">
        <v>771</v>
      </c>
      <c r="I295" s="128">
        <v>2576</v>
      </c>
      <c r="J295" s="128">
        <v>4071</v>
      </c>
      <c r="K295" s="128">
        <v>1</v>
      </c>
      <c r="L295" s="17">
        <v>2672</v>
      </c>
      <c r="M295" s="17">
        <v>33724</v>
      </c>
      <c r="N295" s="17">
        <v>9050</v>
      </c>
      <c r="O295" s="17">
        <v>10</v>
      </c>
      <c r="P295" s="17">
        <v>63300</v>
      </c>
      <c r="Q295" s="17">
        <v>6306</v>
      </c>
      <c r="R295" s="17">
        <v>-30945</v>
      </c>
      <c r="S295" s="17">
        <v>1959</v>
      </c>
      <c r="T295" s="17">
        <v>40620</v>
      </c>
      <c r="U295" s="17">
        <v>53263</v>
      </c>
      <c r="V295" s="17">
        <v>45274</v>
      </c>
      <c r="W295" s="17">
        <v>-4654</v>
      </c>
      <c r="X295" s="17">
        <v>-3258</v>
      </c>
      <c r="Y295" s="129">
        <v>0.939</v>
      </c>
      <c r="Z295" s="130">
        <v>8189</v>
      </c>
      <c r="AA295" s="211">
        <v>50014</v>
      </c>
      <c r="AB295" s="211">
        <v>49231</v>
      </c>
      <c r="AC295" s="211">
        <v>6012</v>
      </c>
      <c r="AD295" s="211">
        <v>1703</v>
      </c>
      <c r="AE295" s="211">
        <v>13948123</v>
      </c>
      <c r="AF295" s="211">
        <v>0</v>
      </c>
      <c r="AG295" s="19"/>
    </row>
    <row r="296" spans="1:33" ht="12.75">
      <c r="A296" s="135" t="s">
        <v>867</v>
      </c>
      <c r="B296" s="12" t="s">
        <v>696</v>
      </c>
      <c r="C296" s="19" t="s">
        <v>301</v>
      </c>
      <c r="D296" s="11">
        <v>319717</v>
      </c>
      <c r="E296" s="123">
        <v>49373</v>
      </c>
      <c r="F296" s="127">
        <v>369090</v>
      </c>
      <c r="G296" s="128">
        <v>224967</v>
      </c>
      <c r="H296" s="128">
        <v>19720</v>
      </c>
      <c r="I296" s="128">
        <v>12248</v>
      </c>
      <c r="J296" s="128">
        <v>0</v>
      </c>
      <c r="K296" s="128">
        <v>7480</v>
      </c>
      <c r="L296" s="17">
        <v>844</v>
      </c>
      <c r="M296" s="17">
        <v>69831</v>
      </c>
      <c r="N296" s="17">
        <v>49373</v>
      </c>
      <c r="O296" s="17">
        <v>440</v>
      </c>
      <c r="P296" s="17">
        <v>311489</v>
      </c>
      <c r="Q296" s="17">
        <v>33531</v>
      </c>
      <c r="R296" s="17">
        <v>-60448</v>
      </c>
      <c r="S296" s="17">
        <v>30096</v>
      </c>
      <c r="T296" s="17">
        <v>314668</v>
      </c>
      <c r="U296" s="17">
        <v>369090</v>
      </c>
      <c r="V296" s="17">
        <v>313727</v>
      </c>
      <c r="W296" s="17">
        <v>941</v>
      </c>
      <c r="X296" s="17">
        <v>659</v>
      </c>
      <c r="Y296" s="129">
        <v>1.002</v>
      </c>
      <c r="Z296" s="130">
        <v>76199</v>
      </c>
      <c r="AA296" s="211">
        <v>369829</v>
      </c>
      <c r="AB296" s="211">
        <v>364039</v>
      </c>
      <c r="AC296" s="211">
        <v>4777</v>
      </c>
      <c r="AD296" s="211">
        <v>469</v>
      </c>
      <c r="AE296" s="211">
        <v>35727388</v>
      </c>
      <c r="AF296" s="211">
        <v>0</v>
      </c>
      <c r="AG296" s="19"/>
    </row>
    <row r="297" spans="1:33" ht="12.75">
      <c r="A297" s="135" t="s">
        <v>867</v>
      </c>
      <c r="B297" s="12" t="s">
        <v>740</v>
      </c>
      <c r="C297" s="19" t="s">
        <v>303</v>
      </c>
      <c r="D297" s="11">
        <v>197034</v>
      </c>
      <c r="E297" s="123">
        <v>37641</v>
      </c>
      <c r="F297" s="127">
        <v>234675</v>
      </c>
      <c r="G297" s="128">
        <v>161059</v>
      </c>
      <c r="H297" s="128">
        <v>3996</v>
      </c>
      <c r="I297" s="128">
        <v>1526</v>
      </c>
      <c r="J297" s="128">
        <v>0</v>
      </c>
      <c r="K297" s="128">
        <v>9279</v>
      </c>
      <c r="L297" s="17">
        <v>218</v>
      </c>
      <c r="M297" s="17">
        <v>115781</v>
      </c>
      <c r="N297" s="17">
        <v>37641</v>
      </c>
      <c r="O297" s="17">
        <v>713</v>
      </c>
      <c r="P297" s="17">
        <v>223002</v>
      </c>
      <c r="Q297" s="17">
        <v>12581</v>
      </c>
      <c r="R297" s="17">
        <v>-99205</v>
      </c>
      <c r="S297" s="17">
        <v>12312</v>
      </c>
      <c r="T297" s="17">
        <v>148690</v>
      </c>
      <c r="U297" s="17">
        <v>234675</v>
      </c>
      <c r="V297" s="17">
        <v>199474</v>
      </c>
      <c r="W297" s="17">
        <v>-50784</v>
      </c>
      <c r="X297" s="17">
        <v>-35549</v>
      </c>
      <c r="Y297" s="129">
        <v>0.849</v>
      </c>
      <c r="Z297" s="130">
        <v>41585</v>
      </c>
      <c r="AA297" s="211">
        <v>199239</v>
      </c>
      <c r="AB297" s="211">
        <v>196120</v>
      </c>
      <c r="AC297" s="211">
        <v>4716</v>
      </c>
      <c r="AD297" s="211">
        <v>408</v>
      </c>
      <c r="AE297" s="211">
        <v>16946708</v>
      </c>
      <c r="AF297" s="211">
        <v>0</v>
      </c>
      <c r="AG297" s="19"/>
    </row>
    <row r="298" spans="1:33" ht="12.75">
      <c r="A298" s="135" t="s">
        <v>867</v>
      </c>
      <c r="B298" s="12" t="s">
        <v>570</v>
      </c>
      <c r="C298" s="19" t="s">
        <v>295</v>
      </c>
      <c r="D298" s="11">
        <v>162943</v>
      </c>
      <c r="E298" s="123">
        <v>25650</v>
      </c>
      <c r="F298" s="127">
        <v>188593</v>
      </c>
      <c r="G298" s="128">
        <v>122624</v>
      </c>
      <c r="H298" s="128">
        <v>7360</v>
      </c>
      <c r="I298" s="128">
        <v>8233</v>
      </c>
      <c r="J298" s="128">
        <v>0</v>
      </c>
      <c r="K298" s="128">
        <v>5549</v>
      </c>
      <c r="L298" s="17">
        <v>3252</v>
      </c>
      <c r="M298" s="17">
        <v>39735</v>
      </c>
      <c r="N298" s="17">
        <v>25650</v>
      </c>
      <c r="O298" s="17">
        <v>705</v>
      </c>
      <c r="P298" s="17">
        <v>169785</v>
      </c>
      <c r="Q298" s="17">
        <v>17971</v>
      </c>
      <c r="R298" s="17">
        <v>-37138</v>
      </c>
      <c r="S298" s="17">
        <v>15048</v>
      </c>
      <c r="T298" s="17">
        <v>165665</v>
      </c>
      <c r="U298" s="17">
        <v>188593</v>
      </c>
      <c r="V298" s="17">
        <v>160304</v>
      </c>
      <c r="W298" s="17">
        <v>5361</v>
      </c>
      <c r="X298" s="17">
        <v>3753</v>
      </c>
      <c r="Y298" s="129">
        <v>1.02</v>
      </c>
      <c r="Z298" s="130">
        <v>27926</v>
      </c>
      <c r="AA298" s="211">
        <v>192365</v>
      </c>
      <c r="AB298" s="211">
        <v>189353</v>
      </c>
      <c r="AC298" s="211">
        <v>6781</v>
      </c>
      <c r="AD298" s="211">
        <v>2472</v>
      </c>
      <c r="AE298" s="211">
        <v>69031316</v>
      </c>
      <c r="AF298" s="211">
        <v>0</v>
      </c>
      <c r="AG298" s="19"/>
    </row>
    <row r="299" spans="1:33" ht="12.75">
      <c r="A299" s="135" t="s">
        <v>867</v>
      </c>
      <c r="B299" s="12" t="s">
        <v>630</v>
      </c>
      <c r="C299" s="19" t="s">
        <v>297</v>
      </c>
      <c r="D299" s="11">
        <v>59322</v>
      </c>
      <c r="E299" s="123">
        <v>12232</v>
      </c>
      <c r="F299" s="127">
        <v>71554</v>
      </c>
      <c r="G299" s="128">
        <v>50245</v>
      </c>
      <c r="H299" s="128">
        <v>3815</v>
      </c>
      <c r="I299" s="128">
        <v>871</v>
      </c>
      <c r="J299" s="128">
        <v>1860</v>
      </c>
      <c r="K299" s="128">
        <v>0</v>
      </c>
      <c r="L299" s="17">
        <v>6</v>
      </c>
      <c r="M299" s="17">
        <v>39238</v>
      </c>
      <c r="N299" s="17">
        <v>12232</v>
      </c>
      <c r="O299" s="17">
        <v>0</v>
      </c>
      <c r="P299" s="17">
        <v>69569</v>
      </c>
      <c r="Q299" s="17">
        <v>5564</v>
      </c>
      <c r="R299" s="17">
        <v>-33357</v>
      </c>
      <c r="S299" s="17">
        <v>3727</v>
      </c>
      <c r="T299" s="17">
        <v>45503</v>
      </c>
      <c r="U299" s="17">
        <v>71554</v>
      </c>
      <c r="V299" s="17">
        <v>60821</v>
      </c>
      <c r="W299" s="17">
        <v>-15318</v>
      </c>
      <c r="X299" s="17">
        <v>-10723</v>
      </c>
      <c r="Y299" s="129">
        <v>0.85</v>
      </c>
      <c r="Z299" s="130">
        <v>9793</v>
      </c>
      <c r="AA299" s="211">
        <v>60821</v>
      </c>
      <c r="AB299" s="211">
        <v>59869</v>
      </c>
      <c r="AC299" s="211">
        <v>6113</v>
      </c>
      <c r="AD299" s="211">
        <v>1805</v>
      </c>
      <c r="AE299" s="211">
        <v>17674469</v>
      </c>
      <c r="AF299" s="211">
        <v>0</v>
      </c>
      <c r="AG299" s="19"/>
    </row>
    <row r="300" spans="1:33" ht="12.75">
      <c r="A300" s="135" t="s">
        <v>867</v>
      </c>
      <c r="B300" s="12" t="s">
        <v>666</v>
      </c>
      <c r="C300" s="19" t="s">
        <v>300</v>
      </c>
      <c r="D300" s="11">
        <v>79286</v>
      </c>
      <c r="E300" s="123">
        <v>19968</v>
      </c>
      <c r="F300" s="127">
        <v>99254</v>
      </c>
      <c r="G300" s="128">
        <v>75087</v>
      </c>
      <c r="H300" s="128">
        <v>264</v>
      </c>
      <c r="I300" s="128">
        <v>5816</v>
      </c>
      <c r="J300" s="128">
        <v>0</v>
      </c>
      <c r="K300" s="128">
        <v>6548</v>
      </c>
      <c r="L300" s="17">
        <v>5924</v>
      </c>
      <c r="M300" s="17">
        <v>41842</v>
      </c>
      <c r="N300" s="17">
        <v>19968</v>
      </c>
      <c r="O300" s="17">
        <v>0</v>
      </c>
      <c r="P300" s="17">
        <v>103965</v>
      </c>
      <c r="Q300" s="17">
        <v>10734</v>
      </c>
      <c r="R300" s="17">
        <v>-40601</v>
      </c>
      <c r="S300" s="17">
        <v>9860</v>
      </c>
      <c r="T300" s="17">
        <v>83958</v>
      </c>
      <c r="U300" s="17">
        <v>99254</v>
      </c>
      <c r="V300" s="17">
        <v>84366</v>
      </c>
      <c r="W300" s="17">
        <v>-408</v>
      </c>
      <c r="X300" s="17">
        <v>-285</v>
      </c>
      <c r="Y300" s="129">
        <v>0.997</v>
      </c>
      <c r="Z300" s="130">
        <v>23198</v>
      </c>
      <c r="AA300" s="211">
        <v>98956</v>
      </c>
      <c r="AB300" s="211">
        <v>97407</v>
      </c>
      <c r="AC300" s="211">
        <v>4199</v>
      </c>
      <c r="AD300" s="211">
        <v>-110</v>
      </c>
      <c r="AE300" s="211">
        <v>0</v>
      </c>
      <c r="AF300" s="211">
        <v>2544262</v>
      </c>
      <c r="AG300" s="19"/>
    </row>
  </sheetData>
  <sheetProtection/>
  <mergeCells count="5">
    <mergeCell ref="G1:O1"/>
    <mergeCell ref="P1:T1"/>
    <mergeCell ref="I2:K2"/>
    <mergeCell ref="J3:K3"/>
    <mergeCell ref="J4:K4"/>
  </mergeCells>
  <printOptions headings="1"/>
  <pageMargins left="0.71" right="0.2" top="1" bottom="1" header="0.5" footer="0.5"/>
  <pageSetup horizontalDpi="600" verticalDpi="600" orientation="landscape" pageOrder="overThenDown" paperSize="9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Ingela NR/OEM-Ö</dc:creator>
  <cp:keywords/>
  <dc:description/>
  <cp:lastModifiedBy>Grönborg Nina NR/OEM-Ö</cp:lastModifiedBy>
  <cp:lastPrinted>2016-03-14T12:23:13Z</cp:lastPrinted>
  <dcterms:created xsi:type="dcterms:W3CDTF">2014-08-21T11:16:13Z</dcterms:created>
  <dcterms:modified xsi:type="dcterms:W3CDTF">2016-03-14T12:35:50Z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