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LSS-utjämning\År 2022\Produktsida\Rev\"/>
    </mc:Choice>
  </mc:AlternateContent>
  <xr:revisionPtr revIDLastSave="0" documentId="13_ncr:1_{74D347B8-8099-49BB-9B78-D57215F6D860}" xr6:coauthVersionLast="47" xr6:coauthVersionMax="47" xr10:uidLastSave="{00000000-0000-0000-0000-000000000000}"/>
  <bookViews>
    <workbookView xWindow="25830" yWindow="180" windowWidth="31545" windowHeight="16545" xr2:uid="{00000000-000D-0000-FFFF-FFFF00000000}"/>
  </bookViews>
  <sheets>
    <sheet name="Innehåll" sheetId="1" r:id="rId1"/>
    <sheet name="Tabell 1" sheetId="12" r:id="rId2"/>
    <sheet name="Tabell 2" sheetId="4" r:id="rId3"/>
    <sheet name="Tabell 3" sheetId="5" r:id="rId4"/>
    <sheet name="Tabell 4" sheetId="6" r:id="rId5"/>
    <sheet name="Tabell 5" sheetId="8" r:id="rId6"/>
    <sheet name="Tabell 6" sheetId="11" r:id="rId7"/>
    <sheet name="Data" sheetId="10" state="hidden" r:id="rId8"/>
    <sheet name="Tabell 7" sheetId="13" r:id="rId9"/>
  </sheets>
  <externalReferences>
    <externalReference r:id="rId10"/>
  </externalReferences>
  <definedNames>
    <definedName name="A">'[1]Bilaga X'!$F$43</definedName>
    <definedName name="AndSthlm" localSheetId="0">#REF!</definedName>
    <definedName name="AndSthlm">#REF!</definedName>
    <definedName name="AnslagKval">'[1]Tabell 2'!$K$4</definedName>
    <definedName name="AnslagMaxtaxa">#REF!</definedName>
    <definedName name="AvdragAdmin">#REF!</definedName>
    <definedName name="avrunda" localSheetId="1">#REF!</definedName>
    <definedName name="avrunda">#REF!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4'!$A$1:$T$328</definedName>
    <definedName name="_xlnm.Print_Area" localSheetId="5">'Tabell 5'!$A$1:$Y$40</definedName>
    <definedName name="_xlnm.Print_Area" localSheetId="6">'Tabell 6'!$A$1:$D$44</definedName>
    <definedName name="_xlnm.Print_Titles" localSheetId="7">Data!$C:$C</definedName>
    <definedName name="_xlnm.Print_Titles" localSheetId="1">'Tabell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2" l="1"/>
  <c r="C40" i="11" l="1"/>
  <c r="C35" i="11"/>
  <c r="C30" i="11"/>
  <c r="C25" i="11"/>
  <c r="C21" i="11"/>
  <c r="C16" i="11"/>
  <c r="C12" i="11"/>
  <c r="C6" i="11"/>
  <c r="C39" i="11"/>
  <c r="C34" i="11"/>
  <c r="C29" i="11"/>
  <c r="C24" i="11"/>
  <c r="C19" i="11"/>
  <c r="C15" i="11"/>
  <c r="C11" i="11"/>
  <c r="C38" i="11"/>
  <c r="C32" i="11"/>
  <c r="C28" i="11"/>
  <c r="C23" i="11"/>
  <c r="C18" i="11"/>
  <c r="C14" i="11"/>
  <c r="C8" i="11"/>
  <c r="C37" i="11"/>
  <c r="C31" i="11"/>
  <c r="C27" i="11"/>
  <c r="C22" i="11"/>
  <c r="C17" i="11"/>
  <c r="C13" i="11"/>
  <c r="C7" i="11"/>
  <c r="F17" i="8" l="1"/>
  <c r="B36" i="8"/>
  <c r="F23" i="8"/>
  <c r="F12" i="8"/>
  <c r="F26" i="8" l="1"/>
  <c r="B26" i="8" l="1"/>
  <c r="B38" i="11"/>
  <c r="B8" i="12" l="1"/>
  <c r="J8" i="12"/>
  <c r="C8" i="12"/>
  <c r="E8" i="12"/>
  <c r="F8" i="12"/>
</calcChain>
</file>

<file path=xl/sharedStrings.xml><?xml version="1.0" encoding="utf-8"?>
<sst xmlns="http://schemas.openxmlformats.org/spreadsheetml/2006/main" count="3447" uniqueCount="989">
  <si>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</si>
  <si>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</si>
  <si>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</si>
  <si>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</si>
  <si>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</si>
  <si>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</si>
  <si>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</si>
  <si>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</si>
  <si>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</si>
  <si>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</si>
  <si>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</si>
  <si>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</si>
  <si>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</si>
  <si>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</si>
  <si>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</si>
  <si>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</si>
  <si>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</si>
  <si>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</si>
  <si>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</si>
  <si>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</si>
  <si>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</si>
  <si>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</si>
  <si>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</si>
  <si>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</si>
  <si>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</si>
  <si>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</si>
  <si>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</si>
  <si>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</si>
  <si>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</si>
  <si>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</si>
  <si>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</si>
  <si>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</si>
  <si>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</si>
  <si>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</si>
  <si>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</si>
  <si>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</si>
  <si>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</si>
  <si>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</si>
  <si>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</si>
  <si>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</si>
  <si>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</si>
  <si>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</si>
  <si>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</si>
  <si>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</si>
  <si>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</si>
  <si>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</si>
  <si>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</si>
  <si>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</si>
  <si>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</si>
  <si>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</si>
  <si>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</si>
  <si>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</si>
  <si>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</si>
  <si>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</si>
  <si>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</si>
  <si>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</si>
  <si>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</si>
  <si>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</si>
  <si>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</si>
  <si>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</si>
  <si>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</si>
  <si>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</si>
  <si>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</si>
  <si>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</si>
  <si>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</si>
  <si>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</si>
  <si>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</si>
  <si>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</si>
  <si>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</si>
  <si>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</si>
  <si>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</si>
  <si>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</si>
  <si>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</si>
  <si>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</si>
  <si>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</si>
  <si>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</si>
  <si>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</si>
  <si>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</si>
  <si>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</si>
  <si>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</si>
  <si>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  <scheme val="minor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</si>
  <si>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</si>
  <si>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</si>
  <si>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</si>
  <si>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</si>
  <si>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  <scheme val="minor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</si>
  <si>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</si>
  <si>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</si>
  <si>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</si>
  <si>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</si>
  <si>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</si>
  <si>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</si>
  <si>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</si>
  <si>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</si>
  <si>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</si>
  <si>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</si>
  <si>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</si>
  <si>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</si>
  <si>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</si>
  <si>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</si>
  <si>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</si>
  <si>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</si>
  <si>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</si>
  <si>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</si>
  <si>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</si>
  <si>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</si>
  <si>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</si>
  <si>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</si>
  <si>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</si>
  <si>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</si>
  <si>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</si>
  <si>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</si>
  <si>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</si>
  <si>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</si>
  <si>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</si>
  <si>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</si>
  <si>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</si>
  <si>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</si>
  <si>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</si>
  <si>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</si>
  <si>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</si>
  <si>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</si>
  <si>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</si>
  <si>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</si>
  <si>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</si>
  <si>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</si>
  <si>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</si>
  <si>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</si>
  <si>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</si>
  <si>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</si>
  <si>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</si>
  <si>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</si>
  <si>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</si>
  <si>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</si>
  <si>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</si>
  <si>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</si>
  <si>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</si>
  <si>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</si>
  <si>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</si>
  <si>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</si>
  <si>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</si>
  <si>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</si>
  <si>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</si>
  <si>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</si>
  <si>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</si>
  <si>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</si>
  <si>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</si>
  <si>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</si>
  <si>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</si>
  <si>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</si>
  <si>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</si>
  <si>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</si>
  <si>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</si>
  <si>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</si>
  <si>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</si>
  <si>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</si>
  <si>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</si>
  <si>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</si>
  <si>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</si>
  <si>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</si>
  <si>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</si>
  <si>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</si>
  <si>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</si>
  <si>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</si>
  <si>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</si>
  <si>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</si>
  <si>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</si>
  <si>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</si>
  <si>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</si>
  <si>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</si>
  <si>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</si>
  <si>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</si>
  <si>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</si>
  <si>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</si>
  <si>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</si>
  <si>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</si>
  <si>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</si>
  <si>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</si>
  <si>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</si>
  <si>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</si>
  <si>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</si>
  <si>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</si>
  <si>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</si>
  <si>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</si>
  <si>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</si>
  <si>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</si>
  <si>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</si>
  <si>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</si>
  <si>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</si>
  <si>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t>Bruttokostnader</t>
  </si>
  <si>
    <t>Bruttointäkter</t>
  </si>
  <si>
    <t xml:space="preserve">Nettokostnader </t>
  </si>
  <si>
    <t>Ange kommun: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</si>
  <si>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</si>
  <si>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</si>
  <si>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</si>
  <si>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</si>
  <si>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</si>
  <si>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</si>
  <si>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</si>
  <si>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</si>
  <si>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</si>
  <si>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</si>
  <si>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</si>
  <si>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</si>
  <si>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</si>
  <si>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</si>
  <si>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</si>
  <si>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</si>
  <si>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Namn</t>
  </si>
  <si>
    <t>Ersättning</t>
  </si>
  <si>
    <t>Beräknade belopp i tkr</t>
  </si>
  <si>
    <t>Folkmängd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</si>
  <si>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</si>
  <si>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</si>
  <si>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</si>
  <si>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</si>
  <si>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</si>
  <si>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</si>
  <si>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bidrag,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</si>
  <si>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</si>
  <si>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</si>
  <si>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</si>
  <si>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</si>
  <si>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</si>
  <si>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</si>
  <si>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</si>
  <si>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</si>
  <si>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</si>
  <si>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</si>
  <si>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</si>
  <si>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</si>
  <si>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</si>
  <si>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</si>
  <si>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</si>
  <si>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</si>
  <si>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</si>
  <si>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</si>
  <si>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</si>
  <si>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</si>
  <si>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</si>
  <si>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</si>
  <si>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</si>
  <si>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</si>
  <si>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</si>
  <si>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</si>
  <si>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</si>
  <si>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</si>
  <si>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</si>
  <si>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</si>
  <si>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</si>
  <si>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</si>
  <si>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</si>
  <si>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</si>
  <si>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</si>
  <si>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</si>
  <si>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Senast tillgängliga RS-uppgifter, belopp i tkr</t>
  </si>
  <si>
    <t>E-post: offentlig.ekonomi@scb.se</t>
  </si>
  <si>
    <t>För mer information:</t>
  </si>
  <si>
    <t>http://www.scb.se/OE0115</t>
  </si>
  <si>
    <t>Förfrågningar</t>
  </si>
  <si>
    <t>Detaljerat underlag för beräkning av personalkostnadsindex baserad på RS</t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</si>
  <si>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</si>
  <si>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</si>
  <si>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</si>
  <si>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</si>
  <si>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</si>
  <si>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</si>
  <si>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</si>
  <si>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</si>
  <si>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</si>
  <si>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</si>
  <si>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</si>
  <si>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t>.</t>
  </si>
  <si>
    <t>-avgift(-),</t>
  </si>
  <si>
    <t>(F=(B+E)/B)</t>
  </si>
  <si>
    <r>
      <t>Belopp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</si>
  <si>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r>
      <t>beslut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</si>
  <si>
    <t>Utjämningsbidrag/utjämningsavgift, kronor</t>
  </si>
  <si>
    <t>bidrag/avgift</t>
  </si>
  <si>
    <t>lan</t>
  </si>
  <si>
    <t>kommun</t>
  </si>
  <si>
    <t>namn</t>
  </si>
  <si>
    <t>grund_std_LSS</t>
  </si>
  <si>
    <t>Erstillfk</t>
  </si>
  <si>
    <t>grund_std</t>
  </si>
  <si>
    <t>loner</t>
  </si>
  <si>
    <t>entreprenad</t>
  </si>
  <si>
    <t>interna_kop</t>
  </si>
  <si>
    <t>Kommunnyckel</t>
  </si>
  <si>
    <t>SCB_nyckel</t>
  </si>
  <si>
    <t>Interna_intakter</t>
  </si>
  <si>
    <t>ErsFranFK</t>
  </si>
  <si>
    <t>Fors_kommun</t>
  </si>
  <si>
    <t>lon_po</t>
  </si>
  <si>
    <t>kop_85</t>
  </si>
  <si>
    <t>intakt_85</t>
  </si>
  <si>
    <t>grund_std_1</t>
  </si>
  <si>
    <t>kostnad_LASS</t>
  </si>
  <si>
    <t>summa_A</t>
  </si>
  <si>
    <t>perskost_C</t>
  </si>
  <si>
    <t>over_pers_D</t>
  </si>
  <si>
    <t>over_pers70_E</t>
  </si>
  <si>
    <t>pkix</t>
  </si>
  <si>
    <t>folkm</t>
  </si>
  <si>
    <t>std_pkix</t>
  </si>
  <si>
    <t>std_uppr</t>
  </si>
  <si>
    <t>std_inv</t>
  </si>
  <si>
    <t>utj_inv</t>
  </si>
  <si>
    <t>utj</t>
  </si>
  <si>
    <t>sort</t>
  </si>
  <si>
    <t>Tabell 7</t>
  </si>
  <si>
    <t>Förändring</t>
  </si>
  <si>
    <t>-avgift(-)</t>
  </si>
  <si>
    <t>Botkyrka</t>
  </si>
  <si>
    <t>1) Antalsuppgifter som uppgår till 1, 2 eller 3 anges av sekretesskäl med ".."</t>
  </si>
  <si>
    <t xml:space="preserve">2) Inklusive de insatser som ges till boende i bostad med särskild service för vuxna. Dessa insatser får inte tillgodoräknas vid beräkning av grundläggande standardkostnad. </t>
  </si>
  <si>
    <t xml:space="preserve">bidrag, </t>
  </si>
  <si>
    <t xml:space="preserve">avgift, </t>
  </si>
  <si>
    <r>
      <t>Omräkningsfaktor (KPIF)</t>
    </r>
    <r>
      <rPr>
        <vertAlign val="superscript"/>
        <sz val="10"/>
        <rFont val="Arial"/>
        <family val="2"/>
      </rPr>
      <t>2</t>
    </r>
  </si>
  <si>
    <t>Utjämningsår 2022</t>
  </si>
  <si>
    <t>Riksgenomsnittliga kostnader för LSS-insatser 2020</t>
  </si>
  <si>
    <t>omräkning till 2022</t>
  </si>
  <si>
    <t>2020, tkr</t>
  </si>
  <si>
    <t>Stockholms län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</si>
  <si>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</si>
  <si>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</si>
  <si>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</si>
  <si>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</si>
  <si>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</si>
  <si>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</si>
  <si>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</si>
  <si>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</si>
  <si>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</si>
  <si>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</si>
  <si>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</si>
  <si>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</si>
  <si>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</si>
  <si>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</si>
  <si>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</si>
  <si>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</si>
  <si>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</si>
  <si>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</si>
  <si>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</si>
  <si>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</si>
  <si>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</si>
  <si>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</si>
  <si>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</si>
  <si>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</si>
  <si>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</si>
  <si>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</si>
  <si>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</si>
  <si>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</si>
  <si>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</si>
  <si>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</si>
  <si>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</si>
  <si>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</si>
  <si>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</si>
  <si>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</si>
  <si>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</si>
  <si>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</si>
  <si>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</si>
  <si>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</si>
  <si>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</si>
  <si>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</si>
  <si>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</si>
  <si>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</si>
  <si>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</si>
  <si>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</si>
  <si>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</si>
  <si>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</si>
  <si>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</si>
  <si>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</si>
  <si>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</si>
  <si>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</si>
  <si>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</si>
  <si>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</si>
  <si>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</si>
  <si>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</si>
  <si>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</si>
  <si>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</si>
  <si>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</si>
  <si>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</si>
  <si>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</si>
  <si>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</si>
  <si>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</si>
  <si>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</si>
  <si>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</si>
  <si>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</si>
  <si>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</si>
  <si>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</si>
  <si>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</si>
  <si>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</si>
  <si>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</si>
  <si>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</si>
  <si>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</si>
  <si>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</si>
  <si>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</si>
  <si>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</si>
  <si>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</si>
  <si>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</si>
  <si>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</si>
  <si>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</si>
  <si>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</si>
  <si>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</si>
  <si>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</si>
  <si>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</si>
  <si>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</si>
  <si>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</si>
  <si>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</si>
  <si>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</si>
  <si>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</si>
  <si>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</si>
  <si>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</si>
  <si>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</si>
  <si>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</si>
  <si>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</si>
  <si>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</si>
  <si>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</si>
  <si>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Gotlands kommun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</si>
  <si>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</si>
  <si>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</si>
  <si>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</si>
  <si>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</si>
  <si>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</si>
  <si>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</si>
  <si>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</si>
  <si>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</si>
  <si>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</si>
  <si>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</si>
  <si>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</si>
  <si>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</si>
  <si>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</si>
  <si>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</si>
  <si>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</si>
  <si>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</si>
  <si>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</si>
  <si>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</si>
  <si>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</si>
  <si>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</si>
  <si>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</si>
  <si>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</si>
  <si>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</si>
  <si>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</si>
  <si>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</si>
  <si>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</si>
  <si>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</si>
  <si>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</si>
  <si>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</si>
  <si>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</si>
  <si>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</si>
  <si>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</si>
  <si>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</si>
  <si>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</si>
  <si>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</si>
  <si>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</si>
  <si>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</si>
  <si>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</si>
  <si>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</si>
  <si>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</si>
  <si>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</si>
  <si>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</si>
  <si>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</si>
  <si>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</si>
  <si>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</si>
  <si>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</si>
  <si>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</si>
  <si>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</si>
  <si>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</si>
  <si>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</si>
  <si>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</si>
  <si>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</si>
  <si>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</si>
  <si>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</si>
  <si>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</si>
  <si>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</si>
  <si>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</si>
  <si>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</si>
  <si>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</si>
  <si>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</si>
  <si>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</si>
  <si>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</si>
  <si>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</si>
  <si>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</si>
  <si>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</si>
  <si>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</si>
  <si>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</si>
  <si>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</si>
  <si>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</si>
  <si>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</si>
  <si>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</si>
  <si>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</si>
  <si>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</si>
  <si>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</si>
  <si>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</si>
  <si>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</si>
  <si>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</si>
  <si>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</si>
  <si>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</si>
  <si>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</si>
  <si>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</si>
  <si>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</si>
  <si>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</si>
  <si>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</si>
  <si>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</si>
  <si>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</si>
  <si>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</si>
  <si>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</si>
  <si>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</si>
  <si>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</si>
  <si>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</si>
  <si>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</si>
  <si>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</si>
  <si>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</si>
  <si>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</si>
  <si>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</si>
  <si>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</si>
  <si>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</si>
  <si>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</si>
  <si>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</si>
  <si>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</si>
  <si>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</si>
  <si>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</si>
  <si>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</si>
  <si>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</si>
  <si>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</si>
  <si>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</si>
  <si>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</si>
  <si>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</si>
  <si>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</si>
  <si>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</si>
  <si>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</si>
  <si>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</si>
  <si>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</si>
  <si>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</si>
  <si>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</si>
  <si>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</si>
  <si>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</si>
  <si>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</si>
  <si>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</si>
  <si>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</si>
  <si>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</si>
  <si>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</si>
  <si>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</si>
  <si>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</si>
  <si>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</si>
  <si>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</si>
  <si>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</si>
  <si>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</si>
  <si>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</si>
  <si>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</si>
  <si>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</si>
  <si>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</si>
  <si>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</si>
  <si>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</si>
  <si>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</si>
  <si>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</si>
  <si>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</si>
  <si>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</si>
  <si>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</si>
  <si>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</si>
  <si>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</si>
  <si>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</si>
  <si>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</si>
  <si>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</si>
  <si>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</si>
  <si>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</si>
  <si>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</si>
  <si>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</si>
  <si>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</si>
  <si>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</si>
  <si>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</si>
  <si>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</si>
  <si>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</si>
  <si>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</si>
  <si>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</si>
  <si>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</si>
  <si>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</si>
  <si>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</si>
  <si>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</si>
  <si>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</si>
  <si>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</si>
  <si>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</si>
  <si>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</si>
  <si>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</si>
  <si>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</si>
  <si>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</si>
  <si>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</si>
  <si>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</si>
  <si>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</si>
  <si>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</si>
  <si>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</si>
  <si>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</si>
  <si>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</si>
  <si>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</si>
  <si>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</si>
  <si>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</si>
  <si>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</si>
  <si>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</si>
  <si>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</si>
  <si>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</si>
  <si>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</si>
  <si>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</si>
  <si>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</si>
  <si>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</si>
  <si>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</si>
  <si>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</si>
  <si>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</si>
  <si>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</si>
  <si>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</si>
  <si>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</si>
  <si>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</si>
  <si>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</si>
  <si>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</si>
  <si>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</si>
  <si>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</si>
  <si>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</si>
  <si>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</si>
  <si>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</si>
  <si>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</si>
  <si>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</si>
  <si>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</si>
  <si>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</si>
  <si>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</si>
  <si>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</si>
  <si>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</si>
  <si>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</si>
  <si>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</si>
  <si>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</si>
  <si>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</si>
  <si>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</si>
  <si>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</si>
  <si>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</si>
  <si>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</si>
  <si>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Antal personer med beslut om insats enligt LSS (exkl. råd och stöd) efter typ av insats den 1 oktober 2020</t>
  </si>
  <si>
    <t>okt. 2020</t>
  </si>
  <si>
    <t>utfall,</t>
  </si>
  <si>
    <t>Tabell 2   Underlag för och beräkning av grundläggande standardkostnad år 2020</t>
  </si>
  <si>
    <t>Tabell 3   Beräkning av personalkostnadsindex baserad på RS 2020, belopp i 1000-tal kronor</t>
  </si>
  <si>
    <t>40,15 %</t>
  </si>
  <si>
    <t>Lönekostnader inkl 40,15 % PO-påslag (A x 1,3846)</t>
  </si>
  <si>
    <t xml:space="preserve">                RS 2020, belopp i 1000-tal kronor</t>
  </si>
  <si>
    <t>Tabell 5   Riksgenomsnittliga kostnader för LSS-insatser 2020</t>
  </si>
  <si>
    <t>Uppgifterna om 2020 års LSS-kostnader har hämtats från kommunernas räkenskapssammandrag (RS).</t>
  </si>
  <si>
    <t>år 2020,</t>
  </si>
  <si>
    <t>1) Bruttokostnad för LSS minus bruttointäkter. Källa: SCB, RS 2020</t>
  </si>
  <si>
    <t>år 2020</t>
  </si>
  <si>
    <t>2022</t>
  </si>
  <si>
    <t>år 2022</t>
  </si>
  <si>
    <t>1) Källa: SCB, RS 2020</t>
  </si>
  <si>
    <t>2) Enligt budgetpropositionen för 2022</t>
  </si>
  <si>
    <t>1. Grundläggande standardkostnad 2020, tkr</t>
  </si>
  <si>
    <t>Beräkningsunderlag från RS 2020, tkr (tabell 4):</t>
  </si>
  <si>
    <t xml:space="preserve">F. Personalkostnadsindex 2020 (PK-IX, (B + E) / B) </t>
  </si>
  <si>
    <t>Standardkostnad inklusive PK-IX (2020 års nivå), tkr</t>
  </si>
  <si>
    <t>Standardkostnad korrigerad och omräknad till 2022 års nivå</t>
  </si>
  <si>
    <t>01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</si>
  <si>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</si>
  <si>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</si>
  <si>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</si>
  <si>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</si>
  <si>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</si>
  <si>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</si>
  <si>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</si>
  <si>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</si>
  <si>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</si>
  <si>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</si>
  <si>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</si>
  <si>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</si>
  <si>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</si>
  <si>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</si>
  <si>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</si>
  <si>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</si>
  <si>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</si>
  <si>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</si>
  <si>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</si>
  <si>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</si>
  <si>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</si>
  <si>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</si>
  <si>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</si>
  <si>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</si>
  <si>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</si>
  <si>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</si>
  <si>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</si>
  <si>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</si>
  <si>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</si>
  <si>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</si>
  <si>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</si>
  <si>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</si>
  <si>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</si>
  <si>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</si>
  <si>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</si>
  <si>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</si>
  <si>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</si>
  <si>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</si>
  <si>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</si>
  <si>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</si>
  <si>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</si>
  <si>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</si>
  <si>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</si>
  <si>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</si>
  <si>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</si>
  <si>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</si>
  <si>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</si>
  <si>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</si>
  <si>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</si>
  <si>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</si>
  <si>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</si>
  <si>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</si>
  <si>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</si>
  <si>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</si>
  <si>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</si>
  <si>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</si>
  <si>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</si>
  <si>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</si>
  <si>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</si>
  <si>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</si>
  <si>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</si>
  <si>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</si>
  <si>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</si>
  <si>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</si>
  <si>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</si>
  <si>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</si>
  <si>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</si>
  <si>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</si>
  <si>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</si>
  <si>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</si>
  <si>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</si>
  <si>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</si>
  <si>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</si>
  <si>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</si>
  <si>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</si>
  <si>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</si>
  <si>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</si>
  <si>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</si>
  <si>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</si>
  <si>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</si>
  <si>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</si>
  <si>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</si>
  <si>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</si>
  <si>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</si>
  <si>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</si>
  <si>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</si>
  <si>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</si>
  <si>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</si>
  <si>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</si>
  <si>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</si>
  <si>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</si>
  <si>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</si>
  <si>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</si>
  <si>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</si>
  <si>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</si>
  <si>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</si>
  <si>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</si>
  <si>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t>10</t>
  </si>
  <si>
    <t>1082</t>
  </si>
  <si>
    <t>1080</t>
  </si>
  <si>
    <t>1060</t>
  </si>
  <si>
    <t>1081</t>
  </si>
  <si>
    <t>1083</t>
  </si>
  <si>
    <t>12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</si>
  <si>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</si>
  <si>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</si>
  <si>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</si>
  <si>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</si>
  <si>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</si>
  <si>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</si>
  <si>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</si>
  <si>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</si>
  <si>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</si>
  <si>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</si>
  <si>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</si>
  <si>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</si>
  <si>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</si>
  <si>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</si>
  <si>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</si>
  <si>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</si>
  <si>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</si>
  <si>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</si>
  <si>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</si>
  <si>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</si>
  <si>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</si>
  <si>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</si>
  <si>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</si>
  <si>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</si>
  <si>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</si>
  <si>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</si>
  <si>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</si>
  <si>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</si>
  <si>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</si>
  <si>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</si>
  <si>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</si>
  <si>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</si>
  <si>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</si>
  <si>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</si>
  <si>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</si>
  <si>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t>1380</t>
  </si>
  <si>
    <t>1315</t>
  </si>
  <si>
    <t>1384</t>
  </si>
  <si>
    <t>1381</t>
  </si>
  <si>
    <t>1383</t>
  </si>
  <si>
    <t>14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</si>
  <si>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</si>
  <si>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</si>
  <si>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</si>
  <si>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</si>
  <si>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</si>
  <si>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</si>
  <si>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</si>
  <si>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</si>
  <si>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</si>
  <si>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</si>
  <si>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</si>
  <si>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</si>
  <si>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</si>
  <si>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</si>
  <si>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</si>
  <si>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</si>
  <si>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</si>
  <si>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</si>
  <si>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</si>
  <si>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</si>
  <si>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</si>
  <si>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</si>
  <si>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</si>
  <si>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</si>
  <si>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</si>
  <si>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</si>
  <si>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</si>
  <si>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</si>
  <si>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</si>
  <si>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</si>
  <si>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</si>
  <si>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</si>
  <si>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</si>
  <si>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</si>
  <si>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</si>
  <si>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</si>
  <si>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</si>
  <si>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</si>
  <si>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</si>
  <si>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</si>
  <si>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</si>
  <si>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</si>
  <si>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</si>
  <si>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</si>
  <si>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</si>
  <si>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</si>
  <si>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</si>
  <si>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</si>
  <si>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</si>
  <si>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</si>
  <si>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</si>
  <si>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</si>
  <si>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</si>
  <si>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</si>
  <si>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</si>
  <si>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</si>
  <si>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</si>
  <si>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</si>
  <si>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</si>
  <si>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</si>
  <si>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</si>
  <si>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</si>
  <si>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</si>
  <si>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</si>
  <si>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</si>
  <si>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</si>
  <si>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</si>
  <si>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</si>
  <si>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</si>
  <si>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</si>
  <si>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</si>
  <si>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</si>
  <si>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</si>
  <si>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</si>
  <si>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</si>
  <si>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</si>
  <si>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</si>
  <si>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</si>
  <si>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</si>
  <si>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</si>
  <si>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</si>
  <si>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</si>
  <si>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</si>
  <si>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</si>
  <si>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</si>
  <si>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</si>
  <si>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</si>
  <si>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</si>
  <si>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</si>
  <si>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</si>
  <si>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</si>
  <si>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</si>
  <si>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</si>
  <si>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</si>
  <si>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</si>
  <si>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</si>
  <si>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</si>
  <si>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</si>
  <si>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</si>
  <si>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</si>
  <si>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</si>
  <si>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</si>
  <si>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</si>
  <si>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</si>
  <si>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</si>
  <si>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</si>
  <si>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21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</si>
  <si>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</si>
  <si>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</si>
  <si>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</si>
  <si>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</si>
  <si>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</si>
  <si>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</si>
  <si>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</si>
  <si>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</si>
  <si>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</si>
  <si>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</si>
  <si>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</si>
  <si>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</si>
  <si>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t>2282</t>
  </si>
  <si>
    <t>2283</t>
  </si>
  <si>
    <t>2281</t>
  </si>
  <si>
    <t>2262</t>
  </si>
  <si>
    <t>2260</t>
  </si>
  <si>
    <t>2284</t>
  </si>
  <si>
    <t>23</t>
  </si>
  <si>
    <t>2326</t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</si>
  <si>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</si>
  <si>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</si>
  <si>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</si>
  <si>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</si>
  <si>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</si>
  <si>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</si>
  <si>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</si>
  <si>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</si>
  <si>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</si>
  <si>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</si>
  <si>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</si>
  <si>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</si>
  <si>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</si>
  <si>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</si>
  <si>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</si>
  <si>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</si>
  <si>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</si>
  <si>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</si>
  <si>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</si>
  <si>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</si>
  <si>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</si>
  <si>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</si>
  <si>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</si>
  <si>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</si>
  <si>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</si>
  <si>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</si>
  <si>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</si>
  <si>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</si>
  <si>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</si>
  <si>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</si>
  <si>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</si>
  <si>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</si>
  <si>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</si>
  <si>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</si>
  <si>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</si>
  <si>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</si>
  <si>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</si>
  <si>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</si>
  <si>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..</t>
  </si>
  <si>
    <t>den 1</t>
  </si>
  <si>
    <t>november</t>
  </si>
  <si>
    <t>Folkmängd den 1 november 2021</t>
  </si>
  <si>
    <t>rev utfall,-</t>
  </si>
  <si>
    <t>utfall dec</t>
  </si>
  <si>
    <t>2021, kronor</t>
  </si>
  <si>
    <t>rev utfall,</t>
  </si>
  <si>
    <t>rev utfall</t>
  </si>
  <si>
    <t>2022, kronor</t>
  </si>
  <si>
    <t>2021–2022,</t>
  </si>
  <si>
    <t>Tabell 7  LSS-utjämning 2021-2022, förändring av bidrag/avgift</t>
  </si>
  <si>
    <t>Reviderat utfall</t>
  </si>
  <si>
    <t>Offentlig ekonomi</t>
  </si>
  <si>
    <t>Avdelning för ekonomisk statistik och analys</t>
  </si>
  <si>
    <t>LSS-utjämning 2021-2022, förändring av bidrag/avgift</t>
  </si>
  <si>
    <t>Tabell 1   Utjämning av LSS-kostnader mellan kommuner utjämningsåret 2022, reviderat utfall</t>
  </si>
  <si>
    <t xml:space="preserve"> Tabell 6 Reviderat utfall, valfri kommun</t>
  </si>
  <si>
    <t>Sofia Runestav   010 - 479 61 29</t>
  </si>
  <si>
    <t>Tova Holm   010 - 479 62 76</t>
  </si>
  <si>
    <t>Kostnad, kr (Tab. 5):</t>
  </si>
  <si>
    <t>Reviderat utfall, valfri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</si>
</sst>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</numFmts>
  <fonts count="26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9" fillId="0" borderId="0"/>
    <xf numFmtId="0" fontId="21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0" fontId="3" fillId="0" borderId="0"/>
  </cellStyleXfs>
  <cellXfs count="193">
    <xf numFmtId="0" fontId="0" fillId="0" borderId="0" xfId="0"/>
    <xf numFmtId="0" fontId="1" fillId="0" borderId="0" xfId="0" applyFont="1"/>
    <xf numFmtId="0" fontId="23" fillId="0" borderId="0" xfId="0" applyFont="1"/>
    <xf numFmtId="0" fontId="24" fillId="0" borderId="1" xfId="0" applyFont="1" applyBorder="1"/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24" fillId="0" borderId="0" xfId="0" applyFont="1" applyBorder="1"/>
    <xf numFmtId="0" fontId="6" fillId="0" borderId="0" xfId="3" applyFont="1"/>
    <xf numFmtId="0" fontId="3" fillId="0" borderId="0" xfId="3" applyFont="1"/>
    <xf numFmtId="3" fontId="3" fillId="0" borderId="0" xfId="3" applyNumberFormat="1" applyFont="1" applyAlignment="1">
      <alignment horizontal="right"/>
    </xf>
    <xf numFmtId="0" fontId="3" fillId="0" borderId="0" xfId="3"/>
    <xf numFmtId="0" fontId="7" fillId="0" borderId="2" xfId="3" applyFont="1" applyBorder="1"/>
    <xf numFmtId="0" fontId="3" fillId="0" borderId="2" xfId="3" applyFont="1" applyBorder="1" applyAlignment="1">
      <alignment horizontal="right"/>
    </xf>
    <xf numFmtId="3" fontId="3" fillId="0" borderId="2" xfId="3" applyNumberFormat="1" applyFont="1" applyFill="1" applyBorder="1" applyAlignment="1">
      <alignment horizontal="right"/>
    </xf>
    <xf numFmtId="0" fontId="3" fillId="0" borderId="0" xfId="3" applyFont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0" fontId="3" fillId="0" borderId="0" xfId="3" applyFont="1" applyBorder="1"/>
    <xf numFmtId="0" fontId="3" fillId="0" borderId="0" xfId="3" quotePrefix="1" applyBorder="1" applyAlignment="1">
      <alignment horizontal="right"/>
    </xf>
    <xf numFmtId="0" fontId="3" fillId="0" borderId="1" xfId="3" applyFont="1" applyBorder="1"/>
    <xf numFmtId="0" fontId="7" fillId="0" borderId="0" xfId="3" applyFont="1"/>
    <xf numFmtId="0" fontId="7" fillId="0" borderId="0" xfId="3" applyFont="1" applyAlignment="1">
      <alignment wrapText="1"/>
    </xf>
    <xf numFmtId="3" fontId="3" fillId="0" borderId="0" xfId="3" applyNumberFormat="1"/>
    <xf numFmtId="167" fontId="3" fillId="0" borderId="0" xfId="3" applyNumberFormat="1"/>
    <xf numFmtId="0" fontId="3" fillId="0" borderId="3" xfId="3" applyFont="1" applyBorder="1"/>
    <xf numFmtId="3" fontId="3" fillId="0" borderId="3" xfId="3" applyNumberFormat="1" applyBorder="1"/>
    <xf numFmtId="0" fontId="6" fillId="0" borderId="0" xfId="3" applyFont="1" applyFill="1"/>
    <xf numFmtId="0" fontId="7" fillId="0" borderId="0" xfId="3" applyFont="1" applyFill="1"/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7" fillId="0" borderId="2" xfId="3" applyFont="1" applyFill="1" applyBorder="1"/>
    <xf numFmtId="3" fontId="10" fillId="0" borderId="0" xfId="3" applyNumberFormat="1" applyFont="1" applyFill="1" applyBorder="1" applyAlignment="1">
      <alignment horizontal="righ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quotePrefix="1" applyAlignment="1">
      <alignment horizontal="right"/>
    </xf>
    <xf numFmtId="3" fontId="3" fillId="0" borderId="0" xfId="3" quotePrefix="1" applyNumberFormat="1" applyFill="1" applyBorder="1" applyAlignment="1">
      <alignment horizontal="right"/>
    </xf>
    <xf numFmtId="3" fontId="3" fillId="0" borderId="0" xfId="3" applyNumberFormat="1" applyFont="1" applyBorder="1"/>
    <xf numFmtId="0" fontId="3" fillId="0" borderId="0" xfId="3" quotePrefix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8" fillId="0" borderId="1" xfId="3" applyFont="1" applyBorder="1"/>
    <xf numFmtId="3" fontId="8" fillId="0" borderId="1" xfId="3" applyNumberFormat="1" applyFont="1" applyBorder="1"/>
    <xf numFmtId="0" fontId="3" fillId="0" borderId="1" xfId="3" applyBorder="1"/>
    <xf numFmtId="0" fontId="3" fillId="0" borderId="1" xfId="3" applyBorder="1" applyAlignment="1">
      <alignment horizontal="right"/>
    </xf>
    <xf numFmtId="3" fontId="3" fillId="0" borderId="0" xfId="3" applyNumberFormat="1" applyAlignment="1">
      <alignment horizontal="right"/>
    </xf>
    <xf numFmtId="0" fontId="3" fillId="0" borderId="2" xfId="3" applyBorder="1" applyAlignment="1">
      <alignment horizontal="right"/>
    </xf>
    <xf numFmtId="167" fontId="3" fillId="0" borderId="2" xfId="3" applyNumberFormat="1" applyBorder="1" applyAlignment="1">
      <alignment horizontal="right"/>
    </xf>
    <xf numFmtId="0" fontId="3" fillId="0" borderId="0" xfId="3" applyAlignment="1">
      <alignment horizontal="right"/>
    </xf>
    <xf numFmtId="0" fontId="10" fillId="0" borderId="0" xfId="3" applyFont="1" applyBorder="1" applyAlignment="1">
      <alignment horizontal="right"/>
    </xf>
    <xf numFmtId="0" fontId="10" fillId="0" borderId="4" xfId="3" applyFont="1" applyFill="1" applyBorder="1" applyAlignment="1">
      <alignment horizontal="left"/>
    </xf>
    <xf numFmtId="0" fontId="3" fillId="0" borderId="0" xfId="3" applyFill="1" applyBorder="1" applyAlignment="1">
      <alignment horizontal="right"/>
    </xf>
    <xf numFmtId="167" fontId="3" fillId="0" borderId="0" xfId="3" applyNumberFormat="1" applyFill="1" applyBorder="1" applyAlignment="1">
      <alignment horizontal="right"/>
    </xf>
    <xf numFmtId="0" fontId="3" fillId="0" borderId="0" xfId="3" applyBorder="1" applyAlignment="1">
      <alignment horizontal="right"/>
    </xf>
    <xf numFmtId="0" fontId="3" fillId="0" borderId="0" xfId="3" applyFill="1" applyBorder="1" applyAlignment="1">
      <alignment horizontal="left"/>
    </xf>
    <xf numFmtId="0" fontId="3" fillId="0" borderId="0" xfId="3" applyBorder="1"/>
    <xf numFmtId="0" fontId="8" fillId="0" borderId="0" xfId="3" applyFont="1" applyFill="1" applyBorder="1" applyAlignment="1">
      <alignment horizontal="right"/>
    </xf>
    <xf numFmtId="167" fontId="3" fillId="0" borderId="0" xfId="3" applyNumberFormat="1" applyAlignment="1">
      <alignment horizontal="right"/>
    </xf>
    <xf numFmtId="0" fontId="3" fillId="0" borderId="0" xfId="3" applyFont="1" applyFill="1" applyBorder="1" applyAlignment="1">
      <alignment horizontal="left"/>
    </xf>
    <xf numFmtId="167" fontId="8" fillId="0" borderId="0" xfId="3" applyNumberFormat="1" applyFont="1" applyAlignment="1">
      <alignment horizontal="right"/>
    </xf>
    <xf numFmtId="0" fontId="3" fillId="0" borderId="1" xfId="3" applyFill="1" applyBorder="1" applyAlignment="1">
      <alignment horizontal="right"/>
    </xf>
    <xf numFmtId="0" fontId="3" fillId="0" borderId="1" xfId="3" applyBorder="1" applyAlignment="1">
      <alignment horizontal="left"/>
    </xf>
    <xf numFmtId="0" fontId="8" fillId="0" borderId="1" xfId="3" applyFont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167" fontId="8" fillId="0" borderId="1" xfId="3" applyNumberFormat="1" applyFont="1" applyBorder="1" applyAlignment="1">
      <alignment horizontal="right"/>
    </xf>
    <xf numFmtId="10" fontId="3" fillId="0" borderId="0" xfId="3" quotePrefix="1" applyNumberFormat="1" applyAlignment="1">
      <alignment horizontal="right"/>
    </xf>
    <xf numFmtId="0" fontId="3" fillId="0" borderId="1" xfId="3" applyFont="1" applyFill="1" applyBorder="1" applyAlignment="1">
      <alignment horizontal="right"/>
    </xf>
    <xf numFmtId="0" fontId="7" fillId="0" borderId="4" xfId="3" applyFont="1" applyBorder="1"/>
    <xf numFmtId="0" fontId="3" fillId="0" borderId="4" xfId="3" applyFont="1" applyBorder="1" applyAlignment="1">
      <alignment horizontal="right"/>
    </xf>
    <xf numFmtId="0" fontId="3" fillId="0" borderId="4" xfId="3" applyBorder="1" applyAlignment="1">
      <alignment horizontal="right"/>
    </xf>
    <xf numFmtId="0" fontId="3" fillId="0" borderId="0" xfId="3" quotePrefix="1" applyFont="1"/>
    <xf numFmtId="0" fontId="11" fillId="0" borderId="0" xfId="3" applyFont="1"/>
    <xf numFmtId="0" fontId="11" fillId="0" borderId="1" xfId="3" applyFont="1" applyBorder="1"/>
    <xf numFmtId="0" fontId="3" fillId="0" borderId="1" xfId="3" quotePrefix="1" applyBorder="1" applyAlignment="1">
      <alignment horizontal="right"/>
    </xf>
    <xf numFmtId="0" fontId="7" fillId="0" borderId="0" xfId="3" applyFont="1" applyBorder="1"/>
    <xf numFmtId="0" fontId="7" fillId="0" borderId="1" xfId="3" applyFont="1" applyBorder="1"/>
    <xf numFmtId="3" fontId="3" fillId="0" borderId="1" xfId="3" applyNumberFormat="1" applyBorder="1" applyAlignment="1">
      <alignment horizontal="right"/>
    </xf>
    <xf numFmtId="3" fontId="3" fillId="0" borderId="1" xfId="3" applyNumberFormat="1" applyBorder="1"/>
    <xf numFmtId="0" fontId="12" fillId="0" borderId="0" xfId="3" applyFont="1"/>
    <xf numFmtId="0" fontId="12" fillId="0" borderId="0" xfId="3" applyFont="1" applyBorder="1"/>
    <xf numFmtId="0" fontId="6" fillId="0" borderId="0" xfId="3" applyFont="1" applyBorder="1"/>
    <xf numFmtId="0" fontId="6" fillId="0" borderId="4" xfId="3" applyFont="1" applyBorder="1"/>
    <xf numFmtId="3" fontId="3" fillId="0" borderId="4" xfId="3" applyNumberFormat="1" applyFont="1" applyBorder="1" applyAlignment="1">
      <alignment horizontal="right"/>
    </xf>
    <xf numFmtId="0" fontId="6" fillId="0" borderId="1" xfId="3" applyFont="1" applyBorder="1"/>
    <xf numFmtId="0" fontId="3" fillId="0" borderId="1" xfId="3" quotePrefix="1" applyNumberFormat="1" applyFont="1" applyBorder="1" applyAlignment="1">
      <alignment horizontal="center"/>
    </xf>
    <xf numFmtId="0" fontId="12" fillId="0" borderId="0" xfId="3" applyFont="1" applyFill="1" applyBorder="1"/>
    <xf numFmtId="3" fontId="11" fillId="0" borderId="0" xfId="3" applyNumberFormat="1" applyFont="1"/>
    <xf numFmtId="0" fontId="13" fillId="0" borderId="0" xfId="3" applyFont="1"/>
    <xf numFmtId="0" fontId="6" fillId="0" borderId="0" xfId="3" applyFont="1" applyProtection="1"/>
    <xf numFmtId="3" fontId="13" fillId="0" borderId="0" xfId="3" applyNumberFormat="1" applyFont="1" applyProtection="1"/>
    <xf numFmtId="0" fontId="13" fillId="0" borderId="0" xfId="3" applyFont="1" applyBorder="1"/>
    <xf numFmtId="3" fontId="13" fillId="0" borderId="0" xfId="3" applyNumberFormat="1" applyFont="1" applyBorder="1" applyProtection="1"/>
    <xf numFmtId="0" fontId="3" fillId="0" borderId="0" xfId="3" applyFont="1" applyBorder="1" applyProtection="1"/>
    <xf numFmtId="3" fontId="14" fillId="0" borderId="0" xfId="3" applyNumberFormat="1" applyFont="1" applyBorder="1" applyProtection="1"/>
    <xf numFmtId="3" fontId="3" fillId="0" borderId="0" xfId="3" applyNumberFormat="1" applyFont="1" applyBorder="1" applyProtection="1">
      <protection locked="0"/>
    </xf>
    <xf numFmtId="0" fontId="15" fillId="0" borderId="0" xfId="3" applyFont="1" applyBorder="1" applyProtection="1"/>
    <xf numFmtId="3" fontId="3" fillId="0" borderId="0" xfId="3" applyNumberFormat="1" applyFont="1" applyBorder="1" applyProtection="1"/>
    <xf numFmtId="0" fontId="10" fillId="0" borderId="0" xfId="3" applyFont="1" applyBorder="1" applyProtection="1"/>
    <xf numFmtId="0" fontId="7" fillId="0" borderId="0" xfId="3" applyFont="1" applyBorder="1" applyProtection="1"/>
    <xf numFmtId="0" fontId="8" fillId="0" borderId="0" xfId="3" applyFont="1" applyBorder="1" applyProtection="1"/>
    <xf numFmtId="3" fontId="13" fillId="0" borderId="0" xfId="3" applyNumberFormat="1" applyFont="1"/>
    <xf numFmtId="0" fontId="3" fillId="0" borderId="0" xfId="3" applyFont="1" applyFill="1" applyBorder="1" applyProtection="1"/>
    <xf numFmtId="0" fontId="8" fillId="0" borderId="0" xfId="3" applyFont="1" applyBorder="1"/>
    <xf numFmtId="0" fontId="10" fillId="0" borderId="0" xfId="3" applyFont="1" applyFill="1" applyBorder="1"/>
    <xf numFmtId="0" fontId="10" fillId="0" borderId="0" xfId="3" applyFont="1" applyBorder="1"/>
    <xf numFmtId="167" fontId="3" fillId="0" borderId="0" xfId="3" applyNumberFormat="1" applyFont="1" applyBorder="1" applyProtection="1"/>
    <xf numFmtId="0" fontId="3" fillId="0" borderId="0" xfId="3" quotePrefix="1" applyFont="1" applyFill="1" applyBorder="1"/>
    <xf numFmtId="0" fontId="7" fillId="0" borderId="0" xfId="3" applyFont="1" applyFill="1" applyBorder="1"/>
    <xf numFmtId="3" fontId="3" fillId="0" borderId="3" xfId="3" applyNumberFormat="1" applyFont="1" applyBorder="1"/>
    <xf numFmtId="0" fontId="13" fillId="0" borderId="3" xfId="3" applyFont="1" applyBorder="1"/>
    <xf numFmtId="0" fontId="13" fillId="0" borderId="0" xfId="3" applyFont="1" applyAlignment="1">
      <alignment wrapText="1"/>
    </xf>
    <xf numFmtId="0" fontId="3" fillId="0" borderId="0" xfId="3" applyFont="1" applyBorder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quotePrefix="1" applyFont="1" applyAlignment="1">
      <alignment horizontal="right"/>
    </xf>
    <xf numFmtId="17" fontId="3" fillId="0" borderId="0" xfId="3" quotePrefix="1" applyNumberFormat="1" applyFont="1" applyAlignment="1">
      <alignment horizontal="right"/>
    </xf>
    <xf numFmtId="3" fontId="3" fillId="0" borderId="0" xfId="3" quotePrefix="1" applyNumberFormat="1" applyFont="1" applyAlignment="1">
      <alignment horizontal="right"/>
    </xf>
    <xf numFmtId="0" fontId="16" fillId="0" borderId="0" xfId="3" applyFont="1" applyAlignment="1">
      <alignment horizontal="right"/>
    </xf>
    <xf numFmtId="1" fontId="7" fillId="0" borderId="1" xfId="3" applyNumberFormat="1" applyFont="1" applyBorder="1" applyAlignment="1">
      <alignment horizontal="left"/>
    </xf>
    <xf numFmtId="1" fontId="7" fillId="0" borderId="1" xfId="3" applyNumberFormat="1" applyFont="1" applyBorder="1" applyAlignment="1">
      <alignment horizontal="right"/>
    </xf>
    <xf numFmtId="0" fontId="17" fillId="0" borderId="0" xfId="3" applyFont="1" applyBorder="1"/>
    <xf numFmtId="0" fontId="3" fillId="0" borderId="0" xfId="3" applyFont="1" applyBorder="1" applyAlignment="1"/>
    <xf numFmtId="0" fontId="22" fillId="0" borderId="0" xfId="0" applyFont="1" applyBorder="1"/>
    <xf numFmtId="0" fontId="18" fillId="0" borderId="0" xfId="2" applyAlignment="1" applyProtection="1"/>
    <xf numFmtId="49" fontId="3" fillId="0" borderId="0" xfId="3" applyNumberFormat="1"/>
    <xf numFmtId="0" fontId="6" fillId="0" borderId="0" xfId="6" applyFont="1"/>
    <xf numFmtId="0" fontId="3" fillId="0" borderId="0" xfId="6" applyFont="1" applyFill="1"/>
    <xf numFmtId="0" fontId="3" fillId="0" borderId="0" xfId="6" applyFont="1" applyAlignment="1">
      <alignment horizontal="right"/>
    </xf>
    <xf numFmtId="0" fontId="3" fillId="0" borderId="0" xfId="6" applyFont="1"/>
    <xf numFmtId="0" fontId="7" fillId="0" borderId="2" xfId="6" applyFont="1" applyBorder="1"/>
    <xf numFmtId="0" fontId="3" fillId="0" borderId="2" xfId="6" applyFont="1" applyFill="1" applyBorder="1" applyAlignment="1">
      <alignment horizontal="right"/>
    </xf>
    <xf numFmtId="0" fontId="3" fillId="0" borderId="2" xfId="6" applyFont="1" applyBorder="1" applyAlignment="1">
      <alignment horizontal="right"/>
    </xf>
    <xf numFmtId="0" fontId="19" fillId="0" borderId="2" xfId="6" applyBorder="1" applyAlignment="1">
      <alignment horizontal="right"/>
    </xf>
    <xf numFmtId="0" fontId="3" fillId="0" borderId="0" xfId="6" applyFont="1" applyFill="1" applyAlignment="1">
      <alignment horizontal="right"/>
    </xf>
    <xf numFmtId="0" fontId="3" fillId="0" borderId="0" xfId="6" applyFont="1" applyBorder="1" applyAlignment="1">
      <alignment horizontal="right"/>
    </xf>
    <xf numFmtId="0" fontId="3" fillId="0" borderId="0" xfId="6" quotePrefix="1" applyFont="1" applyBorder="1" applyAlignment="1">
      <alignment horizontal="right"/>
    </xf>
    <xf numFmtId="0" fontId="3" fillId="0" borderId="0" xfId="6" applyFont="1" applyFill="1" applyBorder="1" applyAlignment="1">
      <alignment horizontal="right"/>
    </xf>
    <xf numFmtId="17" fontId="3" fillId="0" borderId="0" xfId="6" applyNumberFormat="1" applyFont="1" applyFill="1" applyAlignment="1">
      <alignment horizontal="right"/>
    </xf>
    <xf numFmtId="0" fontId="3" fillId="0" borderId="0" xfId="6" applyFont="1" applyBorder="1"/>
    <xf numFmtId="0" fontId="3" fillId="0" borderId="1" xfId="6" applyFont="1" applyBorder="1"/>
    <xf numFmtId="0" fontId="3" fillId="0" borderId="1" xfId="6" applyFont="1" applyFill="1" applyBorder="1" applyAlignment="1">
      <alignment horizontal="right"/>
    </xf>
    <xf numFmtId="0" fontId="8" fillId="0" borderId="1" xfId="6" applyFont="1" applyFill="1" applyBorder="1" applyAlignment="1">
      <alignment horizontal="right"/>
    </xf>
    <xf numFmtId="0" fontId="3" fillId="0" borderId="1" xfId="6" applyFont="1" applyBorder="1" applyAlignment="1">
      <alignment horizontal="right"/>
    </xf>
    <xf numFmtId="0" fontId="7" fillId="0" borderId="0" xfId="6" applyFont="1"/>
    <xf numFmtId="3" fontId="7" fillId="0" borderId="0" xfId="6" applyNumberFormat="1" applyFont="1" applyFill="1"/>
    <xf numFmtId="167" fontId="7" fillId="0" borderId="0" xfId="6" applyNumberFormat="1" applyFont="1"/>
    <xf numFmtId="3" fontId="7" fillId="0" borderId="0" xfId="6" applyNumberFormat="1" applyFont="1"/>
    <xf numFmtId="0" fontId="7" fillId="0" borderId="0" xfId="6" applyFont="1" applyAlignment="1">
      <alignment wrapText="1"/>
    </xf>
    <xf numFmtId="0" fontId="20" fillId="0" borderId="0" xfId="6" applyFont="1"/>
    <xf numFmtId="0" fontId="20" fillId="0" borderId="0" xfId="6" applyFont="1" applyFill="1"/>
    <xf numFmtId="0" fontId="20" fillId="0" borderId="0" xfId="6" applyFont="1" applyAlignment="1">
      <alignment horizontal="right"/>
    </xf>
    <xf numFmtId="0" fontId="12" fillId="0" borderId="0" xfId="5" applyFont="1" applyFill="1" applyBorder="1"/>
    <xf numFmtId="0" fontId="25" fillId="0" borderId="0" xfId="0" applyFont="1"/>
    <xf numFmtId="0" fontId="3" fillId="0" borderId="0" xfId="6" applyFont="1" applyAlignment="1">
      <alignment wrapText="1"/>
    </xf>
    <xf numFmtId="0" fontId="3" fillId="0" borderId="0" xfId="6" applyFont="1" applyBorder="1" applyAlignment="1">
      <alignment wrapText="1"/>
    </xf>
    <xf numFmtId="0" fontId="3" fillId="0" borderId="3" xfId="6" applyFont="1" applyBorder="1" applyAlignment="1">
      <alignment wrapText="1"/>
    </xf>
    <xf numFmtId="3" fontId="3" fillId="0" borderId="0" xfId="6" applyNumberFormat="1" applyFont="1" applyAlignment="1">
      <alignment wrapText="1"/>
    </xf>
    <xf numFmtId="167" fontId="3" fillId="0" borderId="0" xfId="6" applyNumberFormat="1" applyFont="1" applyAlignment="1">
      <alignment wrapText="1"/>
    </xf>
    <xf numFmtId="3" fontId="3" fillId="0" borderId="3" xfId="6" applyNumberFormat="1" applyFont="1" applyBorder="1" applyAlignment="1">
      <alignment wrapText="1"/>
    </xf>
    <xf numFmtId="167" fontId="3" fillId="0" borderId="3" xfId="6" applyNumberFormat="1" applyFont="1" applyBorder="1" applyAlignment="1">
      <alignment wrapText="1"/>
    </xf>
    <xf numFmtId="0" fontId="7" fillId="0" borderId="0" xfId="3" applyNumberFormat="1" applyFont="1" applyBorder="1"/>
    <xf numFmtId="0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7" fillId="0" borderId="0" xfId="3" applyNumberFormat="1" applyFont="1" applyBorder="1" applyProtection="1"/>
    <xf numFmtId="10" fontId="3" fillId="0" borderId="0" xfId="3" quotePrefix="1" applyNumberFormat="1" applyFont="1" applyFill="1" applyAlignment="1">
      <alignment horizontal="right"/>
    </xf>
    <xf numFmtId="0" fontId="6" fillId="0" borderId="0" xfId="14" applyFont="1"/>
    <xf numFmtId="0" fontId="3" fillId="0" borderId="0" xfId="14"/>
    <xf numFmtId="0" fontId="7" fillId="0" borderId="2" xfId="14" applyFont="1" applyBorder="1"/>
    <xf numFmtId="0" fontId="3" fillId="0" borderId="2" xfId="14" applyBorder="1" applyAlignment="1">
      <alignment horizontal="right"/>
    </xf>
    <xf numFmtId="0" fontId="8" fillId="0" borderId="0" xfId="14" applyFont="1" applyAlignment="1">
      <alignment horizontal="right"/>
    </xf>
    <xf numFmtId="0" fontId="3" fillId="0" borderId="1" xfId="14" applyBorder="1"/>
    <xf numFmtId="0" fontId="3" fillId="0" borderId="1" xfId="14" applyBorder="1" applyAlignment="1">
      <alignment horizontal="right"/>
    </xf>
    <xf numFmtId="3" fontId="3" fillId="0" borderId="0" xfId="14" applyNumberFormat="1"/>
    <xf numFmtId="1" fontId="7" fillId="0" borderId="0" xfId="3" applyNumberFormat="1" applyFont="1" applyBorder="1" applyAlignment="1">
      <alignment horizontal="right"/>
    </xf>
    <xf numFmtId="0" fontId="3" fillId="0" borderId="0" xfId="14" applyAlignment="1">
      <alignment horizontal="right"/>
    </xf>
    <xf numFmtId="0" fontId="3" fillId="0" borderId="0" xfId="14" quotePrefix="1" applyAlignment="1">
      <alignment horizontal="right"/>
    </xf>
    <xf numFmtId="17" fontId="8" fillId="0" borderId="0" xfId="14" quotePrefix="1" applyNumberFormat="1" applyFont="1" applyAlignment="1">
      <alignment horizontal="right"/>
    </xf>
    <xf numFmtId="17" fontId="8" fillId="0" borderId="1" xfId="14" quotePrefix="1" applyNumberFormat="1" applyFont="1" applyBorder="1" applyAlignment="1">
      <alignment horizontal="right"/>
    </xf>
    <xf numFmtId="0" fontId="3" fillId="0" borderId="2" xfId="6" applyFont="1" applyFill="1" applyBorder="1" applyAlignment="1">
      <alignment horizontal="center"/>
    </xf>
    <xf numFmtId="0" fontId="19" fillId="0" borderId="2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1" xfId="6" applyFont="1" applyBorder="1" applyAlignment="1">
      <alignment horizontal="center"/>
    </xf>
    <xf numFmtId="3" fontId="3" fillId="0" borderId="5" xfId="3" applyNumberFormat="1" applyFill="1" applyBorder="1" applyAlignment="1">
      <alignment horizontal="center"/>
    </xf>
    <xf numFmtId="3" fontId="3" fillId="0" borderId="5" xfId="3" applyNumberFormat="1" applyFont="1" applyFill="1" applyBorder="1" applyAlignment="1">
      <alignment horizontal="center"/>
    </xf>
    <xf numFmtId="3" fontId="3" fillId="0" borderId="6" xfId="3" applyNumberFormat="1" applyFont="1" applyFill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5" xfId="3" applyBorder="1" applyAlignment="1">
      <alignment horizontal="center"/>
    </xf>
    <xf numFmtId="3" fontId="3" fillId="0" borderId="6" xfId="3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7" xfId="3" applyNumberFormat="1" applyFont="1" applyBorder="1" applyAlignment="1">
      <alignment horizontal="center"/>
    </xf>
    <xf numFmtId="0" fontId="3" fillId="0" borderId="1" xfId="3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</cellXfs>
  <cellStyles count="16">
    <cellStyle name="Följde hyperlänken" xfId="1" xr:uid="{00000000-0005-0000-0000-000000000000}"/>
    <cellStyle name="Hyperlä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4 2" xfId="7" xr:uid="{00000000-0005-0000-0000-000007000000}"/>
    <cellStyle name="Normal 5" xfId="14" xr:uid="{00000000-0005-0000-0000-000008000000}"/>
    <cellStyle name="Normal 5 2" xfId="15" xr:uid="{FFFBF427-8346-4E0A-A322-862294686C33}"/>
    <cellStyle name="Procent 2" xfId="8" xr:uid="{00000000-0005-0000-0000-000009000000}"/>
    <cellStyle name="Procent 2 2" xfId="9" xr:uid="{00000000-0005-0000-0000-00000A000000}"/>
    <cellStyle name="Tusental (0)_1999 (2)" xfId="10" xr:uid="{00000000-0005-0000-0000-00000B000000}"/>
    <cellStyle name="Tusental 2" xfId="11" xr:uid="{00000000-0005-0000-0000-00000C000000}"/>
    <cellStyle name="Tusental 3" xfId="12" xr:uid="{00000000-0005-0000-0000-00000D000000}"/>
    <cellStyle name="Valuta (0)_1999 (2)" xfId="13" xr:uid="{00000000-0005-0000-0000-00000E000000}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381000</xdr:colOff>
          <xdr:row>4</xdr:row>
          <xdr:rowOff>57150</xdr:rowOff>
        </xdr:to>
        <xdr:sp macro="" textlink="">
          <xdr:nvSpPr>
            <xdr:cNvPr id="6145" name="ComboBox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pp2\J\prod\NR\Offentlig%20Ekonomi\Statsbidrag\Maxtaxa\Bidrags&#229;r%202009\Prelimin&#228;r\Maxtaxa%202009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/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OE01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IV31"/>
  <sheetViews>
    <sheetView showGridLines="0" tabSelected="1" zoomScaleNormal="100" workbookViewId="0"/>
  </sheetViews>
  <sheetFormatPr defaultColWidth="0" defaultRowHeight="15" customHeight="1" zeroHeight="1"/>
  <cols>
    <col min="1" max="1" width="8.85546875" customWidth="1"/>
    <col min="2" max="2" width="71.85546875" customWidth="1"/>
    <col min="3" max="3" width="8.85546875" customWidth="1"/>
    <col min="4" max="16384" width="8.85546875" hidden="1"/>
  </cols>
  <sheetData>
    <row r="1" spans="1:256">
      <c r="A1" s="1" t="s">
        <v>981</v>
      </c>
      <c r="B1" s="1"/>
      <c r="C1" s="1"/>
    </row>
    <row r="2" spans="1:256">
      <c r="A2" s="1" t="s">
        <v>980</v>
      </c>
      <c r="B2" s="1"/>
      <c r="C2" s="1"/>
    </row>
    <row r="3" spans="1:256" ht="15" customHeight="1"/>
    <row r="4" spans="1:256" ht="26.25">
      <c r="A4" s="2" t="s">
        <v>32</v>
      </c>
    </row>
    <row r="5" spans="1:256" ht="18.75">
      <c r="A5" s="150" t="s">
        <v>320</v>
      </c>
    </row>
    <row r="6" spans="1:256" ht="18.75">
      <c r="A6" s="150" t="s">
        <v>979</v>
      </c>
    </row>
    <row r="7" spans="1:256" ht="15" customHeight="1"/>
    <row r="8" spans="1:256" ht="15" customHeight="1"/>
    <row r="9" spans="1:256" ht="15.75">
      <c r="A9" s="3" t="s">
        <v>0</v>
      </c>
      <c r="B9" s="4"/>
    </row>
    <row r="10" spans="1:256">
      <c r="A10" s="5" t="s">
        <v>1</v>
      </c>
      <c r="B10" s="6" t="s">
        <v>32</v>
      </c>
    </row>
    <row r="11" spans="1:256">
      <c r="A11" s="5" t="s">
        <v>2</v>
      </c>
      <c r="B11" s="5" t="s">
        <v>151</v>
      </c>
    </row>
    <row r="12" spans="1:256" ht="15.75">
      <c r="A12" s="5" t="s">
        <v>3</v>
      </c>
      <c r="B12" s="5" t="s">
        <v>116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>
      <c r="A13" s="5" t="s">
        <v>4</v>
      </c>
      <c r="B13" t="s">
        <v>261</v>
      </c>
    </row>
    <row r="14" spans="1:256">
      <c r="A14" s="5" t="s">
        <v>150</v>
      </c>
      <c r="B14" t="s">
        <v>321</v>
      </c>
    </row>
    <row r="15" spans="1:256">
      <c r="A15" s="5" t="s">
        <v>152</v>
      </c>
      <c r="B15" t="s">
        <v>988</v>
      </c>
    </row>
    <row r="16" spans="1:256">
      <c r="A16" s="5" t="s">
        <v>311</v>
      </c>
      <c r="B16" t="s">
        <v>982</v>
      </c>
    </row>
    <row r="17" spans="1:1">
      <c r="A17" s="5"/>
    </row>
    <row r="18" spans="1:1" ht="15.75">
      <c r="A18" s="7"/>
    </row>
    <row r="19" spans="1:1">
      <c r="A19" s="5"/>
    </row>
    <row r="20" spans="1:1" ht="15" customHeight="1"/>
    <row r="21" spans="1:1" ht="15" customHeight="1"/>
    <row r="22" spans="1:1" s="6" customFormat="1">
      <c r="A22" s="5"/>
    </row>
    <row r="23" spans="1:1" ht="15" customHeight="1">
      <c r="A23" s="120" t="s">
        <v>260</v>
      </c>
    </row>
    <row r="24" spans="1:1">
      <c r="A24" t="s">
        <v>985</v>
      </c>
    </row>
    <row r="25" spans="1:1" ht="15" customHeight="1">
      <c r="A25" t="s">
        <v>986</v>
      </c>
    </row>
    <row r="26" spans="1:1" ht="15" customHeight="1">
      <c r="A26" t="s">
        <v>257</v>
      </c>
    </row>
    <row r="27" spans="1:1" ht="15" customHeight="1"/>
    <row r="28" spans="1:1" ht="15" customHeight="1">
      <c r="A28" s="120" t="s">
        <v>258</v>
      </c>
    </row>
    <row r="29" spans="1:1" ht="15" customHeight="1">
      <c r="A29" s="121" t="s">
        <v>259</v>
      </c>
    </row>
    <row r="30" spans="1:1" ht="15" customHeight="1"/>
    <row r="31" spans="1:1" ht="15" customHeight="1"/>
  </sheetData>
  <hyperlinks>
    <hyperlink ref="A29" r:id="rId1" xr:uid="{00000000-0004-0000-0000-000000000000}"/>
  </hyperlinks>
  <pageMargins left="0.51181102362204722" right="0.39370078740157483" top="0.98425196850393704" bottom="0.78740157480314965" header="0.35433070866141736" footer="0.51181102362204722"/>
  <pageSetup paperSize="9" orientation="landscape" r:id="rId2"/>
  <headerFooter>
    <oddHeader xml:space="preserve">&amp;L&amp;"Arial,Normal"&amp;10&amp;G
&amp;R&amp;"Arial,Normal"&amp;9
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XFD322"/>
  <sheetViews>
    <sheetView showGridLines="0" zoomScaleNormal="100" workbookViewId="0">
      <pane ySplit="7" topLeftCell="A8" activePane="bottomLeft" state="frozen"/>
      <selection pane="bottomLeft"/>
    </sheetView>
  </sheetViews>
  <sheetFormatPr defaultColWidth="0" defaultRowHeight="11.25"/>
  <cols>
    <col min="1" max="1" width="19.85546875" style="146" customWidth="1"/>
    <col min="2" max="2" width="12.28515625" style="147" customWidth="1"/>
    <col min="3" max="3" width="10.7109375" style="148" customWidth="1"/>
    <col min="4" max="5" width="10.7109375" style="146" customWidth="1"/>
    <col min="6" max="6" width="13.7109375" style="146" bestFit="1" customWidth="1"/>
    <col min="7" max="7" width="11.5703125" style="146" customWidth="1"/>
    <col min="8" max="8" width="11.7109375" style="148" customWidth="1"/>
    <col min="9" max="9" width="12.7109375" style="148" bestFit="1" customWidth="1"/>
    <col min="10" max="10" width="13.7109375" style="146" customWidth="1"/>
    <col min="11" max="16384" width="0" style="146" hidden="1"/>
  </cols>
  <sheetData>
    <row r="1" spans="1:16384" s="126" customFormat="1" ht="16.5" thickBot="1">
      <c r="A1" s="123" t="s">
        <v>983</v>
      </c>
      <c r="B1" s="124"/>
      <c r="C1" s="125"/>
      <c r="H1" s="125"/>
      <c r="I1" s="125"/>
    </row>
    <row r="2" spans="1:16384" s="126" customFormat="1" ht="12.75">
      <c r="A2" s="127" t="s">
        <v>5</v>
      </c>
      <c r="B2" s="128" t="s">
        <v>6</v>
      </c>
      <c r="C2" s="129" t="s">
        <v>7</v>
      </c>
      <c r="D2" s="128" t="s">
        <v>8</v>
      </c>
      <c r="E2" s="128" t="s">
        <v>9</v>
      </c>
      <c r="F2" s="176" t="s">
        <v>10</v>
      </c>
      <c r="G2" s="177"/>
      <c r="H2" s="130" t="s">
        <v>11</v>
      </c>
      <c r="I2" s="129" t="s">
        <v>11</v>
      </c>
      <c r="J2" s="129" t="s">
        <v>11</v>
      </c>
    </row>
    <row r="3" spans="1:16384" s="126" customFormat="1" ht="12.75">
      <c r="B3" s="131" t="s">
        <v>12</v>
      </c>
      <c r="C3" s="125" t="s">
        <v>13</v>
      </c>
      <c r="D3" s="125" t="s">
        <v>14</v>
      </c>
      <c r="E3" s="125" t="s">
        <v>15</v>
      </c>
      <c r="F3" s="178" t="s">
        <v>16</v>
      </c>
      <c r="G3" s="178"/>
      <c r="H3" s="125" t="s">
        <v>17</v>
      </c>
      <c r="I3" s="125" t="s">
        <v>317</v>
      </c>
      <c r="J3" s="125" t="s">
        <v>318</v>
      </c>
    </row>
    <row r="4" spans="1:16384" s="126" customFormat="1" ht="12.75">
      <c r="A4" s="126" t="s">
        <v>18</v>
      </c>
      <c r="B4" s="135" t="s">
        <v>968</v>
      </c>
      <c r="C4" s="125" t="s">
        <v>19</v>
      </c>
      <c r="D4" s="125" t="s">
        <v>20</v>
      </c>
      <c r="E4" s="125" t="s">
        <v>21</v>
      </c>
      <c r="F4" s="179" t="s">
        <v>322</v>
      </c>
      <c r="G4" s="179"/>
      <c r="H4" s="133" t="s">
        <v>274</v>
      </c>
      <c r="I4" s="133" t="s">
        <v>22</v>
      </c>
      <c r="J4" s="133" t="s">
        <v>22</v>
      </c>
    </row>
    <row r="5" spans="1:16384" s="126" customFormat="1" ht="12.75">
      <c r="B5" s="135" t="s">
        <v>969</v>
      </c>
      <c r="C5" s="125" t="s">
        <v>15</v>
      </c>
      <c r="D5" s="125" t="s">
        <v>23</v>
      </c>
      <c r="E5" s="125" t="s">
        <v>24</v>
      </c>
      <c r="F5" s="180" t="s">
        <v>25</v>
      </c>
      <c r="G5" s="180"/>
      <c r="H5" s="125" t="s">
        <v>22</v>
      </c>
      <c r="I5" s="125"/>
      <c r="J5" s="134"/>
    </row>
    <row r="6" spans="1:16384" s="126" customFormat="1" ht="12.75">
      <c r="A6" s="136"/>
      <c r="B6" s="133">
        <v>2021</v>
      </c>
      <c r="C6" s="133" t="s">
        <v>323</v>
      </c>
      <c r="D6" s="133">
        <v>2020</v>
      </c>
      <c r="E6" s="133" t="s">
        <v>323</v>
      </c>
      <c r="F6" s="132" t="s">
        <v>26</v>
      </c>
      <c r="G6" s="132" t="s">
        <v>27</v>
      </c>
      <c r="H6" s="132" t="s">
        <v>30</v>
      </c>
      <c r="I6" s="132"/>
      <c r="J6" s="125"/>
    </row>
    <row r="7" spans="1:16384" s="126" customFormat="1" ht="12.75">
      <c r="A7" s="137"/>
      <c r="B7" s="138"/>
      <c r="C7" s="139" t="s">
        <v>28</v>
      </c>
      <c r="D7" s="139" t="s">
        <v>29</v>
      </c>
      <c r="E7" s="139"/>
      <c r="F7" s="140"/>
      <c r="G7" s="140" t="s">
        <v>30</v>
      </c>
      <c r="H7" s="137"/>
      <c r="I7" s="137"/>
      <c r="J7" s="140"/>
    </row>
    <row r="8" spans="1:16384" s="126" customFormat="1" ht="18" customHeight="1">
      <c r="A8" s="141" t="s">
        <v>31</v>
      </c>
      <c r="B8" s="142">
        <f>SUM(B9:B319)</f>
        <v>10443100</v>
      </c>
      <c r="C8" s="142">
        <f>SUM(C9:C319)</f>
        <v>55627698.26099997</v>
      </c>
      <c r="D8" s="143">
        <v>1</v>
      </c>
      <c r="E8" s="142">
        <f>SUM(E9:E319)</f>
        <v>57537135.917504959</v>
      </c>
      <c r="F8" s="142">
        <f>SUM(F9:F319)</f>
        <v>57510121.902505256</v>
      </c>
      <c r="G8" s="144">
        <v>5506.9971467284604</v>
      </c>
      <c r="H8" s="142"/>
      <c r="I8" s="142">
        <f>SUM(I9:I319)</f>
        <v>4893086531</v>
      </c>
      <c r="J8" s="142">
        <f>SUM(J9:J319)</f>
        <v>-4893086532</v>
      </c>
    </row>
    <row r="9" spans="1:16384" ht="18.75" customHeight="1">
      <c r="A9" s="145" t="s">
        <v>324</v>
      </c>
      <c r="B9" s="154"/>
    </row>
    <row r="10" spans="1:16384" ht="12.75">
      <c r="A10" s="151" t="s">
        <v>314</v>
      </c>
      <c r="B10" s="154">
        <v>95011</v>
      </c>
      <c r="C10" s="154">
        <v>547933.76800000004</v>
      </c>
      <c r="D10" s="155">
        <v>1.026</v>
      </c>
      <c r="E10" s="154">
        <v>562180.04596799996</v>
      </c>
      <c r="F10" s="154">
        <v>561916.09921513905</v>
      </c>
      <c r="G10" s="154">
        <v>5914.2215029326999</v>
      </c>
      <c r="H10" s="154">
        <v>407.22435620423897</v>
      </c>
      <c r="I10" s="154">
        <v>38690793</v>
      </c>
      <c r="J10" s="154">
        <v>0</v>
      </c>
      <c r="K10" s="154">
        <v>44628.658703703702</v>
      </c>
      <c r="L10" s="154">
        <v>2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  <c r="AX10" s="154">
        <v>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0</v>
      </c>
      <c r="BE10" s="154">
        <v>0</v>
      </c>
      <c r="BF10" s="154">
        <v>0</v>
      </c>
      <c r="BG10" s="154">
        <v>0</v>
      </c>
      <c r="BH10" s="154">
        <v>0</v>
      </c>
      <c r="BI10" s="154">
        <v>0</v>
      </c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v>0</v>
      </c>
      <c r="BZ10" s="154">
        <v>0</v>
      </c>
      <c r="CA10" s="154">
        <v>0</v>
      </c>
      <c r="CB10" s="154">
        <v>0</v>
      </c>
      <c r="CC10" s="154">
        <v>0</v>
      </c>
      <c r="CD10" s="154">
        <v>0</v>
      </c>
      <c r="CE10" s="154">
        <v>0</v>
      </c>
      <c r="CF10" s="154">
        <v>0</v>
      </c>
      <c r="CG10" s="154">
        <v>0</v>
      </c>
      <c r="CH10" s="154">
        <v>0</v>
      </c>
      <c r="CI10" s="154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0</v>
      </c>
      <c r="CV10" s="154">
        <v>0</v>
      </c>
      <c r="CW10" s="154">
        <v>0</v>
      </c>
      <c r="CX10" s="154">
        <v>0</v>
      </c>
      <c r="CY10" s="154">
        <v>0</v>
      </c>
      <c r="CZ10" s="154">
        <v>0</v>
      </c>
      <c r="DA10" s="154">
        <v>0</v>
      </c>
      <c r="DB10" s="154">
        <v>0</v>
      </c>
      <c r="DC10" s="154">
        <v>0</v>
      </c>
      <c r="DD10" s="154">
        <v>0</v>
      </c>
      <c r="DE10" s="154">
        <v>0</v>
      </c>
      <c r="DF10" s="154">
        <v>0</v>
      </c>
      <c r="DG10" s="154">
        <v>0</v>
      </c>
      <c r="DH10" s="154">
        <v>0</v>
      </c>
      <c r="DI10" s="154">
        <v>0</v>
      </c>
      <c r="DJ10" s="154">
        <v>0</v>
      </c>
      <c r="DK10" s="154">
        <v>0</v>
      </c>
      <c r="DL10" s="154">
        <v>0</v>
      </c>
      <c r="DM10" s="154">
        <v>0</v>
      </c>
      <c r="DN10" s="154">
        <v>0</v>
      </c>
      <c r="DO10" s="154">
        <v>0</v>
      </c>
      <c r="DP10" s="154">
        <v>0</v>
      </c>
      <c r="DQ10" s="154">
        <v>0</v>
      </c>
      <c r="DR10" s="154">
        <v>0</v>
      </c>
      <c r="DS10" s="154">
        <v>0</v>
      </c>
      <c r="DT10" s="154">
        <v>0</v>
      </c>
      <c r="DU10" s="154">
        <v>0</v>
      </c>
      <c r="DV10" s="154">
        <v>0</v>
      </c>
      <c r="DW10" s="154">
        <v>0</v>
      </c>
      <c r="DX10" s="154">
        <v>0</v>
      </c>
      <c r="DY10" s="154">
        <v>0</v>
      </c>
      <c r="DZ10" s="154">
        <v>0</v>
      </c>
      <c r="EA10" s="154">
        <v>0</v>
      </c>
      <c r="EB10" s="154">
        <v>0</v>
      </c>
      <c r="EC10" s="154">
        <v>0</v>
      </c>
      <c r="ED10" s="154">
        <v>0</v>
      </c>
      <c r="EE10" s="154">
        <v>0</v>
      </c>
      <c r="EF10" s="154">
        <v>0</v>
      </c>
      <c r="EG10" s="154">
        <v>0</v>
      </c>
      <c r="EH10" s="154">
        <v>0</v>
      </c>
      <c r="EI10" s="154">
        <v>0</v>
      </c>
      <c r="EJ10" s="154">
        <v>0</v>
      </c>
      <c r="EK10" s="154">
        <v>0</v>
      </c>
      <c r="EL10" s="154">
        <v>0</v>
      </c>
      <c r="EM10" s="154">
        <v>0</v>
      </c>
      <c r="EN10" s="154">
        <v>0</v>
      </c>
      <c r="EO10" s="154">
        <v>0</v>
      </c>
      <c r="EP10" s="154">
        <v>0</v>
      </c>
      <c r="EQ10" s="154">
        <v>0</v>
      </c>
      <c r="ER10" s="154">
        <v>0</v>
      </c>
      <c r="ES10" s="154">
        <v>0</v>
      </c>
      <c r="ET10" s="154">
        <v>0</v>
      </c>
      <c r="EU10" s="154">
        <v>0</v>
      </c>
      <c r="EV10" s="154">
        <v>0</v>
      </c>
      <c r="EW10" s="154">
        <v>0</v>
      </c>
      <c r="EX10" s="154">
        <v>0</v>
      </c>
      <c r="EY10" s="154">
        <v>0</v>
      </c>
      <c r="EZ10" s="154">
        <v>0</v>
      </c>
      <c r="FA10" s="154">
        <v>0</v>
      </c>
      <c r="FB10" s="154">
        <v>0</v>
      </c>
      <c r="FC10" s="154">
        <v>0</v>
      </c>
      <c r="FD10" s="154">
        <v>0</v>
      </c>
      <c r="FE10" s="154">
        <v>0</v>
      </c>
      <c r="FF10" s="154">
        <v>0</v>
      </c>
      <c r="FG10" s="154">
        <v>0</v>
      </c>
      <c r="FH10" s="154">
        <v>0</v>
      </c>
      <c r="FI10" s="154">
        <v>0</v>
      </c>
      <c r="FJ10" s="154">
        <v>0</v>
      </c>
      <c r="FK10" s="154">
        <v>0</v>
      </c>
      <c r="FL10" s="154">
        <v>0</v>
      </c>
      <c r="FM10" s="154">
        <v>0</v>
      </c>
      <c r="FN10" s="154">
        <v>0</v>
      </c>
      <c r="FO10" s="154">
        <v>0</v>
      </c>
      <c r="FP10" s="154">
        <v>0</v>
      </c>
      <c r="FQ10" s="154">
        <v>0</v>
      </c>
      <c r="FR10" s="154">
        <v>0</v>
      </c>
      <c r="FS10" s="154">
        <v>0</v>
      </c>
      <c r="FT10" s="154">
        <v>0</v>
      </c>
      <c r="FU10" s="154">
        <v>0</v>
      </c>
      <c r="FV10" s="154">
        <v>0</v>
      </c>
      <c r="FW10" s="154">
        <v>0</v>
      </c>
      <c r="FX10" s="154">
        <v>0</v>
      </c>
      <c r="FY10" s="154">
        <v>0</v>
      </c>
      <c r="FZ10" s="154">
        <v>0</v>
      </c>
      <c r="GA10" s="154">
        <v>0</v>
      </c>
      <c r="GB10" s="154">
        <v>0</v>
      </c>
      <c r="GC10" s="154">
        <v>0</v>
      </c>
      <c r="GD10" s="154">
        <v>0</v>
      </c>
      <c r="GE10" s="154">
        <v>0</v>
      </c>
      <c r="GF10" s="154">
        <v>0</v>
      </c>
      <c r="GG10" s="154">
        <v>0</v>
      </c>
      <c r="GH10" s="154">
        <v>0</v>
      </c>
      <c r="GI10" s="154">
        <v>0</v>
      </c>
      <c r="GJ10" s="154">
        <v>0</v>
      </c>
      <c r="GK10" s="154">
        <v>0</v>
      </c>
      <c r="GL10" s="154">
        <v>0</v>
      </c>
      <c r="GM10" s="154">
        <v>0</v>
      </c>
      <c r="GN10" s="154">
        <v>0</v>
      </c>
      <c r="GO10" s="154">
        <v>0</v>
      </c>
      <c r="GP10" s="154">
        <v>0</v>
      </c>
      <c r="GQ10" s="154">
        <v>0</v>
      </c>
      <c r="GR10" s="154">
        <v>0</v>
      </c>
      <c r="GS10" s="154">
        <v>0</v>
      </c>
      <c r="GT10" s="154">
        <v>0</v>
      </c>
      <c r="GU10" s="154">
        <v>0</v>
      </c>
      <c r="GV10" s="154">
        <v>0</v>
      </c>
      <c r="GW10" s="154">
        <v>0</v>
      </c>
      <c r="GX10" s="154">
        <v>0</v>
      </c>
      <c r="GY10" s="154">
        <v>0</v>
      </c>
      <c r="GZ10" s="154">
        <v>0</v>
      </c>
      <c r="HA10" s="154">
        <v>0</v>
      </c>
      <c r="HB10" s="154">
        <v>0</v>
      </c>
      <c r="HC10" s="154">
        <v>0</v>
      </c>
      <c r="HD10" s="154">
        <v>0</v>
      </c>
      <c r="HE10" s="154">
        <v>0</v>
      </c>
      <c r="HF10" s="154">
        <v>0</v>
      </c>
      <c r="HG10" s="154">
        <v>0</v>
      </c>
      <c r="HH10" s="154">
        <v>0</v>
      </c>
      <c r="HI10" s="154">
        <v>0</v>
      </c>
      <c r="HJ10" s="154">
        <v>0</v>
      </c>
      <c r="HK10" s="154">
        <v>0</v>
      </c>
      <c r="HL10" s="154">
        <v>0</v>
      </c>
      <c r="HM10" s="154">
        <v>0</v>
      </c>
      <c r="HN10" s="154">
        <v>0</v>
      </c>
      <c r="HO10" s="154">
        <v>0</v>
      </c>
      <c r="HP10" s="154">
        <v>0</v>
      </c>
      <c r="HQ10" s="154">
        <v>0</v>
      </c>
      <c r="HR10" s="154">
        <v>0</v>
      </c>
      <c r="HS10" s="154">
        <v>0</v>
      </c>
      <c r="HT10" s="154">
        <v>0</v>
      </c>
      <c r="HU10" s="154">
        <v>0</v>
      </c>
      <c r="HV10" s="154">
        <v>0</v>
      </c>
      <c r="HW10" s="154">
        <v>0</v>
      </c>
      <c r="HX10" s="154">
        <v>0</v>
      </c>
      <c r="HY10" s="154">
        <v>0</v>
      </c>
      <c r="HZ10" s="154">
        <v>0</v>
      </c>
      <c r="IA10" s="154">
        <v>0</v>
      </c>
      <c r="IB10" s="154">
        <v>0</v>
      </c>
      <c r="IC10" s="154">
        <v>0</v>
      </c>
      <c r="ID10" s="154">
        <v>0</v>
      </c>
      <c r="IE10" s="154">
        <v>0</v>
      </c>
      <c r="IF10" s="154">
        <v>0</v>
      </c>
      <c r="IG10" s="154">
        <v>0</v>
      </c>
      <c r="IH10" s="154">
        <v>0</v>
      </c>
      <c r="II10" s="154">
        <v>0</v>
      </c>
      <c r="IJ10" s="154">
        <v>0</v>
      </c>
      <c r="IK10" s="154">
        <v>0</v>
      </c>
      <c r="IL10" s="154">
        <v>0</v>
      </c>
      <c r="IM10" s="154">
        <v>0</v>
      </c>
      <c r="IN10" s="154">
        <v>0</v>
      </c>
      <c r="IO10" s="154">
        <v>0</v>
      </c>
      <c r="IP10" s="154">
        <v>0</v>
      </c>
      <c r="IQ10" s="154">
        <v>0</v>
      </c>
      <c r="IR10" s="154">
        <v>0</v>
      </c>
      <c r="IS10" s="154">
        <v>0</v>
      </c>
      <c r="IT10" s="154">
        <v>0</v>
      </c>
      <c r="IU10" s="154">
        <v>0</v>
      </c>
      <c r="IV10" s="154">
        <v>0</v>
      </c>
      <c r="IW10" s="154">
        <v>0</v>
      </c>
      <c r="IX10" s="154">
        <v>0</v>
      </c>
      <c r="IY10" s="154">
        <v>0</v>
      </c>
      <c r="IZ10" s="154">
        <v>0</v>
      </c>
      <c r="JA10" s="154">
        <v>0</v>
      </c>
      <c r="JB10" s="154">
        <v>0</v>
      </c>
      <c r="JC10" s="154">
        <v>0</v>
      </c>
      <c r="JD10" s="154">
        <v>0</v>
      </c>
      <c r="JE10" s="154">
        <v>0</v>
      </c>
      <c r="JF10" s="154">
        <v>0</v>
      </c>
      <c r="JG10" s="154">
        <v>0</v>
      </c>
      <c r="JH10" s="154">
        <v>0</v>
      </c>
      <c r="JI10" s="154">
        <v>0</v>
      </c>
      <c r="JJ10" s="154">
        <v>0</v>
      </c>
      <c r="JK10" s="154">
        <v>0</v>
      </c>
      <c r="JL10" s="154">
        <v>0</v>
      </c>
      <c r="JM10" s="154">
        <v>0</v>
      </c>
      <c r="JN10" s="154">
        <v>0</v>
      </c>
      <c r="JO10" s="154">
        <v>0</v>
      </c>
      <c r="JP10" s="154">
        <v>0</v>
      </c>
      <c r="JQ10" s="154">
        <v>0</v>
      </c>
      <c r="JR10" s="154">
        <v>0</v>
      </c>
      <c r="JS10" s="154">
        <v>0</v>
      </c>
      <c r="JT10" s="154">
        <v>0</v>
      </c>
      <c r="JU10" s="154">
        <v>0</v>
      </c>
      <c r="JV10" s="154">
        <v>0</v>
      </c>
      <c r="JW10" s="154">
        <v>0</v>
      </c>
      <c r="JX10" s="154">
        <v>0</v>
      </c>
      <c r="JY10" s="154">
        <v>0</v>
      </c>
      <c r="JZ10" s="154">
        <v>0</v>
      </c>
      <c r="KA10" s="154">
        <v>0</v>
      </c>
      <c r="KB10" s="154">
        <v>0</v>
      </c>
      <c r="KC10" s="154">
        <v>0</v>
      </c>
      <c r="KD10" s="154">
        <v>0</v>
      </c>
      <c r="KE10" s="154">
        <v>0</v>
      </c>
      <c r="KF10" s="154">
        <v>0</v>
      </c>
      <c r="KG10" s="154">
        <v>0</v>
      </c>
      <c r="KH10" s="154">
        <v>0</v>
      </c>
      <c r="KI10" s="154">
        <v>0</v>
      </c>
      <c r="KJ10" s="154">
        <v>0</v>
      </c>
      <c r="KK10" s="154">
        <v>0</v>
      </c>
      <c r="KL10" s="154">
        <v>0</v>
      </c>
      <c r="KM10" s="154">
        <v>0</v>
      </c>
      <c r="KN10" s="154">
        <v>0</v>
      </c>
      <c r="KO10" s="154">
        <v>0</v>
      </c>
      <c r="KP10" s="154">
        <v>0</v>
      </c>
      <c r="KQ10" s="154">
        <v>0</v>
      </c>
      <c r="KR10" s="154">
        <v>0</v>
      </c>
      <c r="KS10" s="154">
        <v>0</v>
      </c>
      <c r="KT10" s="154">
        <v>0</v>
      </c>
      <c r="KU10" s="154">
        <v>0</v>
      </c>
      <c r="KV10" s="154">
        <v>0</v>
      </c>
      <c r="KW10" s="154">
        <v>0</v>
      </c>
      <c r="KX10" s="154">
        <v>0</v>
      </c>
      <c r="KY10" s="154">
        <v>0</v>
      </c>
      <c r="KZ10" s="154">
        <v>0</v>
      </c>
      <c r="LA10" s="154">
        <v>0</v>
      </c>
      <c r="LB10" s="154">
        <v>0</v>
      </c>
      <c r="LC10" s="154">
        <v>0</v>
      </c>
      <c r="LD10" s="154">
        <v>0</v>
      </c>
      <c r="LE10" s="154">
        <v>0</v>
      </c>
      <c r="LF10" s="154">
        <v>0</v>
      </c>
      <c r="LG10" s="154">
        <v>0</v>
      </c>
      <c r="LH10" s="154">
        <v>0</v>
      </c>
      <c r="LI10" s="154">
        <v>0</v>
      </c>
      <c r="LJ10" s="154">
        <v>0</v>
      </c>
      <c r="LK10" s="154">
        <v>0</v>
      </c>
      <c r="LL10" s="154">
        <v>0</v>
      </c>
      <c r="LM10" s="154">
        <v>0</v>
      </c>
      <c r="LN10" s="154">
        <v>0</v>
      </c>
      <c r="LO10" s="154">
        <v>0</v>
      </c>
      <c r="LP10" s="154">
        <v>0</v>
      </c>
      <c r="LQ10" s="154">
        <v>0</v>
      </c>
      <c r="LR10" s="154">
        <v>0</v>
      </c>
      <c r="LS10" s="154">
        <v>0</v>
      </c>
      <c r="LT10" s="154">
        <v>0</v>
      </c>
      <c r="LU10" s="154">
        <v>0</v>
      </c>
      <c r="LV10" s="154">
        <v>0</v>
      </c>
      <c r="LW10" s="154">
        <v>0</v>
      </c>
      <c r="LX10" s="154">
        <v>0</v>
      </c>
      <c r="LY10" s="154">
        <v>0</v>
      </c>
      <c r="LZ10" s="154">
        <v>0</v>
      </c>
      <c r="MA10" s="154">
        <v>0</v>
      </c>
      <c r="MB10" s="154">
        <v>0</v>
      </c>
      <c r="MC10" s="154">
        <v>0</v>
      </c>
      <c r="MD10" s="154">
        <v>0</v>
      </c>
      <c r="ME10" s="154">
        <v>0</v>
      </c>
      <c r="MF10" s="154">
        <v>0</v>
      </c>
      <c r="MG10" s="154">
        <v>0</v>
      </c>
      <c r="MH10" s="154">
        <v>0</v>
      </c>
      <c r="MI10" s="154">
        <v>0</v>
      </c>
      <c r="MJ10" s="154">
        <v>0</v>
      </c>
      <c r="MK10" s="154">
        <v>0</v>
      </c>
      <c r="ML10" s="154">
        <v>0</v>
      </c>
      <c r="MM10" s="154">
        <v>0</v>
      </c>
      <c r="MN10" s="154">
        <v>0</v>
      </c>
      <c r="MO10" s="154">
        <v>0</v>
      </c>
      <c r="MP10" s="154">
        <v>0</v>
      </c>
      <c r="MQ10" s="154">
        <v>0</v>
      </c>
      <c r="MR10" s="154">
        <v>0</v>
      </c>
      <c r="MS10" s="154">
        <v>0</v>
      </c>
      <c r="MT10" s="154">
        <v>0</v>
      </c>
      <c r="MU10" s="154">
        <v>0</v>
      </c>
      <c r="MV10" s="154">
        <v>0</v>
      </c>
      <c r="MW10" s="154">
        <v>0</v>
      </c>
      <c r="MX10" s="154">
        <v>0</v>
      </c>
      <c r="MY10" s="154">
        <v>0</v>
      </c>
      <c r="MZ10" s="154">
        <v>0</v>
      </c>
      <c r="NA10" s="154">
        <v>0</v>
      </c>
      <c r="NB10" s="154">
        <v>0</v>
      </c>
      <c r="NC10" s="154">
        <v>0</v>
      </c>
      <c r="ND10" s="154">
        <v>0</v>
      </c>
      <c r="NE10" s="154">
        <v>0</v>
      </c>
      <c r="NF10" s="154">
        <v>0</v>
      </c>
      <c r="NG10" s="154">
        <v>0</v>
      </c>
      <c r="NH10" s="154">
        <v>0</v>
      </c>
      <c r="NI10" s="154">
        <v>0</v>
      </c>
      <c r="NJ10" s="154">
        <v>0</v>
      </c>
      <c r="NK10" s="154">
        <v>0</v>
      </c>
      <c r="NL10" s="154">
        <v>0</v>
      </c>
      <c r="NM10" s="154">
        <v>0</v>
      </c>
      <c r="NN10" s="154">
        <v>0</v>
      </c>
      <c r="NO10" s="154">
        <v>0</v>
      </c>
      <c r="NP10" s="154">
        <v>0</v>
      </c>
      <c r="NQ10" s="154">
        <v>0</v>
      </c>
      <c r="NR10" s="154">
        <v>0</v>
      </c>
      <c r="NS10" s="154">
        <v>0</v>
      </c>
      <c r="NT10" s="154">
        <v>0</v>
      </c>
      <c r="NU10" s="154">
        <v>0</v>
      </c>
      <c r="NV10" s="154">
        <v>0</v>
      </c>
      <c r="NW10" s="154">
        <v>0</v>
      </c>
      <c r="NX10" s="154">
        <v>0</v>
      </c>
      <c r="NY10" s="154">
        <v>0</v>
      </c>
      <c r="NZ10" s="154">
        <v>0</v>
      </c>
      <c r="OA10" s="154">
        <v>0</v>
      </c>
      <c r="OB10" s="154">
        <v>0</v>
      </c>
      <c r="OC10" s="154">
        <v>0</v>
      </c>
      <c r="OD10" s="154">
        <v>0</v>
      </c>
      <c r="OE10" s="154">
        <v>0</v>
      </c>
      <c r="OF10" s="154">
        <v>0</v>
      </c>
      <c r="OG10" s="154">
        <v>0</v>
      </c>
      <c r="OH10" s="154">
        <v>0</v>
      </c>
      <c r="OI10" s="154">
        <v>0</v>
      </c>
      <c r="OJ10" s="154">
        <v>0</v>
      </c>
      <c r="OK10" s="154">
        <v>0</v>
      </c>
      <c r="OL10" s="154">
        <v>0</v>
      </c>
      <c r="OM10" s="154">
        <v>0</v>
      </c>
      <c r="ON10" s="154">
        <v>0</v>
      </c>
      <c r="OO10" s="154">
        <v>0</v>
      </c>
      <c r="OP10" s="154">
        <v>0</v>
      </c>
      <c r="OQ10" s="154">
        <v>0</v>
      </c>
      <c r="OR10" s="154">
        <v>0</v>
      </c>
      <c r="OS10" s="154">
        <v>0</v>
      </c>
      <c r="OT10" s="154">
        <v>0</v>
      </c>
      <c r="OU10" s="154">
        <v>0</v>
      </c>
      <c r="OV10" s="154">
        <v>0</v>
      </c>
      <c r="OW10" s="154">
        <v>0</v>
      </c>
      <c r="OX10" s="154">
        <v>0</v>
      </c>
      <c r="OY10" s="154">
        <v>0</v>
      </c>
      <c r="OZ10" s="154">
        <v>0</v>
      </c>
      <c r="PA10" s="154">
        <v>0</v>
      </c>
      <c r="PB10" s="154">
        <v>0</v>
      </c>
      <c r="PC10" s="154">
        <v>0</v>
      </c>
      <c r="PD10" s="154">
        <v>0</v>
      </c>
      <c r="PE10" s="154">
        <v>0</v>
      </c>
      <c r="PF10" s="154">
        <v>0</v>
      </c>
      <c r="PG10" s="154">
        <v>0</v>
      </c>
      <c r="PH10" s="154">
        <v>0</v>
      </c>
      <c r="PI10" s="154">
        <v>0</v>
      </c>
      <c r="PJ10" s="154">
        <v>0</v>
      </c>
      <c r="PK10" s="154">
        <v>0</v>
      </c>
      <c r="PL10" s="154">
        <v>0</v>
      </c>
      <c r="PM10" s="154">
        <v>0</v>
      </c>
      <c r="PN10" s="154">
        <v>0</v>
      </c>
      <c r="PO10" s="154">
        <v>0</v>
      </c>
      <c r="PP10" s="154">
        <v>0</v>
      </c>
      <c r="PQ10" s="154">
        <v>0</v>
      </c>
      <c r="PR10" s="154">
        <v>0</v>
      </c>
      <c r="PS10" s="154">
        <v>0</v>
      </c>
      <c r="PT10" s="154">
        <v>0</v>
      </c>
      <c r="PU10" s="154">
        <v>0</v>
      </c>
      <c r="PV10" s="154">
        <v>0</v>
      </c>
      <c r="PW10" s="154">
        <v>0</v>
      </c>
      <c r="PX10" s="154">
        <v>0</v>
      </c>
      <c r="PY10" s="154">
        <v>0</v>
      </c>
      <c r="PZ10" s="154">
        <v>0</v>
      </c>
      <c r="QA10" s="154">
        <v>0</v>
      </c>
      <c r="QB10" s="154">
        <v>0</v>
      </c>
      <c r="QC10" s="154">
        <v>0</v>
      </c>
      <c r="QD10" s="154">
        <v>0</v>
      </c>
      <c r="QE10" s="154">
        <v>0</v>
      </c>
      <c r="QF10" s="154">
        <v>0</v>
      </c>
      <c r="QG10" s="154">
        <v>0</v>
      </c>
      <c r="QH10" s="154">
        <v>0</v>
      </c>
      <c r="QI10" s="154">
        <v>0</v>
      </c>
      <c r="QJ10" s="154">
        <v>0</v>
      </c>
      <c r="QK10" s="154">
        <v>0</v>
      </c>
      <c r="QL10" s="154">
        <v>0</v>
      </c>
      <c r="QM10" s="154">
        <v>0</v>
      </c>
      <c r="QN10" s="154">
        <v>0</v>
      </c>
      <c r="QO10" s="154">
        <v>0</v>
      </c>
      <c r="QP10" s="154">
        <v>0</v>
      </c>
      <c r="QQ10" s="154">
        <v>0</v>
      </c>
      <c r="QR10" s="154">
        <v>0</v>
      </c>
      <c r="QS10" s="154">
        <v>0</v>
      </c>
      <c r="QT10" s="154">
        <v>0</v>
      </c>
      <c r="QU10" s="154">
        <v>0</v>
      </c>
      <c r="QV10" s="154">
        <v>0</v>
      </c>
      <c r="QW10" s="154">
        <v>0</v>
      </c>
      <c r="QX10" s="154">
        <v>0</v>
      </c>
      <c r="QY10" s="154">
        <v>0</v>
      </c>
      <c r="QZ10" s="154">
        <v>0</v>
      </c>
      <c r="RA10" s="154">
        <v>0</v>
      </c>
      <c r="RB10" s="154">
        <v>0</v>
      </c>
      <c r="RC10" s="154">
        <v>0</v>
      </c>
      <c r="RD10" s="154">
        <v>0</v>
      </c>
      <c r="RE10" s="154">
        <v>0</v>
      </c>
      <c r="RF10" s="154">
        <v>0</v>
      </c>
      <c r="RG10" s="154">
        <v>0</v>
      </c>
      <c r="RH10" s="154">
        <v>0</v>
      </c>
      <c r="RI10" s="154">
        <v>0</v>
      </c>
      <c r="RJ10" s="154">
        <v>0</v>
      </c>
      <c r="RK10" s="154">
        <v>0</v>
      </c>
      <c r="RL10" s="154">
        <v>0</v>
      </c>
      <c r="RM10" s="154">
        <v>0</v>
      </c>
      <c r="RN10" s="154">
        <v>0</v>
      </c>
      <c r="RO10" s="154">
        <v>0</v>
      </c>
      <c r="RP10" s="154">
        <v>0</v>
      </c>
      <c r="RQ10" s="154">
        <v>0</v>
      </c>
      <c r="RR10" s="154">
        <v>0</v>
      </c>
      <c r="RS10" s="154">
        <v>0</v>
      </c>
      <c r="RT10" s="154">
        <v>0</v>
      </c>
      <c r="RU10" s="154">
        <v>0</v>
      </c>
      <c r="RV10" s="154">
        <v>0</v>
      </c>
      <c r="RW10" s="154">
        <v>0</v>
      </c>
      <c r="RX10" s="154">
        <v>0</v>
      </c>
      <c r="RY10" s="154">
        <v>0</v>
      </c>
      <c r="RZ10" s="154">
        <v>0</v>
      </c>
      <c r="SA10" s="154">
        <v>0</v>
      </c>
      <c r="SB10" s="154">
        <v>0</v>
      </c>
      <c r="SC10" s="154">
        <v>0</v>
      </c>
      <c r="SD10" s="154">
        <v>0</v>
      </c>
      <c r="SE10" s="154">
        <v>0</v>
      </c>
      <c r="SF10" s="154">
        <v>0</v>
      </c>
      <c r="SG10" s="154">
        <v>0</v>
      </c>
      <c r="SH10" s="154">
        <v>0</v>
      </c>
      <c r="SI10" s="154">
        <v>0</v>
      </c>
      <c r="SJ10" s="154">
        <v>0</v>
      </c>
      <c r="SK10" s="154">
        <v>0</v>
      </c>
      <c r="SL10" s="154">
        <v>0</v>
      </c>
      <c r="SM10" s="154">
        <v>0</v>
      </c>
      <c r="SN10" s="154">
        <v>0</v>
      </c>
      <c r="SO10" s="154">
        <v>0</v>
      </c>
      <c r="SP10" s="154">
        <v>0</v>
      </c>
      <c r="SQ10" s="154">
        <v>0</v>
      </c>
      <c r="SR10" s="154">
        <v>0</v>
      </c>
      <c r="SS10" s="154">
        <v>0</v>
      </c>
      <c r="ST10" s="154">
        <v>0</v>
      </c>
      <c r="SU10" s="154">
        <v>0</v>
      </c>
      <c r="SV10" s="154">
        <v>0</v>
      </c>
      <c r="SW10" s="154">
        <v>0</v>
      </c>
      <c r="SX10" s="154">
        <v>0</v>
      </c>
      <c r="SY10" s="154">
        <v>0</v>
      </c>
      <c r="SZ10" s="154">
        <v>0</v>
      </c>
      <c r="TA10" s="154">
        <v>0</v>
      </c>
      <c r="TB10" s="154">
        <v>0</v>
      </c>
      <c r="TC10" s="154">
        <v>0</v>
      </c>
      <c r="TD10" s="154">
        <v>0</v>
      </c>
      <c r="TE10" s="154">
        <v>0</v>
      </c>
      <c r="TF10" s="154">
        <v>0</v>
      </c>
      <c r="TG10" s="154">
        <v>0</v>
      </c>
      <c r="TH10" s="154">
        <v>0</v>
      </c>
      <c r="TI10" s="154">
        <v>0</v>
      </c>
      <c r="TJ10" s="154">
        <v>0</v>
      </c>
      <c r="TK10" s="154">
        <v>0</v>
      </c>
      <c r="TL10" s="154">
        <v>0</v>
      </c>
      <c r="TM10" s="154">
        <v>0</v>
      </c>
      <c r="TN10" s="154">
        <v>0</v>
      </c>
      <c r="TO10" s="154">
        <v>0</v>
      </c>
      <c r="TP10" s="154">
        <v>0</v>
      </c>
      <c r="TQ10" s="154">
        <v>0</v>
      </c>
      <c r="TR10" s="154">
        <v>0</v>
      </c>
      <c r="TS10" s="154">
        <v>0</v>
      </c>
      <c r="TT10" s="154">
        <v>0</v>
      </c>
      <c r="TU10" s="154">
        <v>0</v>
      </c>
      <c r="TV10" s="154">
        <v>0</v>
      </c>
      <c r="TW10" s="154">
        <v>0</v>
      </c>
      <c r="TX10" s="154">
        <v>0</v>
      </c>
      <c r="TY10" s="154">
        <v>0</v>
      </c>
      <c r="TZ10" s="154">
        <v>0</v>
      </c>
      <c r="UA10" s="154">
        <v>0</v>
      </c>
      <c r="UB10" s="154">
        <v>0</v>
      </c>
      <c r="UC10" s="154">
        <v>0</v>
      </c>
      <c r="UD10" s="154">
        <v>0</v>
      </c>
      <c r="UE10" s="154">
        <v>0</v>
      </c>
      <c r="UF10" s="154">
        <v>0</v>
      </c>
      <c r="UG10" s="154">
        <v>0</v>
      </c>
      <c r="UH10" s="154">
        <v>0</v>
      </c>
      <c r="UI10" s="154">
        <v>0</v>
      </c>
      <c r="UJ10" s="154">
        <v>0</v>
      </c>
      <c r="UK10" s="154">
        <v>0</v>
      </c>
      <c r="UL10" s="154">
        <v>0</v>
      </c>
      <c r="UM10" s="154">
        <v>0</v>
      </c>
      <c r="UN10" s="154">
        <v>0</v>
      </c>
      <c r="UO10" s="154">
        <v>0</v>
      </c>
      <c r="UP10" s="154">
        <v>0</v>
      </c>
      <c r="UQ10" s="154">
        <v>0</v>
      </c>
      <c r="UR10" s="154">
        <v>0</v>
      </c>
      <c r="US10" s="154">
        <v>0</v>
      </c>
      <c r="UT10" s="154">
        <v>0</v>
      </c>
      <c r="UU10" s="154">
        <v>0</v>
      </c>
      <c r="UV10" s="154">
        <v>0</v>
      </c>
      <c r="UW10" s="154">
        <v>0</v>
      </c>
      <c r="UX10" s="154">
        <v>0</v>
      </c>
      <c r="UY10" s="154">
        <v>0</v>
      </c>
      <c r="UZ10" s="154">
        <v>0</v>
      </c>
      <c r="VA10" s="154">
        <v>0</v>
      </c>
      <c r="VB10" s="154">
        <v>0</v>
      </c>
      <c r="VC10" s="154">
        <v>0</v>
      </c>
      <c r="VD10" s="154">
        <v>0</v>
      </c>
      <c r="VE10" s="154">
        <v>0</v>
      </c>
      <c r="VF10" s="154">
        <v>0</v>
      </c>
      <c r="VG10" s="154">
        <v>0</v>
      </c>
      <c r="VH10" s="154">
        <v>0</v>
      </c>
      <c r="VI10" s="154">
        <v>0</v>
      </c>
      <c r="VJ10" s="154">
        <v>0</v>
      </c>
      <c r="VK10" s="154">
        <v>0</v>
      </c>
      <c r="VL10" s="154">
        <v>0</v>
      </c>
      <c r="VM10" s="154">
        <v>0</v>
      </c>
      <c r="VN10" s="154">
        <v>0</v>
      </c>
      <c r="VO10" s="154">
        <v>0</v>
      </c>
      <c r="VP10" s="154">
        <v>0</v>
      </c>
      <c r="VQ10" s="154">
        <v>0</v>
      </c>
      <c r="VR10" s="154">
        <v>0</v>
      </c>
      <c r="VS10" s="154">
        <v>0</v>
      </c>
      <c r="VT10" s="154">
        <v>0</v>
      </c>
      <c r="VU10" s="154">
        <v>0</v>
      </c>
      <c r="VV10" s="154">
        <v>0</v>
      </c>
      <c r="VW10" s="154">
        <v>0</v>
      </c>
      <c r="VX10" s="154">
        <v>0</v>
      </c>
      <c r="VY10" s="154">
        <v>0</v>
      </c>
      <c r="VZ10" s="154">
        <v>0</v>
      </c>
      <c r="WA10" s="154">
        <v>0</v>
      </c>
      <c r="WB10" s="154">
        <v>0</v>
      </c>
      <c r="WC10" s="154">
        <v>0</v>
      </c>
      <c r="WD10" s="154">
        <v>0</v>
      </c>
      <c r="WE10" s="154">
        <v>0</v>
      </c>
      <c r="WF10" s="154">
        <v>0</v>
      </c>
      <c r="WG10" s="154">
        <v>0</v>
      </c>
      <c r="WH10" s="154">
        <v>0</v>
      </c>
      <c r="WI10" s="154">
        <v>0</v>
      </c>
      <c r="WJ10" s="154">
        <v>0</v>
      </c>
      <c r="WK10" s="154">
        <v>0</v>
      </c>
      <c r="WL10" s="154">
        <v>0</v>
      </c>
      <c r="WM10" s="154">
        <v>0</v>
      </c>
      <c r="WN10" s="154">
        <v>0</v>
      </c>
      <c r="WO10" s="154">
        <v>0</v>
      </c>
      <c r="WP10" s="154">
        <v>0</v>
      </c>
      <c r="WQ10" s="154">
        <v>0</v>
      </c>
      <c r="WR10" s="154">
        <v>0</v>
      </c>
      <c r="WS10" s="154">
        <v>0</v>
      </c>
      <c r="WT10" s="154">
        <v>0</v>
      </c>
      <c r="WU10" s="154">
        <v>0</v>
      </c>
      <c r="WV10" s="154">
        <v>0</v>
      </c>
      <c r="WW10" s="154">
        <v>0</v>
      </c>
      <c r="WX10" s="154">
        <v>0</v>
      </c>
      <c r="WY10" s="154">
        <v>0</v>
      </c>
      <c r="WZ10" s="154">
        <v>0</v>
      </c>
      <c r="XA10" s="154">
        <v>0</v>
      </c>
      <c r="XB10" s="154">
        <v>0</v>
      </c>
      <c r="XC10" s="154">
        <v>0</v>
      </c>
      <c r="XD10" s="154">
        <v>0</v>
      </c>
      <c r="XE10" s="154">
        <v>0</v>
      </c>
      <c r="XF10" s="154">
        <v>0</v>
      </c>
      <c r="XG10" s="154">
        <v>0</v>
      </c>
      <c r="XH10" s="154">
        <v>0</v>
      </c>
      <c r="XI10" s="154">
        <v>0</v>
      </c>
      <c r="XJ10" s="154">
        <v>0</v>
      </c>
      <c r="XK10" s="154">
        <v>0</v>
      </c>
      <c r="XL10" s="154">
        <v>0</v>
      </c>
      <c r="XM10" s="154">
        <v>0</v>
      </c>
      <c r="XN10" s="154">
        <v>0</v>
      </c>
      <c r="XO10" s="154">
        <v>0</v>
      </c>
      <c r="XP10" s="154">
        <v>0</v>
      </c>
      <c r="XQ10" s="154">
        <v>0</v>
      </c>
      <c r="XR10" s="154">
        <v>0</v>
      </c>
      <c r="XS10" s="154">
        <v>0</v>
      </c>
      <c r="XT10" s="154">
        <v>0</v>
      </c>
      <c r="XU10" s="154">
        <v>0</v>
      </c>
      <c r="XV10" s="154">
        <v>0</v>
      </c>
      <c r="XW10" s="154">
        <v>0</v>
      </c>
      <c r="XX10" s="154">
        <v>0</v>
      </c>
      <c r="XY10" s="154">
        <v>0</v>
      </c>
      <c r="XZ10" s="154">
        <v>0</v>
      </c>
      <c r="YA10" s="154">
        <v>0</v>
      </c>
      <c r="YB10" s="154">
        <v>0</v>
      </c>
      <c r="YC10" s="154">
        <v>0</v>
      </c>
      <c r="YD10" s="154">
        <v>0</v>
      </c>
      <c r="YE10" s="154">
        <v>0</v>
      </c>
      <c r="YF10" s="154">
        <v>0</v>
      </c>
      <c r="YG10" s="154">
        <v>0</v>
      </c>
      <c r="YH10" s="154">
        <v>0</v>
      </c>
      <c r="YI10" s="154">
        <v>0</v>
      </c>
      <c r="YJ10" s="154">
        <v>0</v>
      </c>
      <c r="YK10" s="154">
        <v>0</v>
      </c>
      <c r="YL10" s="154">
        <v>0</v>
      </c>
      <c r="YM10" s="154">
        <v>0</v>
      </c>
      <c r="YN10" s="154">
        <v>0</v>
      </c>
      <c r="YO10" s="154">
        <v>0</v>
      </c>
      <c r="YP10" s="154">
        <v>0</v>
      </c>
      <c r="YQ10" s="154">
        <v>0</v>
      </c>
      <c r="YR10" s="154">
        <v>0</v>
      </c>
      <c r="YS10" s="154">
        <v>0</v>
      </c>
      <c r="YT10" s="154">
        <v>0</v>
      </c>
      <c r="YU10" s="154">
        <v>0</v>
      </c>
      <c r="YV10" s="154">
        <v>0</v>
      </c>
      <c r="YW10" s="154">
        <v>0</v>
      </c>
      <c r="YX10" s="154">
        <v>0</v>
      </c>
      <c r="YY10" s="154">
        <v>0</v>
      </c>
      <c r="YZ10" s="154">
        <v>0</v>
      </c>
      <c r="ZA10" s="154">
        <v>0</v>
      </c>
      <c r="ZB10" s="154">
        <v>0</v>
      </c>
      <c r="ZC10" s="154">
        <v>0</v>
      </c>
      <c r="ZD10" s="154">
        <v>0</v>
      </c>
      <c r="ZE10" s="154">
        <v>0</v>
      </c>
      <c r="ZF10" s="154">
        <v>0</v>
      </c>
      <c r="ZG10" s="154">
        <v>0</v>
      </c>
      <c r="ZH10" s="154">
        <v>0</v>
      </c>
      <c r="ZI10" s="154">
        <v>0</v>
      </c>
      <c r="ZJ10" s="154">
        <v>0</v>
      </c>
      <c r="ZK10" s="154">
        <v>0</v>
      </c>
      <c r="ZL10" s="154">
        <v>0</v>
      </c>
      <c r="ZM10" s="154">
        <v>0</v>
      </c>
      <c r="ZN10" s="154">
        <v>0</v>
      </c>
      <c r="ZO10" s="154">
        <v>0</v>
      </c>
      <c r="ZP10" s="154">
        <v>0</v>
      </c>
      <c r="ZQ10" s="154">
        <v>0</v>
      </c>
      <c r="ZR10" s="154">
        <v>0</v>
      </c>
      <c r="ZS10" s="154">
        <v>0</v>
      </c>
      <c r="ZT10" s="154">
        <v>0</v>
      </c>
      <c r="ZU10" s="154">
        <v>0</v>
      </c>
      <c r="ZV10" s="154">
        <v>0</v>
      </c>
      <c r="ZW10" s="154">
        <v>0</v>
      </c>
      <c r="ZX10" s="154">
        <v>0</v>
      </c>
      <c r="ZY10" s="154">
        <v>0</v>
      </c>
      <c r="ZZ10" s="154">
        <v>0</v>
      </c>
      <c r="AAA10" s="154">
        <v>0</v>
      </c>
      <c r="AAB10" s="154">
        <v>0</v>
      </c>
      <c r="AAC10" s="154">
        <v>0</v>
      </c>
      <c r="AAD10" s="154">
        <v>0</v>
      </c>
      <c r="AAE10" s="154">
        <v>0</v>
      </c>
      <c r="AAF10" s="154">
        <v>0</v>
      </c>
      <c r="AAG10" s="154">
        <v>0</v>
      </c>
      <c r="AAH10" s="154">
        <v>0</v>
      </c>
      <c r="AAI10" s="154">
        <v>0</v>
      </c>
      <c r="AAJ10" s="154">
        <v>0</v>
      </c>
      <c r="AAK10" s="154">
        <v>0</v>
      </c>
      <c r="AAL10" s="154">
        <v>0</v>
      </c>
      <c r="AAM10" s="154">
        <v>0</v>
      </c>
      <c r="AAN10" s="154">
        <v>0</v>
      </c>
      <c r="AAO10" s="154">
        <v>0</v>
      </c>
      <c r="AAP10" s="154">
        <v>0</v>
      </c>
      <c r="AAQ10" s="154">
        <v>0</v>
      </c>
      <c r="AAR10" s="154">
        <v>0</v>
      </c>
      <c r="AAS10" s="154">
        <v>0</v>
      </c>
      <c r="AAT10" s="154">
        <v>0</v>
      </c>
      <c r="AAU10" s="154">
        <v>0</v>
      </c>
      <c r="AAV10" s="154">
        <v>0</v>
      </c>
      <c r="AAW10" s="154">
        <v>0</v>
      </c>
      <c r="AAX10" s="154">
        <v>0</v>
      </c>
      <c r="AAY10" s="154">
        <v>0</v>
      </c>
      <c r="AAZ10" s="154">
        <v>0</v>
      </c>
      <c r="ABA10" s="154">
        <v>0</v>
      </c>
      <c r="ABB10" s="154">
        <v>0</v>
      </c>
      <c r="ABC10" s="154">
        <v>0</v>
      </c>
      <c r="ABD10" s="154">
        <v>0</v>
      </c>
      <c r="ABE10" s="154">
        <v>0</v>
      </c>
      <c r="ABF10" s="154">
        <v>0</v>
      </c>
      <c r="ABG10" s="154">
        <v>0</v>
      </c>
      <c r="ABH10" s="154">
        <v>0</v>
      </c>
      <c r="ABI10" s="154">
        <v>0</v>
      </c>
      <c r="ABJ10" s="154">
        <v>0</v>
      </c>
      <c r="ABK10" s="154">
        <v>0</v>
      </c>
      <c r="ABL10" s="154">
        <v>0</v>
      </c>
      <c r="ABM10" s="154">
        <v>0</v>
      </c>
      <c r="ABN10" s="154">
        <v>0</v>
      </c>
      <c r="ABO10" s="154">
        <v>0</v>
      </c>
      <c r="ABP10" s="154">
        <v>0</v>
      </c>
      <c r="ABQ10" s="154">
        <v>0</v>
      </c>
      <c r="ABR10" s="154">
        <v>0</v>
      </c>
      <c r="ABS10" s="154">
        <v>0</v>
      </c>
      <c r="ABT10" s="154">
        <v>0</v>
      </c>
      <c r="ABU10" s="154">
        <v>0</v>
      </c>
      <c r="ABV10" s="154">
        <v>0</v>
      </c>
      <c r="ABW10" s="154">
        <v>0</v>
      </c>
      <c r="ABX10" s="154">
        <v>0</v>
      </c>
      <c r="ABY10" s="154">
        <v>0</v>
      </c>
      <c r="ABZ10" s="154">
        <v>0</v>
      </c>
      <c r="ACA10" s="154">
        <v>0</v>
      </c>
      <c r="ACB10" s="154">
        <v>0</v>
      </c>
      <c r="ACC10" s="154">
        <v>0</v>
      </c>
      <c r="ACD10" s="154">
        <v>0</v>
      </c>
      <c r="ACE10" s="154">
        <v>0</v>
      </c>
      <c r="ACF10" s="154">
        <v>0</v>
      </c>
      <c r="ACG10" s="154">
        <v>0</v>
      </c>
      <c r="ACH10" s="154">
        <v>0</v>
      </c>
      <c r="ACI10" s="154">
        <v>0</v>
      </c>
      <c r="ACJ10" s="154">
        <v>0</v>
      </c>
      <c r="ACK10" s="154">
        <v>0</v>
      </c>
      <c r="ACL10" s="154">
        <v>0</v>
      </c>
      <c r="ACM10" s="154">
        <v>0</v>
      </c>
      <c r="ACN10" s="154">
        <v>0</v>
      </c>
      <c r="ACO10" s="154">
        <v>0</v>
      </c>
      <c r="ACP10" s="154">
        <v>0</v>
      </c>
      <c r="ACQ10" s="154">
        <v>0</v>
      </c>
      <c r="ACR10" s="154">
        <v>0</v>
      </c>
      <c r="ACS10" s="154">
        <v>0</v>
      </c>
      <c r="ACT10" s="154">
        <v>0</v>
      </c>
      <c r="ACU10" s="154">
        <v>0</v>
      </c>
      <c r="ACV10" s="154">
        <v>0</v>
      </c>
      <c r="ACW10" s="154">
        <v>0</v>
      </c>
      <c r="ACX10" s="154">
        <v>0</v>
      </c>
      <c r="ACY10" s="154">
        <v>0</v>
      </c>
      <c r="ACZ10" s="154">
        <v>0</v>
      </c>
      <c r="ADA10" s="154">
        <v>0</v>
      </c>
      <c r="ADB10" s="154">
        <v>0</v>
      </c>
      <c r="ADC10" s="154">
        <v>0</v>
      </c>
      <c r="ADD10" s="154">
        <v>0</v>
      </c>
      <c r="ADE10" s="154">
        <v>0</v>
      </c>
      <c r="ADF10" s="154">
        <v>0</v>
      </c>
      <c r="ADG10" s="154">
        <v>0</v>
      </c>
      <c r="ADH10" s="154">
        <v>0</v>
      </c>
      <c r="ADI10" s="154">
        <v>0</v>
      </c>
      <c r="ADJ10" s="154">
        <v>0</v>
      </c>
      <c r="ADK10" s="154">
        <v>0</v>
      </c>
      <c r="ADL10" s="154">
        <v>0</v>
      </c>
      <c r="ADM10" s="154">
        <v>0</v>
      </c>
      <c r="ADN10" s="154">
        <v>0</v>
      </c>
      <c r="ADO10" s="154">
        <v>0</v>
      </c>
      <c r="ADP10" s="154">
        <v>0</v>
      </c>
      <c r="ADQ10" s="154">
        <v>0</v>
      </c>
      <c r="ADR10" s="154">
        <v>0</v>
      </c>
      <c r="ADS10" s="154">
        <v>0</v>
      </c>
      <c r="ADT10" s="154">
        <v>0</v>
      </c>
      <c r="ADU10" s="154">
        <v>0</v>
      </c>
      <c r="ADV10" s="154">
        <v>0</v>
      </c>
      <c r="ADW10" s="154">
        <v>0</v>
      </c>
      <c r="ADX10" s="154">
        <v>0</v>
      </c>
      <c r="ADY10" s="154">
        <v>0</v>
      </c>
      <c r="ADZ10" s="154">
        <v>0</v>
      </c>
      <c r="AEA10" s="154">
        <v>0</v>
      </c>
      <c r="AEB10" s="154">
        <v>0</v>
      </c>
      <c r="AEC10" s="154">
        <v>0</v>
      </c>
      <c r="AED10" s="154">
        <v>0</v>
      </c>
      <c r="AEE10" s="154">
        <v>0</v>
      </c>
      <c r="AEF10" s="154">
        <v>0</v>
      </c>
      <c r="AEG10" s="154">
        <v>0</v>
      </c>
      <c r="AEH10" s="154">
        <v>0</v>
      </c>
      <c r="AEI10" s="154">
        <v>0</v>
      </c>
      <c r="AEJ10" s="154">
        <v>0</v>
      </c>
      <c r="AEK10" s="154">
        <v>0</v>
      </c>
      <c r="AEL10" s="154">
        <v>0</v>
      </c>
      <c r="AEM10" s="154">
        <v>0</v>
      </c>
      <c r="AEN10" s="154">
        <v>0</v>
      </c>
      <c r="AEO10" s="154">
        <v>0</v>
      </c>
      <c r="AEP10" s="154">
        <v>0</v>
      </c>
      <c r="AEQ10" s="154">
        <v>0</v>
      </c>
      <c r="AER10" s="154">
        <v>0</v>
      </c>
      <c r="AES10" s="154">
        <v>0</v>
      </c>
      <c r="AET10" s="154">
        <v>0</v>
      </c>
      <c r="AEU10" s="154">
        <v>0</v>
      </c>
      <c r="AEV10" s="154">
        <v>0</v>
      </c>
      <c r="AEW10" s="154">
        <v>0</v>
      </c>
      <c r="AEX10" s="154">
        <v>0</v>
      </c>
      <c r="AEY10" s="154">
        <v>0</v>
      </c>
      <c r="AEZ10" s="154">
        <v>0</v>
      </c>
      <c r="AFA10" s="154">
        <v>0</v>
      </c>
      <c r="AFB10" s="154">
        <v>0</v>
      </c>
      <c r="AFC10" s="154">
        <v>0</v>
      </c>
      <c r="AFD10" s="154">
        <v>0</v>
      </c>
      <c r="AFE10" s="154">
        <v>0</v>
      </c>
      <c r="AFF10" s="154">
        <v>0</v>
      </c>
      <c r="AFG10" s="154">
        <v>0</v>
      </c>
      <c r="AFH10" s="154">
        <v>0</v>
      </c>
      <c r="AFI10" s="154">
        <v>0</v>
      </c>
      <c r="AFJ10" s="154">
        <v>0</v>
      </c>
      <c r="AFK10" s="154">
        <v>0</v>
      </c>
      <c r="AFL10" s="154">
        <v>0</v>
      </c>
      <c r="AFM10" s="154">
        <v>0</v>
      </c>
      <c r="AFN10" s="154">
        <v>0</v>
      </c>
      <c r="AFO10" s="154">
        <v>0</v>
      </c>
      <c r="AFP10" s="154">
        <v>0</v>
      </c>
      <c r="AFQ10" s="154">
        <v>0</v>
      </c>
      <c r="AFR10" s="154">
        <v>0</v>
      </c>
      <c r="AFS10" s="154">
        <v>0</v>
      </c>
      <c r="AFT10" s="154">
        <v>0</v>
      </c>
      <c r="AFU10" s="154">
        <v>0</v>
      </c>
      <c r="AFV10" s="154">
        <v>0</v>
      </c>
      <c r="AFW10" s="154">
        <v>0</v>
      </c>
      <c r="AFX10" s="154">
        <v>0</v>
      </c>
      <c r="AFY10" s="154">
        <v>0</v>
      </c>
      <c r="AFZ10" s="154">
        <v>0</v>
      </c>
      <c r="AGA10" s="154">
        <v>0</v>
      </c>
      <c r="AGB10" s="154">
        <v>0</v>
      </c>
      <c r="AGC10" s="154">
        <v>0</v>
      </c>
      <c r="AGD10" s="154">
        <v>0</v>
      </c>
      <c r="AGE10" s="154">
        <v>0</v>
      </c>
      <c r="AGF10" s="154">
        <v>0</v>
      </c>
      <c r="AGG10" s="154">
        <v>0</v>
      </c>
      <c r="AGH10" s="154">
        <v>0</v>
      </c>
      <c r="AGI10" s="154">
        <v>0</v>
      </c>
      <c r="AGJ10" s="154">
        <v>0</v>
      </c>
      <c r="AGK10" s="154">
        <v>0</v>
      </c>
      <c r="AGL10" s="154">
        <v>0</v>
      </c>
      <c r="AGM10" s="154">
        <v>0</v>
      </c>
      <c r="AGN10" s="154">
        <v>0</v>
      </c>
      <c r="AGO10" s="154">
        <v>0</v>
      </c>
      <c r="AGP10" s="154">
        <v>0</v>
      </c>
      <c r="AGQ10" s="154">
        <v>0</v>
      </c>
      <c r="AGR10" s="154">
        <v>0</v>
      </c>
      <c r="AGS10" s="154">
        <v>0</v>
      </c>
      <c r="AGT10" s="154">
        <v>0</v>
      </c>
      <c r="AGU10" s="154">
        <v>0</v>
      </c>
      <c r="AGV10" s="154">
        <v>0</v>
      </c>
      <c r="AGW10" s="154">
        <v>0</v>
      </c>
      <c r="AGX10" s="154">
        <v>0</v>
      </c>
      <c r="AGY10" s="154">
        <v>0</v>
      </c>
      <c r="AGZ10" s="154">
        <v>0</v>
      </c>
      <c r="AHA10" s="154">
        <v>0</v>
      </c>
      <c r="AHB10" s="154">
        <v>0</v>
      </c>
      <c r="AHC10" s="154">
        <v>0</v>
      </c>
      <c r="AHD10" s="154">
        <v>0</v>
      </c>
      <c r="AHE10" s="154">
        <v>0</v>
      </c>
      <c r="AHF10" s="154">
        <v>0</v>
      </c>
      <c r="AHG10" s="154">
        <v>0</v>
      </c>
      <c r="AHH10" s="154">
        <v>0</v>
      </c>
      <c r="AHI10" s="154">
        <v>0</v>
      </c>
      <c r="AHJ10" s="154">
        <v>0</v>
      </c>
      <c r="AHK10" s="154">
        <v>0</v>
      </c>
      <c r="AHL10" s="154">
        <v>0</v>
      </c>
      <c r="AHM10" s="154">
        <v>0</v>
      </c>
      <c r="AHN10" s="154">
        <v>0</v>
      </c>
      <c r="AHO10" s="154">
        <v>0</v>
      </c>
      <c r="AHP10" s="154">
        <v>0</v>
      </c>
      <c r="AHQ10" s="154">
        <v>0</v>
      </c>
      <c r="AHR10" s="154">
        <v>0</v>
      </c>
      <c r="AHS10" s="154">
        <v>0</v>
      </c>
      <c r="AHT10" s="154">
        <v>0</v>
      </c>
      <c r="AHU10" s="154">
        <v>0</v>
      </c>
      <c r="AHV10" s="154">
        <v>0</v>
      </c>
      <c r="AHW10" s="154">
        <v>0</v>
      </c>
      <c r="AHX10" s="154">
        <v>0</v>
      </c>
      <c r="AHY10" s="154">
        <v>0</v>
      </c>
      <c r="AHZ10" s="154">
        <v>0</v>
      </c>
      <c r="AIA10" s="154">
        <v>0</v>
      </c>
      <c r="AIB10" s="154">
        <v>0</v>
      </c>
      <c r="AIC10" s="154">
        <v>0</v>
      </c>
      <c r="AID10" s="154">
        <v>0</v>
      </c>
      <c r="AIE10" s="154">
        <v>0</v>
      </c>
      <c r="AIF10" s="154">
        <v>0</v>
      </c>
      <c r="AIG10" s="154">
        <v>0</v>
      </c>
      <c r="AIH10" s="154">
        <v>0</v>
      </c>
      <c r="AII10" s="154">
        <v>0</v>
      </c>
      <c r="AIJ10" s="154">
        <v>0</v>
      </c>
      <c r="AIK10" s="154">
        <v>0</v>
      </c>
      <c r="AIL10" s="154">
        <v>0</v>
      </c>
      <c r="AIM10" s="154">
        <v>0</v>
      </c>
      <c r="AIN10" s="154">
        <v>0</v>
      </c>
      <c r="AIO10" s="154">
        <v>0</v>
      </c>
      <c r="AIP10" s="154">
        <v>0</v>
      </c>
      <c r="AIQ10" s="154">
        <v>0</v>
      </c>
      <c r="AIR10" s="154">
        <v>0</v>
      </c>
      <c r="AIS10" s="154">
        <v>0</v>
      </c>
      <c r="AIT10" s="154">
        <v>0</v>
      </c>
      <c r="AIU10" s="154">
        <v>0</v>
      </c>
      <c r="AIV10" s="154">
        <v>0</v>
      </c>
      <c r="AIW10" s="154">
        <v>0</v>
      </c>
      <c r="AIX10" s="154">
        <v>0</v>
      </c>
      <c r="AIY10" s="154">
        <v>0</v>
      </c>
      <c r="AIZ10" s="154">
        <v>0</v>
      </c>
      <c r="AJA10" s="154">
        <v>0</v>
      </c>
      <c r="AJB10" s="154">
        <v>0</v>
      </c>
      <c r="AJC10" s="154">
        <v>0</v>
      </c>
      <c r="AJD10" s="154">
        <v>0</v>
      </c>
      <c r="AJE10" s="154">
        <v>0</v>
      </c>
      <c r="AJF10" s="154">
        <v>0</v>
      </c>
      <c r="AJG10" s="154">
        <v>0</v>
      </c>
      <c r="AJH10" s="154">
        <v>0</v>
      </c>
      <c r="AJI10" s="154">
        <v>0</v>
      </c>
      <c r="AJJ10" s="154">
        <v>0</v>
      </c>
      <c r="AJK10" s="154">
        <v>0</v>
      </c>
      <c r="AJL10" s="154">
        <v>0</v>
      </c>
      <c r="AJM10" s="154">
        <v>0</v>
      </c>
      <c r="AJN10" s="154">
        <v>0</v>
      </c>
      <c r="AJO10" s="154">
        <v>0</v>
      </c>
      <c r="AJP10" s="154">
        <v>0</v>
      </c>
      <c r="AJQ10" s="154">
        <v>0</v>
      </c>
      <c r="AJR10" s="154">
        <v>0</v>
      </c>
      <c r="AJS10" s="154">
        <v>0</v>
      </c>
      <c r="AJT10" s="154">
        <v>0</v>
      </c>
      <c r="AJU10" s="154">
        <v>0</v>
      </c>
      <c r="AJV10" s="154">
        <v>0</v>
      </c>
      <c r="AJW10" s="154">
        <v>0</v>
      </c>
      <c r="AJX10" s="154">
        <v>0</v>
      </c>
      <c r="AJY10" s="154">
        <v>0</v>
      </c>
      <c r="AJZ10" s="154">
        <v>0</v>
      </c>
      <c r="AKA10" s="154">
        <v>0</v>
      </c>
      <c r="AKB10" s="154">
        <v>0</v>
      </c>
      <c r="AKC10" s="154">
        <v>0</v>
      </c>
      <c r="AKD10" s="154">
        <v>0</v>
      </c>
      <c r="AKE10" s="154">
        <v>0</v>
      </c>
      <c r="AKF10" s="154">
        <v>0</v>
      </c>
      <c r="AKG10" s="154">
        <v>0</v>
      </c>
      <c r="AKH10" s="154">
        <v>0</v>
      </c>
      <c r="AKI10" s="154">
        <v>0</v>
      </c>
      <c r="AKJ10" s="154">
        <v>0</v>
      </c>
      <c r="AKK10" s="154">
        <v>0</v>
      </c>
      <c r="AKL10" s="154">
        <v>0</v>
      </c>
      <c r="AKM10" s="154">
        <v>0</v>
      </c>
      <c r="AKN10" s="154">
        <v>0</v>
      </c>
      <c r="AKO10" s="154">
        <v>0</v>
      </c>
      <c r="AKP10" s="154">
        <v>0</v>
      </c>
      <c r="AKQ10" s="154">
        <v>0</v>
      </c>
      <c r="AKR10" s="154">
        <v>0</v>
      </c>
      <c r="AKS10" s="154">
        <v>0</v>
      </c>
      <c r="AKT10" s="154">
        <v>0</v>
      </c>
      <c r="AKU10" s="154">
        <v>0</v>
      </c>
      <c r="AKV10" s="154">
        <v>0</v>
      </c>
      <c r="AKW10" s="154">
        <v>0</v>
      </c>
      <c r="AKX10" s="154">
        <v>0</v>
      </c>
      <c r="AKY10" s="154">
        <v>0</v>
      </c>
      <c r="AKZ10" s="154">
        <v>0</v>
      </c>
      <c r="ALA10" s="154">
        <v>0</v>
      </c>
      <c r="ALB10" s="154">
        <v>0</v>
      </c>
      <c r="ALC10" s="154">
        <v>0</v>
      </c>
      <c r="ALD10" s="154">
        <v>0</v>
      </c>
      <c r="ALE10" s="154">
        <v>0</v>
      </c>
      <c r="ALF10" s="154">
        <v>0</v>
      </c>
      <c r="ALG10" s="154">
        <v>0</v>
      </c>
      <c r="ALH10" s="154">
        <v>0</v>
      </c>
      <c r="ALI10" s="154">
        <v>0</v>
      </c>
      <c r="ALJ10" s="154">
        <v>0</v>
      </c>
      <c r="ALK10" s="154">
        <v>0</v>
      </c>
      <c r="ALL10" s="154">
        <v>0</v>
      </c>
      <c r="ALM10" s="154">
        <v>0</v>
      </c>
      <c r="ALN10" s="154">
        <v>0</v>
      </c>
      <c r="ALO10" s="154">
        <v>0</v>
      </c>
      <c r="ALP10" s="154">
        <v>0</v>
      </c>
      <c r="ALQ10" s="154">
        <v>0</v>
      </c>
      <c r="ALR10" s="154">
        <v>0</v>
      </c>
      <c r="ALS10" s="154">
        <v>0</v>
      </c>
      <c r="ALT10" s="154">
        <v>0</v>
      </c>
      <c r="ALU10" s="154">
        <v>0</v>
      </c>
      <c r="ALV10" s="154">
        <v>0</v>
      </c>
      <c r="ALW10" s="154">
        <v>0</v>
      </c>
      <c r="ALX10" s="154">
        <v>0</v>
      </c>
      <c r="ALY10" s="154">
        <v>0</v>
      </c>
      <c r="ALZ10" s="154">
        <v>0</v>
      </c>
      <c r="AMA10" s="154">
        <v>0</v>
      </c>
      <c r="AMB10" s="154">
        <v>0</v>
      </c>
      <c r="AMC10" s="154">
        <v>0</v>
      </c>
      <c r="AMD10" s="154">
        <v>0</v>
      </c>
      <c r="AME10" s="154">
        <v>0</v>
      </c>
      <c r="AMF10" s="154">
        <v>0</v>
      </c>
      <c r="AMG10" s="154">
        <v>0</v>
      </c>
      <c r="AMH10" s="154">
        <v>0</v>
      </c>
      <c r="AMI10" s="154">
        <v>0</v>
      </c>
      <c r="AMJ10" s="154">
        <v>0</v>
      </c>
      <c r="AMK10" s="154">
        <v>0</v>
      </c>
      <c r="AML10" s="154">
        <v>0</v>
      </c>
      <c r="AMM10" s="154">
        <v>0</v>
      </c>
      <c r="AMN10" s="154">
        <v>0</v>
      </c>
      <c r="AMO10" s="154">
        <v>0</v>
      </c>
      <c r="AMP10" s="154">
        <v>0</v>
      </c>
      <c r="AMQ10" s="154">
        <v>0</v>
      </c>
      <c r="AMR10" s="154">
        <v>0</v>
      </c>
      <c r="AMS10" s="154">
        <v>0</v>
      </c>
      <c r="AMT10" s="154">
        <v>0</v>
      </c>
      <c r="AMU10" s="154">
        <v>0</v>
      </c>
      <c r="AMV10" s="154">
        <v>0</v>
      </c>
      <c r="AMW10" s="154">
        <v>0</v>
      </c>
      <c r="AMX10" s="154">
        <v>0</v>
      </c>
      <c r="AMY10" s="154">
        <v>0</v>
      </c>
      <c r="AMZ10" s="154">
        <v>0</v>
      </c>
      <c r="ANA10" s="154">
        <v>0</v>
      </c>
      <c r="ANB10" s="154">
        <v>0</v>
      </c>
      <c r="ANC10" s="154">
        <v>0</v>
      </c>
      <c r="AND10" s="154">
        <v>0</v>
      </c>
      <c r="ANE10" s="154">
        <v>0</v>
      </c>
      <c r="ANF10" s="154">
        <v>0</v>
      </c>
      <c r="ANG10" s="154">
        <v>0</v>
      </c>
      <c r="ANH10" s="154">
        <v>0</v>
      </c>
      <c r="ANI10" s="154">
        <v>0</v>
      </c>
      <c r="ANJ10" s="154">
        <v>0</v>
      </c>
      <c r="ANK10" s="154">
        <v>0</v>
      </c>
      <c r="ANL10" s="154">
        <v>0</v>
      </c>
      <c r="ANM10" s="154">
        <v>0</v>
      </c>
      <c r="ANN10" s="154">
        <v>0</v>
      </c>
      <c r="ANO10" s="154">
        <v>0</v>
      </c>
      <c r="ANP10" s="154">
        <v>0</v>
      </c>
      <c r="ANQ10" s="154">
        <v>0</v>
      </c>
      <c r="ANR10" s="154">
        <v>0</v>
      </c>
      <c r="ANS10" s="154">
        <v>0</v>
      </c>
      <c r="ANT10" s="154">
        <v>0</v>
      </c>
      <c r="ANU10" s="154">
        <v>0</v>
      </c>
      <c r="ANV10" s="154">
        <v>0</v>
      </c>
      <c r="ANW10" s="154">
        <v>0</v>
      </c>
      <c r="ANX10" s="154">
        <v>0</v>
      </c>
      <c r="ANY10" s="154">
        <v>0</v>
      </c>
      <c r="ANZ10" s="154">
        <v>0</v>
      </c>
      <c r="AOA10" s="154">
        <v>0</v>
      </c>
      <c r="AOB10" s="154">
        <v>0</v>
      </c>
      <c r="AOC10" s="154">
        <v>0</v>
      </c>
      <c r="AOD10" s="154">
        <v>0</v>
      </c>
      <c r="AOE10" s="154">
        <v>0</v>
      </c>
      <c r="AOF10" s="154">
        <v>0</v>
      </c>
      <c r="AOG10" s="154">
        <v>0</v>
      </c>
      <c r="AOH10" s="154">
        <v>0</v>
      </c>
      <c r="AOI10" s="154">
        <v>0</v>
      </c>
      <c r="AOJ10" s="154">
        <v>0</v>
      </c>
      <c r="AOK10" s="154">
        <v>0</v>
      </c>
      <c r="AOL10" s="154">
        <v>0</v>
      </c>
      <c r="AOM10" s="154">
        <v>0</v>
      </c>
      <c r="AON10" s="154">
        <v>0</v>
      </c>
      <c r="AOO10" s="154">
        <v>0</v>
      </c>
      <c r="AOP10" s="154">
        <v>0</v>
      </c>
      <c r="AOQ10" s="154">
        <v>0</v>
      </c>
      <c r="AOR10" s="154">
        <v>0</v>
      </c>
      <c r="AOS10" s="154">
        <v>0</v>
      </c>
      <c r="AOT10" s="154">
        <v>0</v>
      </c>
      <c r="AOU10" s="154">
        <v>0</v>
      </c>
      <c r="AOV10" s="154">
        <v>0</v>
      </c>
      <c r="AOW10" s="154">
        <v>0</v>
      </c>
      <c r="AOX10" s="154">
        <v>0</v>
      </c>
      <c r="AOY10" s="154">
        <v>0</v>
      </c>
      <c r="AOZ10" s="154">
        <v>0</v>
      </c>
      <c r="APA10" s="154">
        <v>0</v>
      </c>
      <c r="APB10" s="154">
        <v>0</v>
      </c>
      <c r="APC10" s="154">
        <v>0</v>
      </c>
      <c r="APD10" s="154">
        <v>0</v>
      </c>
      <c r="APE10" s="154">
        <v>0</v>
      </c>
      <c r="APF10" s="154">
        <v>0</v>
      </c>
      <c r="APG10" s="154">
        <v>0</v>
      </c>
      <c r="APH10" s="154">
        <v>0</v>
      </c>
      <c r="API10" s="154">
        <v>0</v>
      </c>
      <c r="APJ10" s="154">
        <v>0</v>
      </c>
      <c r="APK10" s="154">
        <v>0</v>
      </c>
      <c r="APL10" s="154">
        <v>0</v>
      </c>
      <c r="APM10" s="154">
        <v>0</v>
      </c>
      <c r="APN10" s="154">
        <v>0</v>
      </c>
      <c r="APO10" s="154">
        <v>0</v>
      </c>
      <c r="APP10" s="154">
        <v>0</v>
      </c>
      <c r="APQ10" s="154">
        <v>0</v>
      </c>
      <c r="APR10" s="154">
        <v>0</v>
      </c>
      <c r="APS10" s="154">
        <v>0</v>
      </c>
      <c r="APT10" s="154">
        <v>0</v>
      </c>
      <c r="APU10" s="154">
        <v>0</v>
      </c>
      <c r="APV10" s="154">
        <v>0</v>
      </c>
      <c r="APW10" s="154">
        <v>0</v>
      </c>
      <c r="APX10" s="154">
        <v>0</v>
      </c>
      <c r="APY10" s="154">
        <v>0</v>
      </c>
      <c r="APZ10" s="154">
        <v>0</v>
      </c>
      <c r="AQA10" s="154">
        <v>0</v>
      </c>
      <c r="AQB10" s="154">
        <v>0</v>
      </c>
      <c r="AQC10" s="154">
        <v>0</v>
      </c>
      <c r="AQD10" s="154">
        <v>0</v>
      </c>
      <c r="AQE10" s="154">
        <v>0</v>
      </c>
      <c r="AQF10" s="154">
        <v>0</v>
      </c>
      <c r="AQG10" s="154">
        <v>0</v>
      </c>
      <c r="AQH10" s="154">
        <v>0</v>
      </c>
      <c r="AQI10" s="154">
        <v>0</v>
      </c>
      <c r="AQJ10" s="154">
        <v>0</v>
      </c>
      <c r="AQK10" s="154">
        <v>0</v>
      </c>
      <c r="AQL10" s="154">
        <v>0</v>
      </c>
      <c r="AQM10" s="154">
        <v>0</v>
      </c>
      <c r="AQN10" s="154">
        <v>0</v>
      </c>
      <c r="AQO10" s="154">
        <v>0</v>
      </c>
      <c r="AQP10" s="154">
        <v>0</v>
      </c>
      <c r="AQQ10" s="154">
        <v>0</v>
      </c>
      <c r="AQR10" s="154">
        <v>0</v>
      </c>
      <c r="AQS10" s="154">
        <v>0</v>
      </c>
      <c r="AQT10" s="154">
        <v>0</v>
      </c>
      <c r="AQU10" s="154">
        <v>0</v>
      </c>
      <c r="AQV10" s="154">
        <v>0</v>
      </c>
      <c r="AQW10" s="154">
        <v>0</v>
      </c>
      <c r="AQX10" s="154">
        <v>0</v>
      </c>
      <c r="AQY10" s="154">
        <v>0</v>
      </c>
      <c r="AQZ10" s="154">
        <v>0</v>
      </c>
      <c r="ARA10" s="154">
        <v>0</v>
      </c>
      <c r="ARB10" s="154">
        <v>0</v>
      </c>
      <c r="ARC10" s="154">
        <v>0</v>
      </c>
      <c r="ARD10" s="154">
        <v>0</v>
      </c>
      <c r="ARE10" s="154">
        <v>0</v>
      </c>
      <c r="ARF10" s="154">
        <v>0</v>
      </c>
      <c r="ARG10" s="154">
        <v>0</v>
      </c>
      <c r="ARH10" s="154">
        <v>0</v>
      </c>
      <c r="ARI10" s="154">
        <v>0</v>
      </c>
      <c r="ARJ10" s="154">
        <v>0</v>
      </c>
      <c r="ARK10" s="154">
        <v>0</v>
      </c>
      <c r="ARL10" s="154">
        <v>0</v>
      </c>
      <c r="ARM10" s="154">
        <v>0</v>
      </c>
      <c r="ARN10" s="154">
        <v>0</v>
      </c>
      <c r="ARO10" s="154">
        <v>0</v>
      </c>
      <c r="ARP10" s="154">
        <v>0</v>
      </c>
      <c r="ARQ10" s="154">
        <v>0</v>
      </c>
      <c r="ARR10" s="154">
        <v>0</v>
      </c>
      <c r="ARS10" s="154">
        <v>0</v>
      </c>
      <c r="ART10" s="154">
        <v>0</v>
      </c>
      <c r="ARU10" s="154">
        <v>0</v>
      </c>
      <c r="ARV10" s="154">
        <v>0</v>
      </c>
      <c r="ARW10" s="154">
        <v>0</v>
      </c>
      <c r="ARX10" s="154">
        <v>0</v>
      </c>
      <c r="ARY10" s="154">
        <v>0</v>
      </c>
      <c r="ARZ10" s="154">
        <v>0</v>
      </c>
      <c r="ASA10" s="154">
        <v>0</v>
      </c>
      <c r="ASB10" s="154">
        <v>0</v>
      </c>
      <c r="ASC10" s="154">
        <v>0</v>
      </c>
      <c r="ASD10" s="154">
        <v>0</v>
      </c>
      <c r="ASE10" s="154">
        <v>0</v>
      </c>
      <c r="ASF10" s="154">
        <v>0</v>
      </c>
      <c r="ASG10" s="154">
        <v>0</v>
      </c>
      <c r="ASH10" s="154">
        <v>0</v>
      </c>
      <c r="ASI10" s="154">
        <v>0</v>
      </c>
      <c r="ASJ10" s="154">
        <v>0</v>
      </c>
      <c r="ASK10" s="154">
        <v>0</v>
      </c>
      <c r="ASL10" s="154">
        <v>0</v>
      </c>
      <c r="ASM10" s="154">
        <v>0</v>
      </c>
      <c r="ASN10" s="154">
        <v>0</v>
      </c>
      <c r="ASO10" s="154">
        <v>0</v>
      </c>
      <c r="ASP10" s="154">
        <v>0</v>
      </c>
      <c r="ASQ10" s="154">
        <v>0</v>
      </c>
      <c r="ASR10" s="154">
        <v>0</v>
      </c>
      <c r="ASS10" s="154">
        <v>0</v>
      </c>
      <c r="AST10" s="154">
        <v>0</v>
      </c>
      <c r="ASU10" s="154">
        <v>0</v>
      </c>
      <c r="ASV10" s="154">
        <v>0</v>
      </c>
      <c r="ASW10" s="154">
        <v>0</v>
      </c>
      <c r="ASX10" s="154">
        <v>0</v>
      </c>
      <c r="ASY10" s="154">
        <v>0</v>
      </c>
      <c r="ASZ10" s="154">
        <v>0</v>
      </c>
      <c r="ATA10" s="154">
        <v>0</v>
      </c>
      <c r="ATB10" s="154">
        <v>0</v>
      </c>
      <c r="ATC10" s="154">
        <v>0</v>
      </c>
      <c r="ATD10" s="154">
        <v>0</v>
      </c>
      <c r="ATE10" s="154">
        <v>0</v>
      </c>
      <c r="ATF10" s="154">
        <v>0</v>
      </c>
      <c r="ATG10" s="154">
        <v>0</v>
      </c>
      <c r="ATH10" s="154">
        <v>0</v>
      </c>
      <c r="ATI10" s="154">
        <v>0</v>
      </c>
      <c r="ATJ10" s="154">
        <v>0</v>
      </c>
      <c r="ATK10" s="154">
        <v>0</v>
      </c>
      <c r="ATL10" s="154">
        <v>0</v>
      </c>
      <c r="ATM10" s="154">
        <v>0</v>
      </c>
      <c r="ATN10" s="154">
        <v>0</v>
      </c>
      <c r="ATO10" s="154">
        <v>0</v>
      </c>
      <c r="ATP10" s="154">
        <v>0</v>
      </c>
      <c r="ATQ10" s="154">
        <v>0</v>
      </c>
      <c r="ATR10" s="154">
        <v>0</v>
      </c>
      <c r="ATS10" s="154">
        <v>0</v>
      </c>
      <c r="ATT10" s="154">
        <v>0</v>
      </c>
      <c r="ATU10" s="154">
        <v>0</v>
      </c>
      <c r="ATV10" s="154">
        <v>0</v>
      </c>
      <c r="ATW10" s="154">
        <v>0</v>
      </c>
      <c r="ATX10" s="154">
        <v>0</v>
      </c>
      <c r="ATY10" s="154">
        <v>0</v>
      </c>
      <c r="ATZ10" s="154">
        <v>0</v>
      </c>
      <c r="AUA10" s="154">
        <v>0</v>
      </c>
      <c r="AUB10" s="154">
        <v>0</v>
      </c>
      <c r="AUC10" s="154">
        <v>0</v>
      </c>
      <c r="AUD10" s="154">
        <v>0</v>
      </c>
      <c r="AUE10" s="154">
        <v>0</v>
      </c>
      <c r="AUF10" s="154">
        <v>0</v>
      </c>
      <c r="AUG10" s="154">
        <v>0</v>
      </c>
      <c r="AUH10" s="154">
        <v>0</v>
      </c>
      <c r="AUI10" s="154">
        <v>0</v>
      </c>
      <c r="AUJ10" s="154">
        <v>0</v>
      </c>
      <c r="AUK10" s="154">
        <v>0</v>
      </c>
      <c r="AUL10" s="154">
        <v>0</v>
      </c>
      <c r="AUM10" s="154">
        <v>0</v>
      </c>
      <c r="AUN10" s="154">
        <v>0</v>
      </c>
      <c r="AUO10" s="154">
        <v>0</v>
      </c>
      <c r="AUP10" s="154">
        <v>0</v>
      </c>
      <c r="AUQ10" s="154">
        <v>0</v>
      </c>
      <c r="AUR10" s="154">
        <v>0</v>
      </c>
      <c r="AUS10" s="154">
        <v>0</v>
      </c>
      <c r="AUT10" s="154">
        <v>0</v>
      </c>
      <c r="AUU10" s="154">
        <v>0</v>
      </c>
      <c r="AUV10" s="154">
        <v>0</v>
      </c>
      <c r="AUW10" s="154">
        <v>0</v>
      </c>
      <c r="AUX10" s="154">
        <v>0</v>
      </c>
      <c r="AUY10" s="154">
        <v>0</v>
      </c>
      <c r="AUZ10" s="154">
        <v>0</v>
      </c>
      <c r="AVA10" s="154">
        <v>0</v>
      </c>
      <c r="AVB10" s="154">
        <v>0</v>
      </c>
      <c r="AVC10" s="154">
        <v>0</v>
      </c>
      <c r="AVD10" s="154">
        <v>0</v>
      </c>
      <c r="AVE10" s="154">
        <v>0</v>
      </c>
      <c r="AVF10" s="154">
        <v>0</v>
      </c>
      <c r="AVG10" s="154">
        <v>0</v>
      </c>
      <c r="AVH10" s="154">
        <v>0</v>
      </c>
      <c r="AVI10" s="154">
        <v>0</v>
      </c>
      <c r="AVJ10" s="154">
        <v>0</v>
      </c>
      <c r="AVK10" s="154">
        <v>0</v>
      </c>
      <c r="AVL10" s="154">
        <v>0</v>
      </c>
      <c r="AVM10" s="154">
        <v>0</v>
      </c>
      <c r="AVN10" s="154">
        <v>0</v>
      </c>
      <c r="AVO10" s="154">
        <v>0</v>
      </c>
      <c r="AVP10" s="154">
        <v>0</v>
      </c>
      <c r="AVQ10" s="154">
        <v>0</v>
      </c>
      <c r="AVR10" s="154">
        <v>0</v>
      </c>
      <c r="AVS10" s="154">
        <v>0</v>
      </c>
      <c r="AVT10" s="154">
        <v>0</v>
      </c>
      <c r="AVU10" s="154">
        <v>0</v>
      </c>
      <c r="AVV10" s="154">
        <v>0</v>
      </c>
      <c r="AVW10" s="154">
        <v>0</v>
      </c>
      <c r="AVX10" s="154">
        <v>0</v>
      </c>
      <c r="AVY10" s="154">
        <v>0</v>
      </c>
      <c r="AVZ10" s="154">
        <v>0</v>
      </c>
      <c r="AWA10" s="154">
        <v>0</v>
      </c>
      <c r="AWB10" s="154">
        <v>0</v>
      </c>
      <c r="AWC10" s="154">
        <v>0</v>
      </c>
      <c r="AWD10" s="154">
        <v>0</v>
      </c>
      <c r="AWE10" s="154">
        <v>0</v>
      </c>
      <c r="AWF10" s="154">
        <v>0</v>
      </c>
      <c r="AWG10" s="154">
        <v>0</v>
      </c>
      <c r="AWH10" s="154">
        <v>0</v>
      </c>
      <c r="AWI10" s="154">
        <v>0</v>
      </c>
      <c r="AWJ10" s="154">
        <v>0</v>
      </c>
      <c r="AWK10" s="154">
        <v>0</v>
      </c>
      <c r="AWL10" s="154">
        <v>0</v>
      </c>
      <c r="AWM10" s="154">
        <v>0</v>
      </c>
      <c r="AWN10" s="154">
        <v>0</v>
      </c>
      <c r="AWO10" s="154">
        <v>0</v>
      </c>
      <c r="AWP10" s="154">
        <v>0</v>
      </c>
      <c r="AWQ10" s="154">
        <v>0</v>
      </c>
      <c r="AWR10" s="154">
        <v>0</v>
      </c>
      <c r="AWS10" s="154">
        <v>0</v>
      </c>
      <c r="AWT10" s="154">
        <v>0</v>
      </c>
      <c r="AWU10" s="154">
        <v>0</v>
      </c>
      <c r="AWV10" s="154">
        <v>0</v>
      </c>
      <c r="AWW10" s="154">
        <v>0</v>
      </c>
      <c r="AWX10" s="154">
        <v>0</v>
      </c>
      <c r="AWY10" s="154">
        <v>0</v>
      </c>
      <c r="AWZ10" s="154">
        <v>0</v>
      </c>
      <c r="AXA10" s="154">
        <v>0</v>
      </c>
      <c r="AXB10" s="154">
        <v>0</v>
      </c>
      <c r="AXC10" s="154">
        <v>0</v>
      </c>
      <c r="AXD10" s="154">
        <v>0</v>
      </c>
      <c r="AXE10" s="154">
        <v>0</v>
      </c>
      <c r="AXF10" s="154">
        <v>0</v>
      </c>
      <c r="AXG10" s="154">
        <v>0</v>
      </c>
      <c r="AXH10" s="154">
        <v>0</v>
      </c>
      <c r="AXI10" s="154">
        <v>0</v>
      </c>
      <c r="AXJ10" s="154">
        <v>0</v>
      </c>
      <c r="AXK10" s="154">
        <v>0</v>
      </c>
      <c r="AXL10" s="154">
        <v>0</v>
      </c>
      <c r="AXM10" s="154">
        <v>0</v>
      </c>
      <c r="AXN10" s="154">
        <v>0</v>
      </c>
      <c r="AXO10" s="154">
        <v>0</v>
      </c>
      <c r="AXP10" s="154">
        <v>0</v>
      </c>
      <c r="AXQ10" s="154">
        <v>0</v>
      </c>
      <c r="AXR10" s="154">
        <v>0</v>
      </c>
      <c r="AXS10" s="154">
        <v>0</v>
      </c>
      <c r="AXT10" s="154">
        <v>0</v>
      </c>
      <c r="AXU10" s="154">
        <v>0</v>
      </c>
      <c r="AXV10" s="154">
        <v>0</v>
      </c>
      <c r="AXW10" s="154">
        <v>0</v>
      </c>
      <c r="AXX10" s="154">
        <v>0</v>
      </c>
      <c r="AXY10" s="154">
        <v>0</v>
      </c>
      <c r="AXZ10" s="154">
        <v>0</v>
      </c>
      <c r="AYA10" s="154">
        <v>0</v>
      </c>
      <c r="AYB10" s="154">
        <v>0</v>
      </c>
      <c r="AYC10" s="154">
        <v>0</v>
      </c>
      <c r="AYD10" s="154">
        <v>0</v>
      </c>
      <c r="AYE10" s="154">
        <v>0</v>
      </c>
      <c r="AYF10" s="154">
        <v>0</v>
      </c>
      <c r="AYG10" s="154">
        <v>0</v>
      </c>
      <c r="AYH10" s="154">
        <v>0</v>
      </c>
      <c r="AYI10" s="154">
        <v>0</v>
      </c>
      <c r="AYJ10" s="154">
        <v>0</v>
      </c>
      <c r="AYK10" s="154">
        <v>0</v>
      </c>
      <c r="AYL10" s="154">
        <v>0</v>
      </c>
      <c r="AYM10" s="154">
        <v>0</v>
      </c>
      <c r="AYN10" s="154">
        <v>0</v>
      </c>
      <c r="AYO10" s="154">
        <v>0</v>
      </c>
      <c r="AYP10" s="154">
        <v>0</v>
      </c>
      <c r="AYQ10" s="154">
        <v>0</v>
      </c>
      <c r="AYR10" s="154">
        <v>0</v>
      </c>
      <c r="AYS10" s="154">
        <v>0</v>
      </c>
      <c r="AYT10" s="154">
        <v>0</v>
      </c>
      <c r="AYU10" s="154">
        <v>0</v>
      </c>
      <c r="AYV10" s="154">
        <v>0</v>
      </c>
      <c r="AYW10" s="154">
        <v>0</v>
      </c>
      <c r="AYX10" s="154">
        <v>0</v>
      </c>
      <c r="AYY10" s="154">
        <v>0</v>
      </c>
      <c r="AYZ10" s="154">
        <v>0</v>
      </c>
      <c r="AZA10" s="154">
        <v>0</v>
      </c>
      <c r="AZB10" s="154">
        <v>0</v>
      </c>
      <c r="AZC10" s="154">
        <v>0</v>
      </c>
      <c r="AZD10" s="154">
        <v>0</v>
      </c>
      <c r="AZE10" s="154">
        <v>0</v>
      </c>
      <c r="AZF10" s="154">
        <v>0</v>
      </c>
      <c r="AZG10" s="154">
        <v>0</v>
      </c>
      <c r="AZH10" s="154">
        <v>0</v>
      </c>
      <c r="AZI10" s="154">
        <v>0</v>
      </c>
      <c r="AZJ10" s="154">
        <v>0</v>
      </c>
      <c r="AZK10" s="154">
        <v>0</v>
      </c>
      <c r="AZL10" s="154">
        <v>0</v>
      </c>
      <c r="AZM10" s="154">
        <v>0</v>
      </c>
      <c r="AZN10" s="154">
        <v>0</v>
      </c>
      <c r="AZO10" s="154">
        <v>0</v>
      </c>
      <c r="AZP10" s="154">
        <v>0</v>
      </c>
      <c r="AZQ10" s="154">
        <v>0</v>
      </c>
      <c r="AZR10" s="154">
        <v>0</v>
      </c>
      <c r="AZS10" s="154">
        <v>0</v>
      </c>
      <c r="AZT10" s="154">
        <v>0</v>
      </c>
      <c r="AZU10" s="154">
        <v>0</v>
      </c>
      <c r="AZV10" s="154">
        <v>0</v>
      </c>
      <c r="AZW10" s="154">
        <v>0</v>
      </c>
      <c r="AZX10" s="154">
        <v>0</v>
      </c>
      <c r="AZY10" s="154">
        <v>0</v>
      </c>
      <c r="AZZ10" s="154">
        <v>0</v>
      </c>
      <c r="BAA10" s="154">
        <v>0</v>
      </c>
      <c r="BAB10" s="154">
        <v>0</v>
      </c>
      <c r="BAC10" s="154">
        <v>0</v>
      </c>
      <c r="BAD10" s="154">
        <v>0</v>
      </c>
      <c r="BAE10" s="154">
        <v>0</v>
      </c>
      <c r="BAF10" s="154">
        <v>0</v>
      </c>
      <c r="BAG10" s="154">
        <v>0</v>
      </c>
      <c r="BAH10" s="154">
        <v>0</v>
      </c>
      <c r="BAI10" s="154">
        <v>0</v>
      </c>
      <c r="BAJ10" s="154">
        <v>0</v>
      </c>
      <c r="BAK10" s="154">
        <v>0</v>
      </c>
      <c r="BAL10" s="154">
        <v>0</v>
      </c>
      <c r="BAM10" s="154">
        <v>0</v>
      </c>
      <c r="BAN10" s="154">
        <v>0</v>
      </c>
      <c r="BAO10" s="154">
        <v>0</v>
      </c>
      <c r="BAP10" s="154">
        <v>0</v>
      </c>
      <c r="BAQ10" s="154">
        <v>0</v>
      </c>
      <c r="BAR10" s="154">
        <v>0</v>
      </c>
      <c r="BAS10" s="154">
        <v>0</v>
      </c>
      <c r="BAT10" s="154">
        <v>0</v>
      </c>
      <c r="BAU10" s="154">
        <v>0</v>
      </c>
      <c r="BAV10" s="154">
        <v>0</v>
      </c>
      <c r="BAW10" s="154">
        <v>0</v>
      </c>
      <c r="BAX10" s="154">
        <v>0</v>
      </c>
      <c r="BAY10" s="154">
        <v>0</v>
      </c>
      <c r="BAZ10" s="154">
        <v>0</v>
      </c>
      <c r="BBA10" s="154">
        <v>0</v>
      </c>
      <c r="BBB10" s="154">
        <v>0</v>
      </c>
      <c r="BBC10" s="154">
        <v>0</v>
      </c>
      <c r="BBD10" s="154">
        <v>0</v>
      </c>
      <c r="BBE10" s="154">
        <v>0</v>
      </c>
      <c r="BBF10" s="154">
        <v>0</v>
      </c>
      <c r="BBG10" s="154">
        <v>0</v>
      </c>
      <c r="BBH10" s="154">
        <v>0</v>
      </c>
      <c r="BBI10" s="154">
        <v>0</v>
      </c>
      <c r="BBJ10" s="154">
        <v>0</v>
      </c>
      <c r="BBK10" s="154">
        <v>0</v>
      </c>
      <c r="BBL10" s="154">
        <v>0</v>
      </c>
      <c r="BBM10" s="154">
        <v>0</v>
      </c>
      <c r="BBN10" s="154">
        <v>0</v>
      </c>
      <c r="BBO10" s="154">
        <v>0</v>
      </c>
      <c r="BBP10" s="154">
        <v>0</v>
      </c>
      <c r="BBQ10" s="154">
        <v>0</v>
      </c>
      <c r="BBR10" s="154">
        <v>0</v>
      </c>
      <c r="BBS10" s="154">
        <v>0</v>
      </c>
      <c r="BBT10" s="154">
        <v>0</v>
      </c>
      <c r="BBU10" s="154">
        <v>0</v>
      </c>
      <c r="BBV10" s="154">
        <v>0</v>
      </c>
      <c r="BBW10" s="154">
        <v>0</v>
      </c>
      <c r="BBX10" s="154">
        <v>0</v>
      </c>
      <c r="BBY10" s="154">
        <v>0</v>
      </c>
      <c r="BBZ10" s="154">
        <v>0</v>
      </c>
      <c r="BCA10" s="154">
        <v>0</v>
      </c>
      <c r="BCB10" s="154">
        <v>0</v>
      </c>
      <c r="BCC10" s="154">
        <v>0</v>
      </c>
      <c r="BCD10" s="154">
        <v>0</v>
      </c>
      <c r="BCE10" s="154">
        <v>0</v>
      </c>
      <c r="BCF10" s="154">
        <v>0</v>
      </c>
      <c r="BCG10" s="154">
        <v>0</v>
      </c>
      <c r="BCH10" s="154">
        <v>0</v>
      </c>
      <c r="BCI10" s="154">
        <v>0</v>
      </c>
      <c r="BCJ10" s="154">
        <v>0</v>
      </c>
      <c r="BCK10" s="154">
        <v>0</v>
      </c>
      <c r="BCL10" s="154">
        <v>0</v>
      </c>
      <c r="BCM10" s="154">
        <v>0</v>
      </c>
      <c r="BCN10" s="154">
        <v>0</v>
      </c>
      <c r="BCO10" s="154">
        <v>0</v>
      </c>
      <c r="BCP10" s="154">
        <v>0</v>
      </c>
      <c r="BCQ10" s="154">
        <v>0</v>
      </c>
      <c r="BCR10" s="154">
        <v>0</v>
      </c>
      <c r="BCS10" s="154">
        <v>0</v>
      </c>
      <c r="BCT10" s="154">
        <v>0</v>
      </c>
      <c r="BCU10" s="154">
        <v>0</v>
      </c>
      <c r="BCV10" s="154">
        <v>0</v>
      </c>
      <c r="BCW10" s="154">
        <v>0</v>
      </c>
      <c r="BCX10" s="154">
        <v>0</v>
      </c>
      <c r="BCY10" s="154">
        <v>0</v>
      </c>
      <c r="BCZ10" s="154">
        <v>0</v>
      </c>
      <c r="BDA10" s="154">
        <v>0</v>
      </c>
      <c r="BDB10" s="154">
        <v>0</v>
      </c>
      <c r="BDC10" s="154">
        <v>0</v>
      </c>
      <c r="BDD10" s="154">
        <v>0</v>
      </c>
      <c r="BDE10" s="154">
        <v>0</v>
      </c>
      <c r="BDF10" s="154">
        <v>0</v>
      </c>
      <c r="BDG10" s="154">
        <v>0</v>
      </c>
      <c r="BDH10" s="154">
        <v>0</v>
      </c>
      <c r="BDI10" s="154">
        <v>0</v>
      </c>
      <c r="BDJ10" s="154">
        <v>0</v>
      </c>
      <c r="BDK10" s="154">
        <v>0</v>
      </c>
      <c r="BDL10" s="154">
        <v>0</v>
      </c>
      <c r="BDM10" s="154">
        <v>0</v>
      </c>
      <c r="BDN10" s="154">
        <v>0</v>
      </c>
      <c r="BDO10" s="154">
        <v>0</v>
      </c>
      <c r="BDP10" s="154">
        <v>0</v>
      </c>
      <c r="BDQ10" s="154">
        <v>0</v>
      </c>
      <c r="BDR10" s="154">
        <v>0</v>
      </c>
      <c r="BDS10" s="154">
        <v>0</v>
      </c>
      <c r="BDT10" s="154">
        <v>0</v>
      </c>
      <c r="BDU10" s="154">
        <v>0</v>
      </c>
      <c r="BDV10" s="154">
        <v>0</v>
      </c>
      <c r="BDW10" s="154">
        <v>0</v>
      </c>
      <c r="BDX10" s="154">
        <v>0</v>
      </c>
      <c r="BDY10" s="154">
        <v>0</v>
      </c>
      <c r="BDZ10" s="154">
        <v>0</v>
      </c>
      <c r="BEA10" s="154">
        <v>0</v>
      </c>
      <c r="BEB10" s="154">
        <v>0</v>
      </c>
      <c r="BEC10" s="154">
        <v>0</v>
      </c>
      <c r="BED10" s="154">
        <v>0</v>
      </c>
      <c r="BEE10" s="154">
        <v>0</v>
      </c>
      <c r="BEF10" s="154">
        <v>0</v>
      </c>
      <c r="BEG10" s="154">
        <v>0</v>
      </c>
      <c r="BEH10" s="154">
        <v>0</v>
      </c>
      <c r="BEI10" s="154">
        <v>0</v>
      </c>
      <c r="BEJ10" s="154">
        <v>0</v>
      </c>
      <c r="BEK10" s="154">
        <v>0</v>
      </c>
      <c r="BEL10" s="154">
        <v>0</v>
      </c>
      <c r="BEM10" s="154">
        <v>0</v>
      </c>
      <c r="BEN10" s="154">
        <v>0</v>
      </c>
      <c r="BEO10" s="154">
        <v>0</v>
      </c>
      <c r="BEP10" s="154">
        <v>0</v>
      </c>
      <c r="BEQ10" s="154">
        <v>0</v>
      </c>
      <c r="BER10" s="154">
        <v>0</v>
      </c>
      <c r="BES10" s="154">
        <v>0</v>
      </c>
      <c r="BET10" s="154">
        <v>0</v>
      </c>
      <c r="BEU10" s="154">
        <v>0</v>
      </c>
      <c r="BEV10" s="154">
        <v>0</v>
      </c>
      <c r="BEW10" s="154">
        <v>0</v>
      </c>
      <c r="BEX10" s="154">
        <v>0</v>
      </c>
      <c r="BEY10" s="154">
        <v>0</v>
      </c>
      <c r="BEZ10" s="154">
        <v>0</v>
      </c>
      <c r="BFA10" s="154">
        <v>0</v>
      </c>
      <c r="BFB10" s="154">
        <v>0</v>
      </c>
      <c r="BFC10" s="154">
        <v>0</v>
      </c>
      <c r="BFD10" s="154">
        <v>0</v>
      </c>
      <c r="BFE10" s="154">
        <v>0</v>
      </c>
      <c r="BFF10" s="154">
        <v>0</v>
      </c>
      <c r="BFG10" s="154">
        <v>0</v>
      </c>
      <c r="BFH10" s="154">
        <v>0</v>
      </c>
      <c r="BFI10" s="154">
        <v>0</v>
      </c>
      <c r="BFJ10" s="154">
        <v>0</v>
      </c>
      <c r="BFK10" s="154">
        <v>0</v>
      </c>
      <c r="BFL10" s="154">
        <v>0</v>
      </c>
      <c r="BFM10" s="154">
        <v>0</v>
      </c>
      <c r="BFN10" s="154">
        <v>0</v>
      </c>
      <c r="BFO10" s="154">
        <v>0</v>
      </c>
      <c r="BFP10" s="154">
        <v>0</v>
      </c>
      <c r="BFQ10" s="154">
        <v>0</v>
      </c>
      <c r="BFR10" s="154">
        <v>0</v>
      </c>
      <c r="BFS10" s="154">
        <v>0</v>
      </c>
      <c r="BFT10" s="154">
        <v>0</v>
      </c>
      <c r="BFU10" s="154">
        <v>0</v>
      </c>
      <c r="BFV10" s="154">
        <v>0</v>
      </c>
      <c r="BFW10" s="154">
        <v>0</v>
      </c>
      <c r="BFX10" s="154">
        <v>0</v>
      </c>
      <c r="BFY10" s="154">
        <v>0</v>
      </c>
      <c r="BFZ10" s="154">
        <v>0</v>
      </c>
      <c r="BGA10" s="154">
        <v>0</v>
      </c>
      <c r="BGB10" s="154">
        <v>0</v>
      </c>
      <c r="BGC10" s="154">
        <v>0</v>
      </c>
      <c r="BGD10" s="154">
        <v>0</v>
      </c>
      <c r="BGE10" s="154">
        <v>0</v>
      </c>
      <c r="BGF10" s="154">
        <v>0</v>
      </c>
      <c r="BGG10" s="154">
        <v>0</v>
      </c>
      <c r="BGH10" s="154">
        <v>0</v>
      </c>
      <c r="BGI10" s="154">
        <v>0</v>
      </c>
      <c r="BGJ10" s="154">
        <v>0</v>
      </c>
      <c r="BGK10" s="154">
        <v>0</v>
      </c>
      <c r="BGL10" s="154">
        <v>0</v>
      </c>
      <c r="BGM10" s="154">
        <v>0</v>
      </c>
      <c r="BGN10" s="154">
        <v>0</v>
      </c>
      <c r="BGO10" s="154">
        <v>0</v>
      </c>
      <c r="BGP10" s="154">
        <v>0</v>
      </c>
      <c r="BGQ10" s="154">
        <v>0</v>
      </c>
      <c r="BGR10" s="154">
        <v>0</v>
      </c>
      <c r="BGS10" s="154">
        <v>0</v>
      </c>
      <c r="BGT10" s="154">
        <v>0</v>
      </c>
      <c r="BGU10" s="154">
        <v>0</v>
      </c>
      <c r="BGV10" s="154">
        <v>0</v>
      </c>
      <c r="BGW10" s="154">
        <v>0</v>
      </c>
      <c r="BGX10" s="154">
        <v>0</v>
      </c>
      <c r="BGY10" s="154">
        <v>0</v>
      </c>
      <c r="BGZ10" s="154">
        <v>0</v>
      </c>
      <c r="BHA10" s="154">
        <v>0</v>
      </c>
      <c r="BHB10" s="154">
        <v>0</v>
      </c>
      <c r="BHC10" s="154">
        <v>0</v>
      </c>
      <c r="BHD10" s="154">
        <v>0</v>
      </c>
      <c r="BHE10" s="154">
        <v>0</v>
      </c>
      <c r="BHF10" s="154">
        <v>0</v>
      </c>
      <c r="BHG10" s="154">
        <v>0</v>
      </c>
      <c r="BHH10" s="154">
        <v>0</v>
      </c>
      <c r="BHI10" s="154">
        <v>0</v>
      </c>
      <c r="BHJ10" s="154">
        <v>0</v>
      </c>
      <c r="BHK10" s="154">
        <v>0</v>
      </c>
      <c r="BHL10" s="154">
        <v>0</v>
      </c>
      <c r="BHM10" s="154">
        <v>0</v>
      </c>
      <c r="BHN10" s="154">
        <v>0</v>
      </c>
      <c r="BHO10" s="154">
        <v>0</v>
      </c>
      <c r="BHP10" s="154">
        <v>0</v>
      </c>
      <c r="BHQ10" s="154">
        <v>0</v>
      </c>
      <c r="BHR10" s="154">
        <v>0</v>
      </c>
      <c r="BHS10" s="154">
        <v>0</v>
      </c>
      <c r="BHT10" s="154">
        <v>0</v>
      </c>
      <c r="BHU10" s="154">
        <v>0</v>
      </c>
      <c r="BHV10" s="154">
        <v>0</v>
      </c>
      <c r="BHW10" s="154">
        <v>0</v>
      </c>
      <c r="BHX10" s="154">
        <v>0</v>
      </c>
      <c r="BHY10" s="154">
        <v>0</v>
      </c>
      <c r="BHZ10" s="154">
        <v>0</v>
      </c>
      <c r="BIA10" s="154">
        <v>0</v>
      </c>
      <c r="BIB10" s="154">
        <v>0</v>
      </c>
      <c r="BIC10" s="154">
        <v>0</v>
      </c>
      <c r="BID10" s="154">
        <v>0</v>
      </c>
      <c r="BIE10" s="154">
        <v>0</v>
      </c>
      <c r="BIF10" s="154">
        <v>0</v>
      </c>
      <c r="BIG10" s="154">
        <v>0</v>
      </c>
      <c r="BIH10" s="154">
        <v>0</v>
      </c>
      <c r="BII10" s="154">
        <v>0</v>
      </c>
      <c r="BIJ10" s="154">
        <v>0</v>
      </c>
      <c r="BIK10" s="154">
        <v>0</v>
      </c>
      <c r="BIL10" s="154">
        <v>0</v>
      </c>
      <c r="BIM10" s="154">
        <v>0</v>
      </c>
      <c r="BIN10" s="154">
        <v>0</v>
      </c>
      <c r="BIO10" s="154">
        <v>0</v>
      </c>
      <c r="BIP10" s="154">
        <v>0</v>
      </c>
      <c r="BIQ10" s="154">
        <v>0</v>
      </c>
      <c r="BIR10" s="154">
        <v>0</v>
      </c>
      <c r="BIS10" s="154">
        <v>0</v>
      </c>
      <c r="BIT10" s="154">
        <v>0</v>
      </c>
      <c r="BIU10" s="154">
        <v>0</v>
      </c>
      <c r="BIV10" s="154">
        <v>0</v>
      </c>
      <c r="BIW10" s="154">
        <v>0</v>
      </c>
      <c r="BIX10" s="154">
        <v>0</v>
      </c>
      <c r="BIY10" s="154">
        <v>0</v>
      </c>
      <c r="BIZ10" s="154">
        <v>0</v>
      </c>
      <c r="BJA10" s="154">
        <v>0</v>
      </c>
      <c r="BJB10" s="154">
        <v>0</v>
      </c>
      <c r="BJC10" s="154">
        <v>0</v>
      </c>
      <c r="BJD10" s="154">
        <v>0</v>
      </c>
      <c r="BJE10" s="154">
        <v>0</v>
      </c>
      <c r="BJF10" s="154">
        <v>0</v>
      </c>
      <c r="BJG10" s="154">
        <v>0</v>
      </c>
      <c r="BJH10" s="154">
        <v>0</v>
      </c>
      <c r="BJI10" s="154">
        <v>0</v>
      </c>
      <c r="BJJ10" s="154">
        <v>0</v>
      </c>
      <c r="BJK10" s="154">
        <v>0</v>
      </c>
      <c r="BJL10" s="154">
        <v>0</v>
      </c>
      <c r="BJM10" s="154">
        <v>0</v>
      </c>
      <c r="BJN10" s="154">
        <v>0</v>
      </c>
      <c r="BJO10" s="154">
        <v>0</v>
      </c>
      <c r="BJP10" s="154">
        <v>0</v>
      </c>
      <c r="BJQ10" s="154">
        <v>0</v>
      </c>
      <c r="BJR10" s="154">
        <v>0</v>
      </c>
      <c r="BJS10" s="154">
        <v>0</v>
      </c>
      <c r="BJT10" s="154">
        <v>0</v>
      </c>
      <c r="BJU10" s="154">
        <v>0</v>
      </c>
      <c r="BJV10" s="154">
        <v>0</v>
      </c>
      <c r="BJW10" s="154">
        <v>0</v>
      </c>
      <c r="BJX10" s="154">
        <v>0</v>
      </c>
      <c r="BJY10" s="154">
        <v>0</v>
      </c>
      <c r="BJZ10" s="154">
        <v>0</v>
      </c>
      <c r="BKA10" s="154">
        <v>0</v>
      </c>
      <c r="BKB10" s="154">
        <v>0</v>
      </c>
      <c r="BKC10" s="154">
        <v>0</v>
      </c>
      <c r="BKD10" s="154">
        <v>0</v>
      </c>
      <c r="BKE10" s="154">
        <v>0</v>
      </c>
      <c r="BKF10" s="154">
        <v>0</v>
      </c>
      <c r="BKG10" s="154">
        <v>0</v>
      </c>
      <c r="BKH10" s="154">
        <v>0</v>
      </c>
      <c r="BKI10" s="154">
        <v>0</v>
      </c>
      <c r="BKJ10" s="154">
        <v>0</v>
      </c>
      <c r="BKK10" s="154">
        <v>0</v>
      </c>
      <c r="BKL10" s="154">
        <v>0</v>
      </c>
      <c r="BKM10" s="154">
        <v>0</v>
      </c>
      <c r="BKN10" s="154">
        <v>0</v>
      </c>
      <c r="BKO10" s="154">
        <v>0</v>
      </c>
      <c r="BKP10" s="154">
        <v>0</v>
      </c>
      <c r="BKQ10" s="154">
        <v>0</v>
      </c>
      <c r="BKR10" s="154">
        <v>0</v>
      </c>
      <c r="BKS10" s="154">
        <v>0</v>
      </c>
      <c r="BKT10" s="154">
        <v>0</v>
      </c>
      <c r="BKU10" s="154">
        <v>0</v>
      </c>
      <c r="BKV10" s="154">
        <v>0</v>
      </c>
      <c r="BKW10" s="154">
        <v>0</v>
      </c>
      <c r="BKX10" s="154">
        <v>0</v>
      </c>
      <c r="BKY10" s="154">
        <v>0</v>
      </c>
      <c r="BKZ10" s="154">
        <v>0</v>
      </c>
      <c r="BLA10" s="154">
        <v>0</v>
      </c>
      <c r="BLB10" s="154">
        <v>0</v>
      </c>
      <c r="BLC10" s="154">
        <v>0</v>
      </c>
      <c r="BLD10" s="154">
        <v>0</v>
      </c>
      <c r="BLE10" s="154">
        <v>0</v>
      </c>
      <c r="BLF10" s="154">
        <v>0</v>
      </c>
      <c r="BLG10" s="154">
        <v>0</v>
      </c>
      <c r="BLH10" s="154">
        <v>0</v>
      </c>
      <c r="BLI10" s="154">
        <v>0</v>
      </c>
      <c r="BLJ10" s="154">
        <v>0</v>
      </c>
      <c r="BLK10" s="154">
        <v>0</v>
      </c>
      <c r="BLL10" s="154">
        <v>0</v>
      </c>
      <c r="BLM10" s="154">
        <v>0</v>
      </c>
      <c r="BLN10" s="154">
        <v>0</v>
      </c>
      <c r="BLO10" s="154">
        <v>0</v>
      </c>
      <c r="BLP10" s="154">
        <v>0</v>
      </c>
      <c r="BLQ10" s="154">
        <v>0</v>
      </c>
      <c r="BLR10" s="154">
        <v>0</v>
      </c>
      <c r="BLS10" s="154">
        <v>0</v>
      </c>
      <c r="BLT10" s="154">
        <v>0</v>
      </c>
      <c r="BLU10" s="154">
        <v>0</v>
      </c>
      <c r="BLV10" s="154">
        <v>0</v>
      </c>
      <c r="BLW10" s="154">
        <v>0</v>
      </c>
      <c r="BLX10" s="154">
        <v>0</v>
      </c>
      <c r="BLY10" s="154">
        <v>0</v>
      </c>
      <c r="BLZ10" s="154">
        <v>0</v>
      </c>
      <c r="BMA10" s="154">
        <v>0</v>
      </c>
      <c r="BMB10" s="154">
        <v>0</v>
      </c>
      <c r="BMC10" s="154">
        <v>0</v>
      </c>
      <c r="BMD10" s="154">
        <v>0</v>
      </c>
      <c r="BME10" s="154">
        <v>0</v>
      </c>
      <c r="BMF10" s="154">
        <v>0</v>
      </c>
      <c r="BMG10" s="154">
        <v>0</v>
      </c>
      <c r="BMH10" s="154">
        <v>0</v>
      </c>
      <c r="BMI10" s="154">
        <v>0</v>
      </c>
      <c r="BMJ10" s="154">
        <v>0</v>
      </c>
      <c r="BMK10" s="154">
        <v>0</v>
      </c>
      <c r="BML10" s="154">
        <v>0</v>
      </c>
      <c r="BMM10" s="154">
        <v>0</v>
      </c>
      <c r="BMN10" s="154">
        <v>0</v>
      </c>
      <c r="BMO10" s="154">
        <v>0</v>
      </c>
      <c r="BMP10" s="154">
        <v>0</v>
      </c>
      <c r="BMQ10" s="154">
        <v>0</v>
      </c>
      <c r="BMR10" s="154">
        <v>0</v>
      </c>
      <c r="BMS10" s="154">
        <v>0</v>
      </c>
      <c r="BMT10" s="154">
        <v>0</v>
      </c>
      <c r="BMU10" s="154">
        <v>0</v>
      </c>
      <c r="BMV10" s="154">
        <v>0</v>
      </c>
      <c r="BMW10" s="154">
        <v>0</v>
      </c>
      <c r="BMX10" s="154">
        <v>0</v>
      </c>
      <c r="BMY10" s="154">
        <v>0</v>
      </c>
      <c r="BMZ10" s="154">
        <v>0</v>
      </c>
      <c r="BNA10" s="154">
        <v>0</v>
      </c>
      <c r="BNB10" s="154">
        <v>0</v>
      </c>
      <c r="BNC10" s="154">
        <v>0</v>
      </c>
      <c r="BND10" s="154">
        <v>0</v>
      </c>
      <c r="BNE10" s="154">
        <v>0</v>
      </c>
      <c r="BNF10" s="154">
        <v>0</v>
      </c>
      <c r="BNG10" s="154">
        <v>0</v>
      </c>
      <c r="BNH10" s="154">
        <v>0</v>
      </c>
      <c r="BNI10" s="154">
        <v>0</v>
      </c>
      <c r="BNJ10" s="154">
        <v>0</v>
      </c>
      <c r="BNK10" s="154">
        <v>0</v>
      </c>
      <c r="BNL10" s="154">
        <v>0</v>
      </c>
      <c r="BNM10" s="154">
        <v>0</v>
      </c>
      <c r="BNN10" s="154">
        <v>0</v>
      </c>
      <c r="BNO10" s="154">
        <v>0</v>
      </c>
      <c r="BNP10" s="154">
        <v>0</v>
      </c>
      <c r="BNQ10" s="154">
        <v>0</v>
      </c>
      <c r="BNR10" s="154">
        <v>0</v>
      </c>
      <c r="BNS10" s="154">
        <v>0</v>
      </c>
      <c r="BNT10" s="154">
        <v>0</v>
      </c>
      <c r="BNU10" s="154">
        <v>0</v>
      </c>
      <c r="BNV10" s="154">
        <v>0</v>
      </c>
      <c r="BNW10" s="154">
        <v>0</v>
      </c>
      <c r="BNX10" s="154">
        <v>0</v>
      </c>
      <c r="BNY10" s="154">
        <v>0</v>
      </c>
      <c r="BNZ10" s="154">
        <v>0</v>
      </c>
      <c r="BOA10" s="154">
        <v>0</v>
      </c>
      <c r="BOB10" s="154">
        <v>0</v>
      </c>
      <c r="BOC10" s="154">
        <v>0</v>
      </c>
      <c r="BOD10" s="154">
        <v>0</v>
      </c>
      <c r="BOE10" s="154">
        <v>0</v>
      </c>
      <c r="BOF10" s="154">
        <v>0</v>
      </c>
      <c r="BOG10" s="154">
        <v>0</v>
      </c>
      <c r="BOH10" s="154">
        <v>0</v>
      </c>
      <c r="BOI10" s="154">
        <v>0</v>
      </c>
      <c r="BOJ10" s="154">
        <v>0</v>
      </c>
      <c r="BOK10" s="154">
        <v>0</v>
      </c>
      <c r="BOL10" s="154">
        <v>0</v>
      </c>
      <c r="BOM10" s="154">
        <v>0</v>
      </c>
      <c r="BON10" s="154">
        <v>0</v>
      </c>
      <c r="BOO10" s="154">
        <v>0</v>
      </c>
      <c r="BOP10" s="154">
        <v>0</v>
      </c>
      <c r="BOQ10" s="154">
        <v>0</v>
      </c>
      <c r="BOR10" s="154">
        <v>0</v>
      </c>
      <c r="BOS10" s="154">
        <v>0</v>
      </c>
      <c r="BOT10" s="154">
        <v>0</v>
      </c>
      <c r="BOU10" s="154">
        <v>0</v>
      </c>
      <c r="BOV10" s="154">
        <v>0</v>
      </c>
      <c r="BOW10" s="154">
        <v>0</v>
      </c>
      <c r="BOX10" s="154">
        <v>0</v>
      </c>
      <c r="BOY10" s="154">
        <v>0</v>
      </c>
      <c r="BOZ10" s="154">
        <v>0</v>
      </c>
      <c r="BPA10" s="154">
        <v>0</v>
      </c>
      <c r="BPB10" s="154">
        <v>0</v>
      </c>
      <c r="BPC10" s="154">
        <v>0</v>
      </c>
      <c r="BPD10" s="154">
        <v>0</v>
      </c>
      <c r="BPE10" s="154">
        <v>0</v>
      </c>
      <c r="BPF10" s="154">
        <v>0</v>
      </c>
      <c r="BPG10" s="154">
        <v>0</v>
      </c>
      <c r="BPH10" s="154">
        <v>0</v>
      </c>
      <c r="BPI10" s="154">
        <v>0</v>
      </c>
      <c r="BPJ10" s="154">
        <v>0</v>
      </c>
      <c r="BPK10" s="154">
        <v>0</v>
      </c>
      <c r="BPL10" s="154">
        <v>0</v>
      </c>
      <c r="BPM10" s="154">
        <v>0</v>
      </c>
      <c r="BPN10" s="154">
        <v>0</v>
      </c>
      <c r="BPO10" s="154">
        <v>0</v>
      </c>
      <c r="BPP10" s="154">
        <v>0</v>
      </c>
      <c r="BPQ10" s="154">
        <v>0</v>
      </c>
      <c r="BPR10" s="154">
        <v>0</v>
      </c>
      <c r="BPS10" s="154">
        <v>0</v>
      </c>
      <c r="BPT10" s="154">
        <v>0</v>
      </c>
      <c r="BPU10" s="154">
        <v>0</v>
      </c>
      <c r="BPV10" s="154">
        <v>0</v>
      </c>
      <c r="BPW10" s="154">
        <v>0</v>
      </c>
      <c r="BPX10" s="154">
        <v>0</v>
      </c>
      <c r="BPY10" s="154">
        <v>0</v>
      </c>
      <c r="BPZ10" s="154">
        <v>0</v>
      </c>
      <c r="BQA10" s="154">
        <v>0</v>
      </c>
      <c r="BQB10" s="154">
        <v>0</v>
      </c>
      <c r="BQC10" s="154">
        <v>0</v>
      </c>
      <c r="BQD10" s="154">
        <v>0</v>
      </c>
      <c r="BQE10" s="154">
        <v>0</v>
      </c>
      <c r="BQF10" s="154">
        <v>0</v>
      </c>
      <c r="BQG10" s="154">
        <v>0</v>
      </c>
      <c r="BQH10" s="154">
        <v>0</v>
      </c>
      <c r="BQI10" s="154">
        <v>0</v>
      </c>
      <c r="BQJ10" s="154">
        <v>0</v>
      </c>
      <c r="BQK10" s="154">
        <v>0</v>
      </c>
      <c r="BQL10" s="154">
        <v>0</v>
      </c>
      <c r="BQM10" s="154">
        <v>0</v>
      </c>
      <c r="BQN10" s="154">
        <v>0</v>
      </c>
      <c r="BQO10" s="154">
        <v>0</v>
      </c>
      <c r="BQP10" s="154">
        <v>0</v>
      </c>
      <c r="BQQ10" s="154">
        <v>0</v>
      </c>
      <c r="BQR10" s="154">
        <v>0</v>
      </c>
      <c r="BQS10" s="154">
        <v>0</v>
      </c>
      <c r="BQT10" s="154">
        <v>0</v>
      </c>
      <c r="BQU10" s="154">
        <v>0</v>
      </c>
      <c r="BQV10" s="154">
        <v>0</v>
      </c>
      <c r="BQW10" s="154">
        <v>0</v>
      </c>
      <c r="BQX10" s="154">
        <v>0</v>
      </c>
      <c r="BQY10" s="154">
        <v>0</v>
      </c>
      <c r="BQZ10" s="154">
        <v>0</v>
      </c>
      <c r="BRA10" s="154">
        <v>0</v>
      </c>
      <c r="BRB10" s="154">
        <v>0</v>
      </c>
      <c r="BRC10" s="154">
        <v>0</v>
      </c>
      <c r="BRD10" s="154">
        <v>0</v>
      </c>
      <c r="BRE10" s="154">
        <v>0</v>
      </c>
      <c r="BRF10" s="154">
        <v>0</v>
      </c>
      <c r="BRG10" s="154">
        <v>0</v>
      </c>
      <c r="BRH10" s="154">
        <v>0</v>
      </c>
      <c r="BRI10" s="154">
        <v>0</v>
      </c>
      <c r="BRJ10" s="154">
        <v>0</v>
      </c>
      <c r="BRK10" s="154">
        <v>0</v>
      </c>
      <c r="BRL10" s="154">
        <v>0</v>
      </c>
      <c r="BRM10" s="154">
        <v>0</v>
      </c>
      <c r="BRN10" s="154">
        <v>0</v>
      </c>
      <c r="BRO10" s="154">
        <v>0</v>
      </c>
      <c r="BRP10" s="154">
        <v>0</v>
      </c>
      <c r="BRQ10" s="154">
        <v>0</v>
      </c>
      <c r="BRR10" s="154">
        <v>0</v>
      </c>
      <c r="BRS10" s="154">
        <v>0</v>
      </c>
      <c r="BRT10" s="154">
        <v>0</v>
      </c>
      <c r="BRU10" s="154">
        <v>0</v>
      </c>
      <c r="BRV10" s="154">
        <v>0</v>
      </c>
      <c r="BRW10" s="154">
        <v>0</v>
      </c>
      <c r="BRX10" s="154">
        <v>0</v>
      </c>
      <c r="BRY10" s="154">
        <v>0</v>
      </c>
      <c r="BRZ10" s="154">
        <v>0</v>
      </c>
      <c r="BSA10" s="154">
        <v>0</v>
      </c>
      <c r="BSB10" s="154">
        <v>0</v>
      </c>
      <c r="BSC10" s="154">
        <v>0</v>
      </c>
      <c r="BSD10" s="154">
        <v>0</v>
      </c>
      <c r="BSE10" s="154">
        <v>0</v>
      </c>
      <c r="BSF10" s="154">
        <v>0</v>
      </c>
      <c r="BSG10" s="154">
        <v>0</v>
      </c>
      <c r="BSH10" s="154">
        <v>0</v>
      </c>
      <c r="BSI10" s="154">
        <v>0</v>
      </c>
      <c r="BSJ10" s="154">
        <v>0</v>
      </c>
      <c r="BSK10" s="154">
        <v>0</v>
      </c>
      <c r="BSL10" s="154">
        <v>0</v>
      </c>
      <c r="BSM10" s="154">
        <v>0</v>
      </c>
      <c r="BSN10" s="154">
        <v>0</v>
      </c>
      <c r="BSO10" s="154">
        <v>0</v>
      </c>
      <c r="BSP10" s="154">
        <v>0</v>
      </c>
      <c r="BSQ10" s="154">
        <v>0</v>
      </c>
      <c r="BSR10" s="154">
        <v>0</v>
      </c>
      <c r="BSS10" s="154">
        <v>0</v>
      </c>
      <c r="BST10" s="154">
        <v>0</v>
      </c>
      <c r="BSU10" s="154">
        <v>0</v>
      </c>
      <c r="BSV10" s="154">
        <v>0</v>
      </c>
      <c r="BSW10" s="154">
        <v>0</v>
      </c>
      <c r="BSX10" s="154">
        <v>0</v>
      </c>
      <c r="BSY10" s="154">
        <v>0</v>
      </c>
      <c r="BSZ10" s="154">
        <v>0</v>
      </c>
      <c r="BTA10" s="154">
        <v>0</v>
      </c>
      <c r="BTB10" s="154">
        <v>0</v>
      </c>
      <c r="BTC10" s="154">
        <v>0</v>
      </c>
      <c r="BTD10" s="154">
        <v>0</v>
      </c>
      <c r="BTE10" s="154">
        <v>0</v>
      </c>
      <c r="BTF10" s="154">
        <v>0</v>
      </c>
      <c r="BTG10" s="154">
        <v>0</v>
      </c>
      <c r="BTH10" s="154">
        <v>0</v>
      </c>
      <c r="BTI10" s="154">
        <v>0</v>
      </c>
      <c r="BTJ10" s="154">
        <v>0</v>
      </c>
      <c r="BTK10" s="154">
        <v>0</v>
      </c>
      <c r="BTL10" s="154">
        <v>0</v>
      </c>
      <c r="BTM10" s="154">
        <v>0</v>
      </c>
      <c r="BTN10" s="154">
        <v>0</v>
      </c>
      <c r="BTO10" s="154">
        <v>0</v>
      </c>
      <c r="BTP10" s="154">
        <v>0</v>
      </c>
      <c r="BTQ10" s="154">
        <v>0</v>
      </c>
      <c r="BTR10" s="154">
        <v>0</v>
      </c>
      <c r="BTS10" s="154">
        <v>0</v>
      </c>
      <c r="BTT10" s="154">
        <v>0</v>
      </c>
      <c r="BTU10" s="154">
        <v>0</v>
      </c>
      <c r="BTV10" s="154">
        <v>0</v>
      </c>
      <c r="BTW10" s="154">
        <v>0</v>
      </c>
      <c r="BTX10" s="154">
        <v>0</v>
      </c>
      <c r="BTY10" s="154">
        <v>0</v>
      </c>
      <c r="BTZ10" s="154">
        <v>0</v>
      </c>
      <c r="BUA10" s="154">
        <v>0</v>
      </c>
      <c r="BUB10" s="154">
        <v>0</v>
      </c>
      <c r="BUC10" s="154">
        <v>0</v>
      </c>
      <c r="BUD10" s="154">
        <v>0</v>
      </c>
      <c r="BUE10" s="154">
        <v>0</v>
      </c>
      <c r="BUF10" s="154">
        <v>0</v>
      </c>
      <c r="BUG10" s="154">
        <v>0</v>
      </c>
      <c r="BUH10" s="154">
        <v>0</v>
      </c>
      <c r="BUI10" s="154">
        <v>0</v>
      </c>
      <c r="BUJ10" s="154">
        <v>0</v>
      </c>
      <c r="BUK10" s="154">
        <v>0</v>
      </c>
      <c r="BUL10" s="154">
        <v>0</v>
      </c>
      <c r="BUM10" s="154">
        <v>0</v>
      </c>
      <c r="BUN10" s="154">
        <v>0</v>
      </c>
      <c r="BUO10" s="154">
        <v>0</v>
      </c>
      <c r="BUP10" s="154">
        <v>0</v>
      </c>
      <c r="BUQ10" s="154">
        <v>0</v>
      </c>
      <c r="BUR10" s="154">
        <v>0</v>
      </c>
      <c r="BUS10" s="154">
        <v>0</v>
      </c>
      <c r="BUT10" s="154">
        <v>0</v>
      </c>
      <c r="BUU10" s="154">
        <v>0</v>
      </c>
      <c r="BUV10" s="154">
        <v>0</v>
      </c>
      <c r="BUW10" s="154">
        <v>0</v>
      </c>
      <c r="BUX10" s="154">
        <v>0</v>
      </c>
      <c r="BUY10" s="154">
        <v>0</v>
      </c>
      <c r="BUZ10" s="154">
        <v>0</v>
      </c>
      <c r="BVA10" s="154">
        <v>0</v>
      </c>
      <c r="BVB10" s="154">
        <v>0</v>
      </c>
      <c r="BVC10" s="154">
        <v>0</v>
      </c>
      <c r="BVD10" s="154">
        <v>0</v>
      </c>
      <c r="BVE10" s="154">
        <v>0</v>
      </c>
      <c r="BVF10" s="154">
        <v>0</v>
      </c>
      <c r="BVG10" s="154">
        <v>0</v>
      </c>
      <c r="BVH10" s="154">
        <v>0</v>
      </c>
      <c r="BVI10" s="154">
        <v>0</v>
      </c>
      <c r="BVJ10" s="154">
        <v>0</v>
      </c>
      <c r="BVK10" s="154">
        <v>0</v>
      </c>
      <c r="BVL10" s="154">
        <v>0</v>
      </c>
      <c r="BVM10" s="154">
        <v>0</v>
      </c>
      <c r="BVN10" s="154">
        <v>0</v>
      </c>
      <c r="BVO10" s="154">
        <v>0</v>
      </c>
      <c r="BVP10" s="154">
        <v>0</v>
      </c>
      <c r="BVQ10" s="154">
        <v>0</v>
      </c>
      <c r="BVR10" s="154">
        <v>0</v>
      </c>
      <c r="BVS10" s="154">
        <v>0</v>
      </c>
      <c r="BVT10" s="154">
        <v>0</v>
      </c>
      <c r="BVU10" s="154">
        <v>0</v>
      </c>
      <c r="BVV10" s="154">
        <v>0</v>
      </c>
      <c r="BVW10" s="154">
        <v>0</v>
      </c>
      <c r="BVX10" s="154">
        <v>0</v>
      </c>
      <c r="BVY10" s="154">
        <v>0</v>
      </c>
      <c r="BVZ10" s="154">
        <v>0</v>
      </c>
      <c r="BWA10" s="154">
        <v>0</v>
      </c>
      <c r="BWB10" s="154">
        <v>0</v>
      </c>
      <c r="BWC10" s="154">
        <v>0</v>
      </c>
      <c r="BWD10" s="154">
        <v>0</v>
      </c>
      <c r="BWE10" s="154">
        <v>0</v>
      </c>
      <c r="BWF10" s="154">
        <v>0</v>
      </c>
      <c r="BWG10" s="154">
        <v>0</v>
      </c>
      <c r="BWH10" s="154">
        <v>0</v>
      </c>
      <c r="BWI10" s="154">
        <v>0</v>
      </c>
      <c r="BWJ10" s="154">
        <v>0</v>
      </c>
      <c r="BWK10" s="154">
        <v>0</v>
      </c>
      <c r="BWL10" s="154">
        <v>0</v>
      </c>
      <c r="BWM10" s="154">
        <v>0</v>
      </c>
      <c r="BWN10" s="154">
        <v>0</v>
      </c>
      <c r="BWO10" s="154">
        <v>0</v>
      </c>
      <c r="BWP10" s="154">
        <v>0</v>
      </c>
      <c r="BWQ10" s="154">
        <v>0</v>
      </c>
      <c r="BWR10" s="154">
        <v>0</v>
      </c>
      <c r="BWS10" s="154">
        <v>0</v>
      </c>
      <c r="BWT10" s="154">
        <v>0</v>
      </c>
      <c r="BWU10" s="154">
        <v>0</v>
      </c>
      <c r="BWV10" s="154">
        <v>0</v>
      </c>
      <c r="BWW10" s="154">
        <v>0</v>
      </c>
      <c r="BWX10" s="154">
        <v>0</v>
      </c>
      <c r="BWY10" s="154">
        <v>0</v>
      </c>
      <c r="BWZ10" s="154">
        <v>0</v>
      </c>
      <c r="BXA10" s="154">
        <v>0</v>
      </c>
      <c r="BXB10" s="154">
        <v>0</v>
      </c>
      <c r="BXC10" s="154">
        <v>0</v>
      </c>
      <c r="BXD10" s="154">
        <v>0</v>
      </c>
      <c r="BXE10" s="154">
        <v>0</v>
      </c>
      <c r="BXF10" s="154">
        <v>0</v>
      </c>
      <c r="BXG10" s="154">
        <v>0</v>
      </c>
      <c r="BXH10" s="154">
        <v>0</v>
      </c>
      <c r="BXI10" s="154">
        <v>0</v>
      </c>
      <c r="BXJ10" s="154">
        <v>0</v>
      </c>
      <c r="BXK10" s="154">
        <v>0</v>
      </c>
      <c r="BXL10" s="154">
        <v>0</v>
      </c>
      <c r="BXM10" s="154">
        <v>0</v>
      </c>
      <c r="BXN10" s="154">
        <v>0</v>
      </c>
      <c r="BXO10" s="154">
        <v>0</v>
      </c>
      <c r="BXP10" s="154">
        <v>0</v>
      </c>
      <c r="BXQ10" s="154">
        <v>0</v>
      </c>
      <c r="BXR10" s="154">
        <v>0</v>
      </c>
      <c r="BXS10" s="154">
        <v>0</v>
      </c>
      <c r="BXT10" s="154">
        <v>0</v>
      </c>
      <c r="BXU10" s="154">
        <v>0</v>
      </c>
      <c r="BXV10" s="154">
        <v>0</v>
      </c>
      <c r="BXW10" s="154">
        <v>0</v>
      </c>
      <c r="BXX10" s="154">
        <v>0</v>
      </c>
      <c r="BXY10" s="154">
        <v>0</v>
      </c>
      <c r="BXZ10" s="154">
        <v>0</v>
      </c>
      <c r="BYA10" s="154">
        <v>0</v>
      </c>
      <c r="BYB10" s="154">
        <v>0</v>
      </c>
      <c r="BYC10" s="154">
        <v>0</v>
      </c>
      <c r="BYD10" s="154">
        <v>0</v>
      </c>
      <c r="BYE10" s="154">
        <v>0</v>
      </c>
      <c r="BYF10" s="154">
        <v>0</v>
      </c>
      <c r="BYG10" s="154">
        <v>0</v>
      </c>
      <c r="BYH10" s="154">
        <v>0</v>
      </c>
      <c r="BYI10" s="154">
        <v>0</v>
      </c>
      <c r="BYJ10" s="154">
        <v>0</v>
      </c>
      <c r="BYK10" s="154">
        <v>0</v>
      </c>
      <c r="BYL10" s="154">
        <v>0</v>
      </c>
      <c r="BYM10" s="154">
        <v>0</v>
      </c>
      <c r="BYN10" s="154">
        <v>0</v>
      </c>
      <c r="BYO10" s="154">
        <v>0</v>
      </c>
      <c r="BYP10" s="154">
        <v>0</v>
      </c>
      <c r="BYQ10" s="154">
        <v>0</v>
      </c>
      <c r="BYR10" s="154">
        <v>0</v>
      </c>
      <c r="BYS10" s="154">
        <v>0</v>
      </c>
      <c r="BYT10" s="154">
        <v>0</v>
      </c>
      <c r="BYU10" s="154">
        <v>0</v>
      </c>
      <c r="BYV10" s="154">
        <v>0</v>
      </c>
      <c r="BYW10" s="154">
        <v>0</v>
      </c>
      <c r="BYX10" s="154">
        <v>0</v>
      </c>
      <c r="BYY10" s="154">
        <v>0</v>
      </c>
      <c r="BYZ10" s="154">
        <v>0</v>
      </c>
      <c r="BZA10" s="154">
        <v>0</v>
      </c>
      <c r="BZB10" s="154">
        <v>0</v>
      </c>
      <c r="BZC10" s="154">
        <v>0</v>
      </c>
      <c r="BZD10" s="154">
        <v>0</v>
      </c>
      <c r="BZE10" s="154">
        <v>0</v>
      </c>
      <c r="BZF10" s="154">
        <v>0</v>
      </c>
      <c r="BZG10" s="154">
        <v>0</v>
      </c>
      <c r="BZH10" s="154">
        <v>0</v>
      </c>
      <c r="BZI10" s="154">
        <v>0</v>
      </c>
      <c r="BZJ10" s="154">
        <v>0</v>
      </c>
      <c r="BZK10" s="154">
        <v>0</v>
      </c>
      <c r="BZL10" s="154">
        <v>0</v>
      </c>
      <c r="BZM10" s="154">
        <v>0</v>
      </c>
      <c r="BZN10" s="154">
        <v>0</v>
      </c>
      <c r="BZO10" s="154">
        <v>0</v>
      </c>
      <c r="BZP10" s="154">
        <v>0</v>
      </c>
      <c r="BZQ10" s="154">
        <v>0</v>
      </c>
      <c r="BZR10" s="154">
        <v>0</v>
      </c>
      <c r="BZS10" s="154">
        <v>0</v>
      </c>
      <c r="BZT10" s="154">
        <v>0</v>
      </c>
      <c r="BZU10" s="154">
        <v>0</v>
      </c>
      <c r="BZV10" s="154">
        <v>0</v>
      </c>
      <c r="BZW10" s="154">
        <v>0</v>
      </c>
      <c r="BZX10" s="154">
        <v>0</v>
      </c>
      <c r="BZY10" s="154">
        <v>0</v>
      </c>
      <c r="BZZ10" s="154">
        <v>0</v>
      </c>
      <c r="CAA10" s="154">
        <v>0</v>
      </c>
      <c r="CAB10" s="154">
        <v>0</v>
      </c>
      <c r="CAC10" s="154">
        <v>0</v>
      </c>
      <c r="CAD10" s="154">
        <v>0</v>
      </c>
      <c r="CAE10" s="154">
        <v>0</v>
      </c>
      <c r="CAF10" s="154">
        <v>0</v>
      </c>
      <c r="CAG10" s="154">
        <v>0</v>
      </c>
      <c r="CAH10" s="154">
        <v>0</v>
      </c>
      <c r="CAI10" s="154">
        <v>0</v>
      </c>
      <c r="CAJ10" s="154">
        <v>0</v>
      </c>
      <c r="CAK10" s="154">
        <v>0</v>
      </c>
      <c r="CAL10" s="154">
        <v>0</v>
      </c>
      <c r="CAM10" s="154">
        <v>0</v>
      </c>
      <c r="CAN10" s="154">
        <v>0</v>
      </c>
      <c r="CAO10" s="154">
        <v>0</v>
      </c>
      <c r="CAP10" s="154">
        <v>0</v>
      </c>
      <c r="CAQ10" s="154">
        <v>0</v>
      </c>
      <c r="CAR10" s="154">
        <v>0</v>
      </c>
      <c r="CAS10" s="154">
        <v>0</v>
      </c>
      <c r="CAT10" s="154">
        <v>0</v>
      </c>
      <c r="CAU10" s="154">
        <v>0</v>
      </c>
      <c r="CAV10" s="154">
        <v>0</v>
      </c>
      <c r="CAW10" s="154">
        <v>0</v>
      </c>
      <c r="CAX10" s="154">
        <v>0</v>
      </c>
      <c r="CAY10" s="154">
        <v>0</v>
      </c>
      <c r="CAZ10" s="154">
        <v>0</v>
      </c>
      <c r="CBA10" s="154">
        <v>0</v>
      </c>
      <c r="CBB10" s="154">
        <v>0</v>
      </c>
      <c r="CBC10" s="154">
        <v>0</v>
      </c>
      <c r="CBD10" s="154">
        <v>0</v>
      </c>
      <c r="CBE10" s="154">
        <v>0</v>
      </c>
      <c r="CBF10" s="154">
        <v>0</v>
      </c>
      <c r="CBG10" s="154">
        <v>0</v>
      </c>
      <c r="CBH10" s="154">
        <v>0</v>
      </c>
      <c r="CBI10" s="154">
        <v>0</v>
      </c>
      <c r="CBJ10" s="154">
        <v>0</v>
      </c>
      <c r="CBK10" s="154">
        <v>0</v>
      </c>
      <c r="CBL10" s="154">
        <v>0</v>
      </c>
      <c r="CBM10" s="154">
        <v>0</v>
      </c>
      <c r="CBN10" s="154">
        <v>0</v>
      </c>
      <c r="CBO10" s="154">
        <v>0</v>
      </c>
      <c r="CBP10" s="154">
        <v>0</v>
      </c>
      <c r="CBQ10" s="154">
        <v>0</v>
      </c>
      <c r="CBR10" s="154">
        <v>0</v>
      </c>
      <c r="CBS10" s="154">
        <v>0</v>
      </c>
      <c r="CBT10" s="154">
        <v>0</v>
      </c>
      <c r="CBU10" s="154">
        <v>0</v>
      </c>
      <c r="CBV10" s="154">
        <v>0</v>
      </c>
      <c r="CBW10" s="154">
        <v>0</v>
      </c>
      <c r="CBX10" s="154">
        <v>0</v>
      </c>
      <c r="CBY10" s="154">
        <v>0</v>
      </c>
      <c r="CBZ10" s="154">
        <v>0</v>
      </c>
      <c r="CCA10" s="154">
        <v>0</v>
      </c>
      <c r="CCB10" s="154">
        <v>0</v>
      </c>
      <c r="CCC10" s="154">
        <v>0</v>
      </c>
      <c r="CCD10" s="154">
        <v>0</v>
      </c>
      <c r="CCE10" s="154">
        <v>0</v>
      </c>
      <c r="CCF10" s="154">
        <v>0</v>
      </c>
      <c r="CCG10" s="154">
        <v>0</v>
      </c>
      <c r="CCH10" s="154">
        <v>0</v>
      </c>
      <c r="CCI10" s="154">
        <v>0</v>
      </c>
      <c r="CCJ10" s="154">
        <v>0</v>
      </c>
      <c r="CCK10" s="154">
        <v>0</v>
      </c>
      <c r="CCL10" s="154">
        <v>0</v>
      </c>
      <c r="CCM10" s="154">
        <v>0</v>
      </c>
      <c r="CCN10" s="154">
        <v>0</v>
      </c>
      <c r="CCO10" s="154">
        <v>0</v>
      </c>
      <c r="CCP10" s="154">
        <v>0</v>
      </c>
      <c r="CCQ10" s="154">
        <v>0</v>
      </c>
      <c r="CCR10" s="154">
        <v>0</v>
      </c>
      <c r="CCS10" s="154">
        <v>0</v>
      </c>
      <c r="CCT10" s="154">
        <v>0</v>
      </c>
      <c r="CCU10" s="154">
        <v>0</v>
      </c>
      <c r="CCV10" s="154">
        <v>0</v>
      </c>
      <c r="CCW10" s="154">
        <v>0</v>
      </c>
      <c r="CCX10" s="154">
        <v>0</v>
      </c>
      <c r="CCY10" s="154">
        <v>0</v>
      </c>
      <c r="CCZ10" s="154">
        <v>0</v>
      </c>
      <c r="CDA10" s="154">
        <v>0</v>
      </c>
      <c r="CDB10" s="154">
        <v>0</v>
      </c>
      <c r="CDC10" s="154">
        <v>0</v>
      </c>
      <c r="CDD10" s="154">
        <v>0</v>
      </c>
      <c r="CDE10" s="154">
        <v>0</v>
      </c>
      <c r="CDF10" s="154">
        <v>0</v>
      </c>
      <c r="CDG10" s="154">
        <v>0</v>
      </c>
      <c r="CDH10" s="154">
        <v>0</v>
      </c>
      <c r="CDI10" s="154">
        <v>0</v>
      </c>
      <c r="CDJ10" s="154">
        <v>0</v>
      </c>
      <c r="CDK10" s="154">
        <v>0</v>
      </c>
      <c r="CDL10" s="154">
        <v>0</v>
      </c>
      <c r="CDM10" s="154">
        <v>0</v>
      </c>
      <c r="CDN10" s="154">
        <v>0</v>
      </c>
      <c r="CDO10" s="154">
        <v>0</v>
      </c>
      <c r="CDP10" s="154">
        <v>0</v>
      </c>
      <c r="CDQ10" s="154">
        <v>0</v>
      </c>
      <c r="CDR10" s="154">
        <v>0</v>
      </c>
      <c r="CDS10" s="154">
        <v>0</v>
      </c>
      <c r="CDT10" s="154">
        <v>0</v>
      </c>
      <c r="CDU10" s="154">
        <v>0</v>
      </c>
      <c r="CDV10" s="154">
        <v>0</v>
      </c>
      <c r="CDW10" s="154">
        <v>0</v>
      </c>
      <c r="CDX10" s="154">
        <v>0</v>
      </c>
      <c r="CDY10" s="154">
        <v>0</v>
      </c>
      <c r="CDZ10" s="154">
        <v>0</v>
      </c>
      <c r="CEA10" s="154">
        <v>0</v>
      </c>
      <c r="CEB10" s="154">
        <v>0</v>
      </c>
      <c r="CEC10" s="154">
        <v>0</v>
      </c>
      <c r="CED10" s="154">
        <v>0</v>
      </c>
      <c r="CEE10" s="154">
        <v>0</v>
      </c>
      <c r="CEF10" s="154">
        <v>0</v>
      </c>
      <c r="CEG10" s="154">
        <v>0</v>
      </c>
      <c r="CEH10" s="154">
        <v>0</v>
      </c>
      <c r="CEI10" s="154">
        <v>0</v>
      </c>
      <c r="CEJ10" s="154">
        <v>0</v>
      </c>
      <c r="CEK10" s="154">
        <v>0</v>
      </c>
      <c r="CEL10" s="154">
        <v>0</v>
      </c>
      <c r="CEM10" s="154">
        <v>0</v>
      </c>
      <c r="CEN10" s="154">
        <v>0</v>
      </c>
      <c r="CEO10" s="154">
        <v>0</v>
      </c>
      <c r="CEP10" s="154">
        <v>0</v>
      </c>
      <c r="CEQ10" s="154">
        <v>0</v>
      </c>
      <c r="CER10" s="154">
        <v>0</v>
      </c>
      <c r="CES10" s="154">
        <v>0</v>
      </c>
      <c r="CET10" s="154">
        <v>0</v>
      </c>
      <c r="CEU10" s="154">
        <v>0</v>
      </c>
      <c r="CEV10" s="154">
        <v>0</v>
      </c>
      <c r="CEW10" s="154">
        <v>0</v>
      </c>
      <c r="CEX10" s="154">
        <v>0</v>
      </c>
      <c r="CEY10" s="154">
        <v>0</v>
      </c>
      <c r="CEZ10" s="154">
        <v>0</v>
      </c>
      <c r="CFA10" s="154">
        <v>0</v>
      </c>
      <c r="CFB10" s="154">
        <v>0</v>
      </c>
      <c r="CFC10" s="154">
        <v>0</v>
      </c>
      <c r="CFD10" s="154">
        <v>0</v>
      </c>
      <c r="CFE10" s="154">
        <v>0</v>
      </c>
      <c r="CFF10" s="154">
        <v>0</v>
      </c>
      <c r="CFG10" s="154">
        <v>0</v>
      </c>
      <c r="CFH10" s="154">
        <v>0</v>
      </c>
      <c r="CFI10" s="154">
        <v>0</v>
      </c>
      <c r="CFJ10" s="154">
        <v>0</v>
      </c>
      <c r="CFK10" s="154">
        <v>0</v>
      </c>
      <c r="CFL10" s="154">
        <v>0</v>
      </c>
      <c r="CFM10" s="154">
        <v>0</v>
      </c>
      <c r="CFN10" s="154">
        <v>0</v>
      </c>
      <c r="CFO10" s="154">
        <v>0</v>
      </c>
      <c r="CFP10" s="154">
        <v>0</v>
      </c>
      <c r="CFQ10" s="154">
        <v>0</v>
      </c>
      <c r="CFR10" s="154">
        <v>0</v>
      </c>
      <c r="CFS10" s="154">
        <v>0</v>
      </c>
      <c r="CFT10" s="154">
        <v>0</v>
      </c>
      <c r="CFU10" s="154">
        <v>0</v>
      </c>
      <c r="CFV10" s="154">
        <v>0</v>
      </c>
      <c r="CFW10" s="154">
        <v>0</v>
      </c>
      <c r="CFX10" s="154">
        <v>0</v>
      </c>
      <c r="CFY10" s="154">
        <v>0</v>
      </c>
      <c r="CFZ10" s="154">
        <v>0</v>
      </c>
      <c r="CGA10" s="154">
        <v>0</v>
      </c>
      <c r="CGB10" s="154">
        <v>0</v>
      </c>
      <c r="CGC10" s="154">
        <v>0</v>
      </c>
      <c r="CGD10" s="154">
        <v>0</v>
      </c>
      <c r="CGE10" s="154">
        <v>0</v>
      </c>
      <c r="CGF10" s="154">
        <v>0</v>
      </c>
      <c r="CGG10" s="154">
        <v>0</v>
      </c>
      <c r="CGH10" s="154">
        <v>0</v>
      </c>
      <c r="CGI10" s="154">
        <v>0</v>
      </c>
      <c r="CGJ10" s="154">
        <v>0</v>
      </c>
      <c r="CGK10" s="154">
        <v>0</v>
      </c>
      <c r="CGL10" s="154">
        <v>0</v>
      </c>
      <c r="CGM10" s="154">
        <v>0</v>
      </c>
      <c r="CGN10" s="154">
        <v>0</v>
      </c>
      <c r="CGO10" s="154">
        <v>0</v>
      </c>
      <c r="CGP10" s="154">
        <v>0</v>
      </c>
      <c r="CGQ10" s="154">
        <v>0</v>
      </c>
      <c r="CGR10" s="154">
        <v>0</v>
      </c>
      <c r="CGS10" s="154">
        <v>0</v>
      </c>
      <c r="CGT10" s="154">
        <v>0</v>
      </c>
      <c r="CGU10" s="154">
        <v>0</v>
      </c>
      <c r="CGV10" s="154">
        <v>0</v>
      </c>
      <c r="CGW10" s="154">
        <v>0</v>
      </c>
      <c r="CGX10" s="154">
        <v>0</v>
      </c>
      <c r="CGY10" s="154">
        <v>0</v>
      </c>
      <c r="CGZ10" s="154">
        <v>0</v>
      </c>
      <c r="CHA10" s="154">
        <v>0</v>
      </c>
      <c r="CHB10" s="154">
        <v>0</v>
      </c>
      <c r="CHC10" s="154">
        <v>0</v>
      </c>
      <c r="CHD10" s="154">
        <v>0</v>
      </c>
      <c r="CHE10" s="154">
        <v>0</v>
      </c>
      <c r="CHF10" s="154">
        <v>0</v>
      </c>
      <c r="CHG10" s="154">
        <v>0</v>
      </c>
      <c r="CHH10" s="154">
        <v>0</v>
      </c>
      <c r="CHI10" s="154">
        <v>0</v>
      </c>
      <c r="CHJ10" s="154">
        <v>0</v>
      </c>
      <c r="CHK10" s="154">
        <v>0</v>
      </c>
      <c r="CHL10" s="154">
        <v>0</v>
      </c>
      <c r="CHM10" s="154">
        <v>0</v>
      </c>
      <c r="CHN10" s="154">
        <v>0</v>
      </c>
      <c r="CHO10" s="154">
        <v>0</v>
      </c>
      <c r="CHP10" s="154">
        <v>0</v>
      </c>
      <c r="CHQ10" s="154">
        <v>0</v>
      </c>
      <c r="CHR10" s="154">
        <v>0</v>
      </c>
      <c r="CHS10" s="154">
        <v>0</v>
      </c>
      <c r="CHT10" s="154">
        <v>0</v>
      </c>
      <c r="CHU10" s="154">
        <v>0</v>
      </c>
      <c r="CHV10" s="154">
        <v>0</v>
      </c>
      <c r="CHW10" s="154">
        <v>0</v>
      </c>
      <c r="CHX10" s="154">
        <v>0</v>
      </c>
      <c r="CHY10" s="154">
        <v>0</v>
      </c>
      <c r="CHZ10" s="154">
        <v>0</v>
      </c>
      <c r="CIA10" s="154">
        <v>0</v>
      </c>
      <c r="CIB10" s="154">
        <v>0</v>
      </c>
      <c r="CIC10" s="154">
        <v>0</v>
      </c>
      <c r="CID10" s="154">
        <v>0</v>
      </c>
      <c r="CIE10" s="154">
        <v>0</v>
      </c>
      <c r="CIF10" s="154">
        <v>0</v>
      </c>
      <c r="CIG10" s="154">
        <v>0</v>
      </c>
      <c r="CIH10" s="154">
        <v>0</v>
      </c>
      <c r="CII10" s="154">
        <v>0</v>
      </c>
      <c r="CIJ10" s="154">
        <v>0</v>
      </c>
      <c r="CIK10" s="154">
        <v>0</v>
      </c>
      <c r="CIL10" s="154">
        <v>0</v>
      </c>
      <c r="CIM10" s="154">
        <v>0</v>
      </c>
      <c r="CIN10" s="154">
        <v>0</v>
      </c>
      <c r="CIO10" s="154">
        <v>0</v>
      </c>
      <c r="CIP10" s="154">
        <v>0</v>
      </c>
      <c r="CIQ10" s="154">
        <v>0</v>
      </c>
      <c r="CIR10" s="154">
        <v>0</v>
      </c>
      <c r="CIS10" s="154">
        <v>0</v>
      </c>
      <c r="CIT10" s="154">
        <v>0</v>
      </c>
      <c r="CIU10" s="154">
        <v>0</v>
      </c>
      <c r="CIV10" s="154">
        <v>0</v>
      </c>
      <c r="CIW10" s="154">
        <v>0</v>
      </c>
      <c r="CIX10" s="154">
        <v>0</v>
      </c>
      <c r="CIY10" s="154">
        <v>0</v>
      </c>
      <c r="CIZ10" s="154">
        <v>0</v>
      </c>
      <c r="CJA10" s="154">
        <v>0</v>
      </c>
      <c r="CJB10" s="154">
        <v>0</v>
      </c>
      <c r="CJC10" s="154">
        <v>0</v>
      </c>
      <c r="CJD10" s="154">
        <v>0</v>
      </c>
      <c r="CJE10" s="154">
        <v>0</v>
      </c>
      <c r="CJF10" s="154">
        <v>0</v>
      </c>
      <c r="CJG10" s="154">
        <v>0</v>
      </c>
      <c r="CJH10" s="154">
        <v>0</v>
      </c>
      <c r="CJI10" s="154">
        <v>0</v>
      </c>
      <c r="CJJ10" s="154">
        <v>0</v>
      </c>
      <c r="CJK10" s="154">
        <v>0</v>
      </c>
      <c r="CJL10" s="154">
        <v>0</v>
      </c>
      <c r="CJM10" s="154">
        <v>0</v>
      </c>
      <c r="CJN10" s="154">
        <v>0</v>
      </c>
      <c r="CJO10" s="154">
        <v>0</v>
      </c>
      <c r="CJP10" s="154">
        <v>0</v>
      </c>
      <c r="CJQ10" s="154">
        <v>0</v>
      </c>
      <c r="CJR10" s="154">
        <v>0</v>
      </c>
      <c r="CJS10" s="154">
        <v>0</v>
      </c>
      <c r="CJT10" s="154">
        <v>0</v>
      </c>
      <c r="CJU10" s="154">
        <v>0</v>
      </c>
      <c r="CJV10" s="154">
        <v>0</v>
      </c>
      <c r="CJW10" s="154">
        <v>0</v>
      </c>
      <c r="CJX10" s="154">
        <v>0</v>
      </c>
      <c r="CJY10" s="154">
        <v>0</v>
      </c>
      <c r="CJZ10" s="154">
        <v>0</v>
      </c>
      <c r="CKA10" s="154">
        <v>0</v>
      </c>
      <c r="CKB10" s="154">
        <v>0</v>
      </c>
      <c r="CKC10" s="154">
        <v>0</v>
      </c>
      <c r="CKD10" s="154">
        <v>0</v>
      </c>
      <c r="CKE10" s="154">
        <v>0</v>
      </c>
      <c r="CKF10" s="154">
        <v>0</v>
      </c>
      <c r="CKG10" s="154">
        <v>0</v>
      </c>
      <c r="CKH10" s="154">
        <v>0</v>
      </c>
      <c r="CKI10" s="154">
        <v>0</v>
      </c>
      <c r="CKJ10" s="154">
        <v>0</v>
      </c>
      <c r="CKK10" s="154">
        <v>0</v>
      </c>
      <c r="CKL10" s="154">
        <v>0</v>
      </c>
      <c r="CKM10" s="154">
        <v>0</v>
      </c>
      <c r="CKN10" s="154">
        <v>0</v>
      </c>
      <c r="CKO10" s="154">
        <v>0</v>
      </c>
      <c r="CKP10" s="154">
        <v>0</v>
      </c>
      <c r="CKQ10" s="154">
        <v>0</v>
      </c>
      <c r="CKR10" s="154">
        <v>0</v>
      </c>
      <c r="CKS10" s="154">
        <v>0</v>
      </c>
      <c r="CKT10" s="154">
        <v>0</v>
      </c>
      <c r="CKU10" s="154">
        <v>0</v>
      </c>
      <c r="CKV10" s="154">
        <v>0</v>
      </c>
      <c r="CKW10" s="154">
        <v>0</v>
      </c>
      <c r="CKX10" s="154">
        <v>0</v>
      </c>
      <c r="CKY10" s="154">
        <v>0</v>
      </c>
      <c r="CKZ10" s="154">
        <v>0</v>
      </c>
      <c r="CLA10" s="154">
        <v>0</v>
      </c>
      <c r="CLB10" s="154">
        <v>0</v>
      </c>
      <c r="CLC10" s="154">
        <v>0</v>
      </c>
      <c r="CLD10" s="154">
        <v>0</v>
      </c>
      <c r="CLE10" s="154">
        <v>0</v>
      </c>
      <c r="CLF10" s="154">
        <v>0</v>
      </c>
      <c r="CLG10" s="154">
        <v>0</v>
      </c>
      <c r="CLH10" s="154">
        <v>0</v>
      </c>
      <c r="CLI10" s="154">
        <v>0</v>
      </c>
      <c r="CLJ10" s="154">
        <v>0</v>
      </c>
      <c r="CLK10" s="154">
        <v>0</v>
      </c>
      <c r="CLL10" s="154">
        <v>0</v>
      </c>
      <c r="CLM10" s="154">
        <v>0</v>
      </c>
      <c r="CLN10" s="154">
        <v>0</v>
      </c>
      <c r="CLO10" s="154">
        <v>0</v>
      </c>
      <c r="CLP10" s="154">
        <v>0</v>
      </c>
      <c r="CLQ10" s="154">
        <v>0</v>
      </c>
      <c r="CLR10" s="154">
        <v>0</v>
      </c>
      <c r="CLS10" s="154">
        <v>0</v>
      </c>
      <c r="CLT10" s="154">
        <v>0</v>
      </c>
      <c r="CLU10" s="154">
        <v>0</v>
      </c>
      <c r="CLV10" s="154">
        <v>0</v>
      </c>
      <c r="CLW10" s="154">
        <v>0</v>
      </c>
      <c r="CLX10" s="154">
        <v>0</v>
      </c>
      <c r="CLY10" s="154">
        <v>0</v>
      </c>
      <c r="CLZ10" s="154">
        <v>0</v>
      </c>
      <c r="CMA10" s="154">
        <v>0</v>
      </c>
      <c r="CMB10" s="154">
        <v>0</v>
      </c>
      <c r="CMC10" s="154">
        <v>0</v>
      </c>
      <c r="CMD10" s="154">
        <v>0</v>
      </c>
      <c r="CME10" s="154">
        <v>0</v>
      </c>
      <c r="CMF10" s="154">
        <v>0</v>
      </c>
      <c r="CMG10" s="154">
        <v>0</v>
      </c>
      <c r="CMH10" s="154">
        <v>0</v>
      </c>
      <c r="CMI10" s="154">
        <v>0</v>
      </c>
      <c r="CMJ10" s="154">
        <v>0</v>
      </c>
      <c r="CMK10" s="154">
        <v>0</v>
      </c>
      <c r="CML10" s="154">
        <v>0</v>
      </c>
      <c r="CMM10" s="154">
        <v>0</v>
      </c>
      <c r="CMN10" s="154">
        <v>0</v>
      </c>
      <c r="CMO10" s="154">
        <v>0</v>
      </c>
      <c r="CMP10" s="154">
        <v>0</v>
      </c>
      <c r="CMQ10" s="154">
        <v>0</v>
      </c>
      <c r="CMR10" s="154">
        <v>0</v>
      </c>
      <c r="CMS10" s="154">
        <v>0</v>
      </c>
      <c r="CMT10" s="154">
        <v>0</v>
      </c>
      <c r="CMU10" s="154">
        <v>0</v>
      </c>
      <c r="CMV10" s="154">
        <v>0</v>
      </c>
      <c r="CMW10" s="154">
        <v>0</v>
      </c>
      <c r="CMX10" s="154">
        <v>0</v>
      </c>
      <c r="CMY10" s="154">
        <v>0</v>
      </c>
      <c r="CMZ10" s="154">
        <v>0</v>
      </c>
      <c r="CNA10" s="154">
        <v>0</v>
      </c>
      <c r="CNB10" s="154">
        <v>0</v>
      </c>
      <c r="CNC10" s="154">
        <v>0</v>
      </c>
      <c r="CND10" s="154">
        <v>0</v>
      </c>
      <c r="CNE10" s="154">
        <v>0</v>
      </c>
      <c r="CNF10" s="154">
        <v>0</v>
      </c>
      <c r="CNG10" s="154">
        <v>0</v>
      </c>
      <c r="CNH10" s="154">
        <v>0</v>
      </c>
      <c r="CNI10" s="154">
        <v>0</v>
      </c>
      <c r="CNJ10" s="154">
        <v>0</v>
      </c>
      <c r="CNK10" s="154">
        <v>0</v>
      </c>
      <c r="CNL10" s="154">
        <v>0</v>
      </c>
      <c r="CNM10" s="154">
        <v>0</v>
      </c>
      <c r="CNN10" s="154">
        <v>0</v>
      </c>
      <c r="CNO10" s="154">
        <v>0</v>
      </c>
      <c r="CNP10" s="154">
        <v>0</v>
      </c>
      <c r="CNQ10" s="154">
        <v>0</v>
      </c>
      <c r="CNR10" s="154">
        <v>0</v>
      </c>
      <c r="CNS10" s="154">
        <v>0</v>
      </c>
      <c r="CNT10" s="154">
        <v>0</v>
      </c>
      <c r="CNU10" s="154">
        <v>0</v>
      </c>
      <c r="CNV10" s="154">
        <v>0</v>
      </c>
      <c r="CNW10" s="154">
        <v>0</v>
      </c>
      <c r="CNX10" s="154">
        <v>0</v>
      </c>
      <c r="CNY10" s="154">
        <v>0</v>
      </c>
      <c r="CNZ10" s="154">
        <v>0</v>
      </c>
      <c r="COA10" s="154">
        <v>0</v>
      </c>
      <c r="COB10" s="154">
        <v>0</v>
      </c>
      <c r="COC10" s="154">
        <v>0</v>
      </c>
      <c r="COD10" s="154">
        <v>0</v>
      </c>
      <c r="COE10" s="154">
        <v>0</v>
      </c>
      <c r="COF10" s="154">
        <v>0</v>
      </c>
      <c r="COG10" s="154">
        <v>0</v>
      </c>
      <c r="COH10" s="154">
        <v>0</v>
      </c>
      <c r="COI10" s="154">
        <v>0</v>
      </c>
      <c r="COJ10" s="154">
        <v>0</v>
      </c>
      <c r="COK10" s="154">
        <v>0</v>
      </c>
      <c r="COL10" s="154">
        <v>0</v>
      </c>
      <c r="COM10" s="154">
        <v>0</v>
      </c>
      <c r="CON10" s="154">
        <v>0</v>
      </c>
      <c r="COO10" s="154">
        <v>0</v>
      </c>
      <c r="COP10" s="154">
        <v>0</v>
      </c>
      <c r="COQ10" s="154">
        <v>0</v>
      </c>
      <c r="COR10" s="154">
        <v>0</v>
      </c>
      <c r="COS10" s="154">
        <v>0</v>
      </c>
      <c r="COT10" s="154">
        <v>0</v>
      </c>
      <c r="COU10" s="154">
        <v>0</v>
      </c>
      <c r="COV10" s="154">
        <v>0</v>
      </c>
      <c r="COW10" s="154">
        <v>0</v>
      </c>
      <c r="COX10" s="154">
        <v>0</v>
      </c>
      <c r="COY10" s="154">
        <v>0</v>
      </c>
      <c r="COZ10" s="154">
        <v>0</v>
      </c>
      <c r="CPA10" s="154">
        <v>0</v>
      </c>
      <c r="CPB10" s="154">
        <v>0</v>
      </c>
      <c r="CPC10" s="154">
        <v>0</v>
      </c>
      <c r="CPD10" s="154">
        <v>0</v>
      </c>
      <c r="CPE10" s="154">
        <v>0</v>
      </c>
      <c r="CPF10" s="154">
        <v>0</v>
      </c>
      <c r="CPG10" s="154">
        <v>0</v>
      </c>
      <c r="CPH10" s="154">
        <v>0</v>
      </c>
      <c r="CPI10" s="154">
        <v>0</v>
      </c>
      <c r="CPJ10" s="154">
        <v>0</v>
      </c>
      <c r="CPK10" s="154">
        <v>0</v>
      </c>
      <c r="CPL10" s="154">
        <v>0</v>
      </c>
      <c r="CPM10" s="154">
        <v>0</v>
      </c>
      <c r="CPN10" s="154">
        <v>0</v>
      </c>
      <c r="CPO10" s="154">
        <v>0</v>
      </c>
      <c r="CPP10" s="154">
        <v>0</v>
      </c>
      <c r="CPQ10" s="154">
        <v>0</v>
      </c>
      <c r="CPR10" s="154">
        <v>0</v>
      </c>
      <c r="CPS10" s="154">
        <v>0</v>
      </c>
      <c r="CPT10" s="154">
        <v>0</v>
      </c>
      <c r="CPU10" s="154">
        <v>0</v>
      </c>
      <c r="CPV10" s="154">
        <v>0</v>
      </c>
      <c r="CPW10" s="154">
        <v>0</v>
      </c>
      <c r="CPX10" s="154">
        <v>0</v>
      </c>
      <c r="CPY10" s="154">
        <v>0</v>
      </c>
      <c r="CPZ10" s="154">
        <v>0</v>
      </c>
      <c r="CQA10" s="154">
        <v>0</v>
      </c>
      <c r="CQB10" s="154">
        <v>0</v>
      </c>
      <c r="CQC10" s="154">
        <v>0</v>
      </c>
      <c r="CQD10" s="154">
        <v>0</v>
      </c>
      <c r="CQE10" s="154">
        <v>0</v>
      </c>
      <c r="CQF10" s="154">
        <v>0</v>
      </c>
      <c r="CQG10" s="154">
        <v>0</v>
      </c>
      <c r="CQH10" s="154">
        <v>0</v>
      </c>
      <c r="CQI10" s="154">
        <v>0</v>
      </c>
      <c r="CQJ10" s="154">
        <v>0</v>
      </c>
      <c r="CQK10" s="154">
        <v>0</v>
      </c>
      <c r="CQL10" s="154">
        <v>0</v>
      </c>
      <c r="CQM10" s="154">
        <v>0</v>
      </c>
      <c r="CQN10" s="154">
        <v>0</v>
      </c>
      <c r="CQO10" s="154">
        <v>0</v>
      </c>
      <c r="CQP10" s="154">
        <v>0</v>
      </c>
      <c r="CQQ10" s="154">
        <v>0</v>
      </c>
      <c r="CQR10" s="154">
        <v>0</v>
      </c>
      <c r="CQS10" s="154">
        <v>0</v>
      </c>
      <c r="CQT10" s="154">
        <v>0</v>
      </c>
      <c r="CQU10" s="154">
        <v>0</v>
      </c>
      <c r="CQV10" s="154">
        <v>0</v>
      </c>
      <c r="CQW10" s="154">
        <v>0</v>
      </c>
      <c r="CQX10" s="154">
        <v>0</v>
      </c>
      <c r="CQY10" s="154">
        <v>0</v>
      </c>
      <c r="CQZ10" s="154">
        <v>0</v>
      </c>
      <c r="CRA10" s="154">
        <v>0</v>
      </c>
      <c r="CRB10" s="154">
        <v>0</v>
      </c>
      <c r="CRC10" s="154">
        <v>0</v>
      </c>
      <c r="CRD10" s="154">
        <v>0</v>
      </c>
      <c r="CRE10" s="154">
        <v>0</v>
      </c>
      <c r="CRF10" s="154">
        <v>0</v>
      </c>
      <c r="CRG10" s="154">
        <v>0</v>
      </c>
      <c r="CRH10" s="154">
        <v>0</v>
      </c>
      <c r="CRI10" s="154">
        <v>0</v>
      </c>
      <c r="CRJ10" s="154">
        <v>0</v>
      </c>
      <c r="CRK10" s="154">
        <v>0</v>
      </c>
      <c r="CRL10" s="154">
        <v>0</v>
      </c>
      <c r="CRM10" s="154">
        <v>0</v>
      </c>
      <c r="CRN10" s="154">
        <v>0</v>
      </c>
      <c r="CRO10" s="154">
        <v>0</v>
      </c>
      <c r="CRP10" s="154">
        <v>0</v>
      </c>
      <c r="CRQ10" s="154">
        <v>0</v>
      </c>
      <c r="CRR10" s="154">
        <v>0</v>
      </c>
      <c r="CRS10" s="154">
        <v>0</v>
      </c>
      <c r="CRT10" s="154">
        <v>0</v>
      </c>
      <c r="CRU10" s="154">
        <v>0</v>
      </c>
      <c r="CRV10" s="154">
        <v>0</v>
      </c>
      <c r="CRW10" s="154">
        <v>0</v>
      </c>
      <c r="CRX10" s="154">
        <v>0</v>
      </c>
      <c r="CRY10" s="154">
        <v>0</v>
      </c>
      <c r="CRZ10" s="154">
        <v>0</v>
      </c>
      <c r="CSA10" s="154">
        <v>0</v>
      </c>
      <c r="CSB10" s="154">
        <v>0</v>
      </c>
      <c r="CSC10" s="154">
        <v>0</v>
      </c>
      <c r="CSD10" s="154">
        <v>0</v>
      </c>
      <c r="CSE10" s="154">
        <v>0</v>
      </c>
      <c r="CSF10" s="154">
        <v>0</v>
      </c>
      <c r="CSG10" s="154">
        <v>0</v>
      </c>
      <c r="CSH10" s="154">
        <v>0</v>
      </c>
      <c r="CSI10" s="154">
        <v>0</v>
      </c>
      <c r="CSJ10" s="154">
        <v>0</v>
      </c>
      <c r="CSK10" s="154">
        <v>0</v>
      </c>
      <c r="CSL10" s="154">
        <v>0</v>
      </c>
      <c r="CSM10" s="154">
        <v>0</v>
      </c>
      <c r="CSN10" s="154">
        <v>0</v>
      </c>
      <c r="CSO10" s="154">
        <v>0</v>
      </c>
      <c r="CSP10" s="154">
        <v>0</v>
      </c>
      <c r="CSQ10" s="154">
        <v>0</v>
      </c>
      <c r="CSR10" s="154">
        <v>0</v>
      </c>
      <c r="CSS10" s="154">
        <v>0</v>
      </c>
      <c r="CST10" s="154">
        <v>0</v>
      </c>
      <c r="CSU10" s="154">
        <v>0</v>
      </c>
      <c r="CSV10" s="154">
        <v>0</v>
      </c>
      <c r="CSW10" s="154">
        <v>0</v>
      </c>
      <c r="CSX10" s="154">
        <v>0</v>
      </c>
      <c r="CSY10" s="154">
        <v>0</v>
      </c>
      <c r="CSZ10" s="154">
        <v>0</v>
      </c>
      <c r="CTA10" s="154">
        <v>0</v>
      </c>
      <c r="CTB10" s="154">
        <v>0</v>
      </c>
      <c r="CTC10" s="154">
        <v>0</v>
      </c>
      <c r="CTD10" s="154">
        <v>0</v>
      </c>
      <c r="CTE10" s="154">
        <v>0</v>
      </c>
      <c r="CTF10" s="154">
        <v>0</v>
      </c>
      <c r="CTG10" s="154">
        <v>0</v>
      </c>
      <c r="CTH10" s="154">
        <v>0</v>
      </c>
      <c r="CTI10" s="154">
        <v>0</v>
      </c>
      <c r="CTJ10" s="154">
        <v>0</v>
      </c>
      <c r="CTK10" s="154">
        <v>0</v>
      </c>
      <c r="CTL10" s="154">
        <v>0</v>
      </c>
      <c r="CTM10" s="154">
        <v>0</v>
      </c>
      <c r="CTN10" s="154">
        <v>0</v>
      </c>
      <c r="CTO10" s="154">
        <v>0</v>
      </c>
      <c r="CTP10" s="154">
        <v>0</v>
      </c>
      <c r="CTQ10" s="154">
        <v>0</v>
      </c>
      <c r="CTR10" s="154">
        <v>0</v>
      </c>
      <c r="CTS10" s="154">
        <v>0</v>
      </c>
      <c r="CTT10" s="154">
        <v>0</v>
      </c>
      <c r="CTU10" s="154">
        <v>0</v>
      </c>
      <c r="CTV10" s="154">
        <v>0</v>
      </c>
      <c r="CTW10" s="154">
        <v>0</v>
      </c>
      <c r="CTX10" s="154">
        <v>0</v>
      </c>
      <c r="CTY10" s="154">
        <v>0</v>
      </c>
      <c r="CTZ10" s="154">
        <v>0</v>
      </c>
      <c r="CUA10" s="154">
        <v>0</v>
      </c>
      <c r="CUB10" s="154">
        <v>0</v>
      </c>
      <c r="CUC10" s="154">
        <v>0</v>
      </c>
      <c r="CUD10" s="154">
        <v>0</v>
      </c>
      <c r="CUE10" s="154">
        <v>0</v>
      </c>
      <c r="CUF10" s="154">
        <v>0</v>
      </c>
      <c r="CUG10" s="154">
        <v>0</v>
      </c>
      <c r="CUH10" s="154">
        <v>0</v>
      </c>
      <c r="CUI10" s="154">
        <v>0</v>
      </c>
      <c r="CUJ10" s="154">
        <v>0</v>
      </c>
      <c r="CUK10" s="154">
        <v>0</v>
      </c>
      <c r="CUL10" s="154">
        <v>0</v>
      </c>
      <c r="CUM10" s="154">
        <v>0</v>
      </c>
      <c r="CUN10" s="154">
        <v>0</v>
      </c>
      <c r="CUO10" s="154">
        <v>0</v>
      </c>
      <c r="CUP10" s="154">
        <v>0</v>
      </c>
      <c r="CUQ10" s="154">
        <v>0</v>
      </c>
      <c r="CUR10" s="154">
        <v>0</v>
      </c>
      <c r="CUS10" s="154">
        <v>0</v>
      </c>
      <c r="CUT10" s="154">
        <v>0</v>
      </c>
      <c r="CUU10" s="154">
        <v>0</v>
      </c>
      <c r="CUV10" s="154">
        <v>0</v>
      </c>
      <c r="CUW10" s="154">
        <v>0</v>
      </c>
      <c r="CUX10" s="154">
        <v>0</v>
      </c>
      <c r="CUY10" s="154">
        <v>0</v>
      </c>
      <c r="CUZ10" s="154">
        <v>0</v>
      </c>
      <c r="CVA10" s="154">
        <v>0</v>
      </c>
      <c r="CVB10" s="154">
        <v>0</v>
      </c>
      <c r="CVC10" s="154">
        <v>0</v>
      </c>
      <c r="CVD10" s="154">
        <v>0</v>
      </c>
      <c r="CVE10" s="154">
        <v>0</v>
      </c>
      <c r="CVF10" s="154">
        <v>0</v>
      </c>
      <c r="CVG10" s="154">
        <v>0</v>
      </c>
      <c r="CVH10" s="154">
        <v>0</v>
      </c>
      <c r="CVI10" s="154">
        <v>0</v>
      </c>
      <c r="CVJ10" s="154">
        <v>0</v>
      </c>
      <c r="CVK10" s="154">
        <v>0</v>
      </c>
      <c r="CVL10" s="154">
        <v>0</v>
      </c>
      <c r="CVM10" s="154">
        <v>0</v>
      </c>
      <c r="CVN10" s="154">
        <v>0</v>
      </c>
      <c r="CVO10" s="154">
        <v>0</v>
      </c>
      <c r="CVP10" s="154">
        <v>0</v>
      </c>
      <c r="CVQ10" s="154">
        <v>0</v>
      </c>
      <c r="CVR10" s="154">
        <v>0</v>
      </c>
      <c r="CVS10" s="154">
        <v>0</v>
      </c>
      <c r="CVT10" s="154">
        <v>0</v>
      </c>
      <c r="CVU10" s="154">
        <v>0</v>
      </c>
      <c r="CVV10" s="154">
        <v>0</v>
      </c>
      <c r="CVW10" s="154">
        <v>0</v>
      </c>
      <c r="CVX10" s="154">
        <v>0</v>
      </c>
      <c r="CVY10" s="154">
        <v>0</v>
      </c>
      <c r="CVZ10" s="154">
        <v>0</v>
      </c>
      <c r="CWA10" s="154">
        <v>0</v>
      </c>
      <c r="CWB10" s="154">
        <v>0</v>
      </c>
      <c r="CWC10" s="154">
        <v>0</v>
      </c>
      <c r="CWD10" s="154">
        <v>0</v>
      </c>
      <c r="CWE10" s="154">
        <v>0</v>
      </c>
      <c r="CWF10" s="154">
        <v>0</v>
      </c>
      <c r="CWG10" s="154">
        <v>0</v>
      </c>
      <c r="CWH10" s="154">
        <v>0</v>
      </c>
      <c r="CWI10" s="154">
        <v>0</v>
      </c>
      <c r="CWJ10" s="154">
        <v>0</v>
      </c>
      <c r="CWK10" s="154">
        <v>0</v>
      </c>
      <c r="CWL10" s="154">
        <v>0</v>
      </c>
      <c r="CWM10" s="154">
        <v>0</v>
      </c>
      <c r="CWN10" s="154">
        <v>0</v>
      </c>
      <c r="CWO10" s="154">
        <v>0</v>
      </c>
      <c r="CWP10" s="154">
        <v>0</v>
      </c>
      <c r="CWQ10" s="154">
        <v>0</v>
      </c>
      <c r="CWR10" s="154">
        <v>0</v>
      </c>
      <c r="CWS10" s="154">
        <v>0</v>
      </c>
      <c r="CWT10" s="154">
        <v>0</v>
      </c>
      <c r="CWU10" s="154">
        <v>0</v>
      </c>
      <c r="CWV10" s="154">
        <v>0</v>
      </c>
      <c r="CWW10" s="154">
        <v>0</v>
      </c>
      <c r="CWX10" s="154">
        <v>0</v>
      </c>
      <c r="CWY10" s="154">
        <v>0</v>
      </c>
      <c r="CWZ10" s="154">
        <v>0</v>
      </c>
      <c r="CXA10" s="154">
        <v>0</v>
      </c>
      <c r="CXB10" s="154">
        <v>0</v>
      </c>
      <c r="CXC10" s="154">
        <v>0</v>
      </c>
      <c r="CXD10" s="154">
        <v>0</v>
      </c>
      <c r="CXE10" s="154">
        <v>0</v>
      </c>
      <c r="CXF10" s="154">
        <v>0</v>
      </c>
      <c r="CXG10" s="154">
        <v>0</v>
      </c>
      <c r="CXH10" s="154">
        <v>0</v>
      </c>
      <c r="CXI10" s="154">
        <v>0</v>
      </c>
      <c r="CXJ10" s="154">
        <v>0</v>
      </c>
      <c r="CXK10" s="154">
        <v>0</v>
      </c>
      <c r="CXL10" s="154">
        <v>0</v>
      </c>
      <c r="CXM10" s="154">
        <v>0</v>
      </c>
      <c r="CXN10" s="154">
        <v>0</v>
      </c>
      <c r="CXO10" s="154">
        <v>0</v>
      </c>
      <c r="CXP10" s="154">
        <v>0</v>
      </c>
      <c r="CXQ10" s="154">
        <v>0</v>
      </c>
      <c r="CXR10" s="154">
        <v>0</v>
      </c>
      <c r="CXS10" s="154">
        <v>0</v>
      </c>
      <c r="CXT10" s="154">
        <v>0</v>
      </c>
      <c r="CXU10" s="154">
        <v>0</v>
      </c>
      <c r="CXV10" s="154">
        <v>0</v>
      </c>
      <c r="CXW10" s="154">
        <v>0</v>
      </c>
      <c r="CXX10" s="154">
        <v>0</v>
      </c>
      <c r="CXY10" s="154">
        <v>0</v>
      </c>
      <c r="CXZ10" s="154">
        <v>0</v>
      </c>
      <c r="CYA10" s="154">
        <v>0</v>
      </c>
      <c r="CYB10" s="154">
        <v>0</v>
      </c>
      <c r="CYC10" s="154">
        <v>0</v>
      </c>
      <c r="CYD10" s="154">
        <v>0</v>
      </c>
      <c r="CYE10" s="154">
        <v>0</v>
      </c>
      <c r="CYF10" s="154">
        <v>0</v>
      </c>
      <c r="CYG10" s="154">
        <v>0</v>
      </c>
      <c r="CYH10" s="154">
        <v>0</v>
      </c>
      <c r="CYI10" s="154">
        <v>0</v>
      </c>
      <c r="CYJ10" s="154">
        <v>0</v>
      </c>
      <c r="CYK10" s="154">
        <v>0</v>
      </c>
      <c r="CYL10" s="154">
        <v>0</v>
      </c>
      <c r="CYM10" s="154">
        <v>0</v>
      </c>
      <c r="CYN10" s="154">
        <v>0</v>
      </c>
      <c r="CYO10" s="154">
        <v>0</v>
      </c>
      <c r="CYP10" s="154">
        <v>0</v>
      </c>
      <c r="CYQ10" s="154">
        <v>0</v>
      </c>
      <c r="CYR10" s="154">
        <v>0</v>
      </c>
      <c r="CYS10" s="154">
        <v>0</v>
      </c>
      <c r="CYT10" s="154">
        <v>0</v>
      </c>
      <c r="CYU10" s="154">
        <v>0</v>
      </c>
      <c r="CYV10" s="154">
        <v>0</v>
      </c>
      <c r="CYW10" s="154">
        <v>0</v>
      </c>
      <c r="CYX10" s="154">
        <v>0</v>
      </c>
      <c r="CYY10" s="154">
        <v>0</v>
      </c>
      <c r="CYZ10" s="154">
        <v>0</v>
      </c>
      <c r="CZA10" s="154">
        <v>0</v>
      </c>
      <c r="CZB10" s="154">
        <v>0</v>
      </c>
      <c r="CZC10" s="154">
        <v>0</v>
      </c>
      <c r="CZD10" s="154">
        <v>0</v>
      </c>
      <c r="CZE10" s="154">
        <v>0</v>
      </c>
      <c r="CZF10" s="154">
        <v>0</v>
      </c>
      <c r="CZG10" s="154">
        <v>0</v>
      </c>
      <c r="CZH10" s="154">
        <v>0</v>
      </c>
      <c r="CZI10" s="154">
        <v>0</v>
      </c>
      <c r="CZJ10" s="154">
        <v>0</v>
      </c>
      <c r="CZK10" s="154">
        <v>0</v>
      </c>
      <c r="CZL10" s="154">
        <v>0</v>
      </c>
      <c r="CZM10" s="154">
        <v>0</v>
      </c>
      <c r="CZN10" s="154">
        <v>0</v>
      </c>
      <c r="CZO10" s="154">
        <v>0</v>
      </c>
      <c r="CZP10" s="154">
        <v>0</v>
      </c>
      <c r="CZQ10" s="154">
        <v>0</v>
      </c>
      <c r="CZR10" s="154">
        <v>0</v>
      </c>
      <c r="CZS10" s="154">
        <v>0</v>
      </c>
      <c r="CZT10" s="154">
        <v>0</v>
      </c>
      <c r="CZU10" s="154">
        <v>0</v>
      </c>
      <c r="CZV10" s="154">
        <v>0</v>
      </c>
      <c r="CZW10" s="154">
        <v>0</v>
      </c>
      <c r="CZX10" s="154">
        <v>0</v>
      </c>
      <c r="CZY10" s="154">
        <v>0</v>
      </c>
      <c r="CZZ10" s="154">
        <v>0</v>
      </c>
      <c r="DAA10" s="154">
        <v>0</v>
      </c>
      <c r="DAB10" s="154">
        <v>0</v>
      </c>
      <c r="DAC10" s="154">
        <v>0</v>
      </c>
      <c r="DAD10" s="154">
        <v>0</v>
      </c>
      <c r="DAE10" s="154">
        <v>0</v>
      </c>
      <c r="DAF10" s="154">
        <v>0</v>
      </c>
      <c r="DAG10" s="154">
        <v>0</v>
      </c>
      <c r="DAH10" s="154">
        <v>0</v>
      </c>
      <c r="DAI10" s="154">
        <v>0</v>
      </c>
      <c r="DAJ10" s="154">
        <v>0</v>
      </c>
      <c r="DAK10" s="154">
        <v>0</v>
      </c>
      <c r="DAL10" s="154">
        <v>0</v>
      </c>
      <c r="DAM10" s="154">
        <v>0</v>
      </c>
      <c r="DAN10" s="154">
        <v>0</v>
      </c>
      <c r="DAO10" s="154">
        <v>0</v>
      </c>
      <c r="DAP10" s="154">
        <v>0</v>
      </c>
      <c r="DAQ10" s="154">
        <v>0</v>
      </c>
      <c r="DAR10" s="154">
        <v>0</v>
      </c>
      <c r="DAS10" s="154">
        <v>0</v>
      </c>
      <c r="DAT10" s="154">
        <v>0</v>
      </c>
      <c r="DAU10" s="154">
        <v>0</v>
      </c>
      <c r="DAV10" s="154">
        <v>0</v>
      </c>
      <c r="DAW10" s="154">
        <v>0</v>
      </c>
      <c r="DAX10" s="154">
        <v>0</v>
      </c>
      <c r="DAY10" s="154">
        <v>0</v>
      </c>
      <c r="DAZ10" s="154">
        <v>0</v>
      </c>
      <c r="DBA10" s="154">
        <v>0</v>
      </c>
      <c r="DBB10" s="154">
        <v>0</v>
      </c>
      <c r="DBC10" s="154">
        <v>0</v>
      </c>
      <c r="DBD10" s="154">
        <v>0</v>
      </c>
      <c r="DBE10" s="154">
        <v>0</v>
      </c>
      <c r="DBF10" s="154">
        <v>0</v>
      </c>
      <c r="DBG10" s="154">
        <v>0</v>
      </c>
      <c r="DBH10" s="154">
        <v>0</v>
      </c>
      <c r="DBI10" s="154">
        <v>0</v>
      </c>
      <c r="DBJ10" s="154">
        <v>0</v>
      </c>
      <c r="DBK10" s="154">
        <v>0</v>
      </c>
      <c r="DBL10" s="154">
        <v>0</v>
      </c>
      <c r="DBM10" s="154">
        <v>0</v>
      </c>
      <c r="DBN10" s="154">
        <v>0</v>
      </c>
      <c r="DBO10" s="154">
        <v>0</v>
      </c>
      <c r="DBP10" s="154">
        <v>0</v>
      </c>
      <c r="DBQ10" s="154">
        <v>0</v>
      </c>
      <c r="DBR10" s="154">
        <v>0</v>
      </c>
      <c r="DBS10" s="154">
        <v>0</v>
      </c>
      <c r="DBT10" s="154">
        <v>0</v>
      </c>
      <c r="DBU10" s="154">
        <v>0</v>
      </c>
      <c r="DBV10" s="154">
        <v>0</v>
      </c>
      <c r="DBW10" s="154">
        <v>0</v>
      </c>
      <c r="DBX10" s="154">
        <v>0</v>
      </c>
      <c r="DBY10" s="154">
        <v>0</v>
      </c>
      <c r="DBZ10" s="154">
        <v>0</v>
      </c>
      <c r="DCA10" s="154">
        <v>0</v>
      </c>
      <c r="DCB10" s="154">
        <v>0</v>
      </c>
      <c r="DCC10" s="154">
        <v>0</v>
      </c>
      <c r="DCD10" s="154">
        <v>0</v>
      </c>
      <c r="DCE10" s="154">
        <v>0</v>
      </c>
      <c r="DCF10" s="154">
        <v>0</v>
      </c>
      <c r="DCG10" s="154">
        <v>0</v>
      </c>
      <c r="DCH10" s="154">
        <v>0</v>
      </c>
      <c r="DCI10" s="154">
        <v>0</v>
      </c>
      <c r="DCJ10" s="154">
        <v>0</v>
      </c>
      <c r="DCK10" s="154">
        <v>0</v>
      </c>
      <c r="DCL10" s="154">
        <v>0</v>
      </c>
      <c r="DCM10" s="154">
        <v>0</v>
      </c>
      <c r="DCN10" s="154">
        <v>0</v>
      </c>
      <c r="DCO10" s="154">
        <v>0</v>
      </c>
      <c r="DCP10" s="154">
        <v>0</v>
      </c>
      <c r="DCQ10" s="154">
        <v>0</v>
      </c>
      <c r="DCR10" s="154">
        <v>0</v>
      </c>
      <c r="DCS10" s="154">
        <v>0</v>
      </c>
      <c r="DCT10" s="154">
        <v>0</v>
      </c>
      <c r="DCU10" s="154">
        <v>0</v>
      </c>
      <c r="DCV10" s="154">
        <v>0</v>
      </c>
      <c r="DCW10" s="154">
        <v>0</v>
      </c>
      <c r="DCX10" s="154">
        <v>0</v>
      </c>
      <c r="DCY10" s="154">
        <v>0</v>
      </c>
      <c r="DCZ10" s="154">
        <v>0</v>
      </c>
      <c r="DDA10" s="154">
        <v>0</v>
      </c>
      <c r="DDB10" s="154">
        <v>0</v>
      </c>
      <c r="DDC10" s="154">
        <v>0</v>
      </c>
      <c r="DDD10" s="154">
        <v>0</v>
      </c>
      <c r="DDE10" s="154">
        <v>0</v>
      </c>
      <c r="DDF10" s="154">
        <v>0</v>
      </c>
      <c r="DDG10" s="154">
        <v>0</v>
      </c>
      <c r="DDH10" s="154">
        <v>0</v>
      </c>
      <c r="DDI10" s="154">
        <v>0</v>
      </c>
      <c r="DDJ10" s="154">
        <v>0</v>
      </c>
      <c r="DDK10" s="154">
        <v>0</v>
      </c>
      <c r="DDL10" s="154">
        <v>0</v>
      </c>
      <c r="DDM10" s="154">
        <v>0</v>
      </c>
      <c r="DDN10" s="154">
        <v>0</v>
      </c>
      <c r="DDO10" s="154">
        <v>0</v>
      </c>
      <c r="DDP10" s="154">
        <v>0</v>
      </c>
      <c r="DDQ10" s="154">
        <v>0</v>
      </c>
      <c r="DDR10" s="154">
        <v>0</v>
      </c>
      <c r="DDS10" s="154">
        <v>0</v>
      </c>
      <c r="DDT10" s="154">
        <v>0</v>
      </c>
      <c r="DDU10" s="154">
        <v>0</v>
      </c>
      <c r="DDV10" s="154">
        <v>0</v>
      </c>
      <c r="DDW10" s="154">
        <v>0</v>
      </c>
      <c r="DDX10" s="154">
        <v>0</v>
      </c>
      <c r="DDY10" s="154">
        <v>0</v>
      </c>
      <c r="DDZ10" s="154">
        <v>0</v>
      </c>
      <c r="DEA10" s="154">
        <v>0</v>
      </c>
      <c r="DEB10" s="154">
        <v>0</v>
      </c>
      <c r="DEC10" s="154">
        <v>0</v>
      </c>
      <c r="DED10" s="154">
        <v>0</v>
      </c>
      <c r="DEE10" s="154">
        <v>0</v>
      </c>
      <c r="DEF10" s="154">
        <v>0</v>
      </c>
      <c r="DEG10" s="154">
        <v>0</v>
      </c>
      <c r="DEH10" s="154">
        <v>0</v>
      </c>
      <c r="DEI10" s="154">
        <v>0</v>
      </c>
      <c r="DEJ10" s="154">
        <v>0</v>
      </c>
      <c r="DEK10" s="154">
        <v>0</v>
      </c>
      <c r="DEL10" s="154">
        <v>0</v>
      </c>
      <c r="DEM10" s="154">
        <v>0</v>
      </c>
      <c r="DEN10" s="154">
        <v>0</v>
      </c>
      <c r="DEO10" s="154">
        <v>0</v>
      </c>
      <c r="DEP10" s="154">
        <v>0</v>
      </c>
      <c r="DEQ10" s="154">
        <v>0</v>
      </c>
      <c r="DER10" s="154">
        <v>0</v>
      </c>
      <c r="DES10" s="154">
        <v>0</v>
      </c>
      <c r="DET10" s="154">
        <v>0</v>
      </c>
      <c r="DEU10" s="154">
        <v>0</v>
      </c>
      <c r="DEV10" s="154">
        <v>0</v>
      </c>
      <c r="DEW10" s="154">
        <v>0</v>
      </c>
      <c r="DEX10" s="154">
        <v>0</v>
      </c>
      <c r="DEY10" s="154">
        <v>0</v>
      </c>
      <c r="DEZ10" s="154">
        <v>0</v>
      </c>
      <c r="DFA10" s="154">
        <v>0</v>
      </c>
      <c r="DFB10" s="154">
        <v>0</v>
      </c>
      <c r="DFC10" s="154">
        <v>0</v>
      </c>
      <c r="DFD10" s="154">
        <v>0</v>
      </c>
      <c r="DFE10" s="154">
        <v>0</v>
      </c>
      <c r="DFF10" s="154">
        <v>0</v>
      </c>
      <c r="DFG10" s="154">
        <v>0</v>
      </c>
      <c r="DFH10" s="154">
        <v>0</v>
      </c>
      <c r="DFI10" s="154">
        <v>0</v>
      </c>
      <c r="DFJ10" s="154">
        <v>0</v>
      </c>
      <c r="DFK10" s="154">
        <v>0</v>
      </c>
      <c r="DFL10" s="154">
        <v>0</v>
      </c>
      <c r="DFM10" s="154">
        <v>0</v>
      </c>
      <c r="DFN10" s="154">
        <v>0</v>
      </c>
      <c r="DFO10" s="154">
        <v>0</v>
      </c>
      <c r="DFP10" s="154">
        <v>0</v>
      </c>
      <c r="DFQ10" s="154">
        <v>0</v>
      </c>
      <c r="DFR10" s="154">
        <v>0</v>
      </c>
      <c r="DFS10" s="154">
        <v>0</v>
      </c>
      <c r="DFT10" s="154">
        <v>0</v>
      </c>
      <c r="DFU10" s="154">
        <v>0</v>
      </c>
      <c r="DFV10" s="154">
        <v>0</v>
      </c>
      <c r="DFW10" s="154">
        <v>0</v>
      </c>
      <c r="DFX10" s="154">
        <v>0</v>
      </c>
      <c r="DFY10" s="154">
        <v>0</v>
      </c>
      <c r="DFZ10" s="154">
        <v>0</v>
      </c>
      <c r="DGA10" s="154">
        <v>0</v>
      </c>
      <c r="DGB10" s="154">
        <v>0</v>
      </c>
      <c r="DGC10" s="154">
        <v>0</v>
      </c>
      <c r="DGD10" s="154">
        <v>0</v>
      </c>
      <c r="DGE10" s="154">
        <v>0</v>
      </c>
      <c r="DGF10" s="154">
        <v>0</v>
      </c>
      <c r="DGG10" s="154">
        <v>0</v>
      </c>
      <c r="DGH10" s="154">
        <v>0</v>
      </c>
      <c r="DGI10" s="154">
        <v>0</v>
      </c>
      <c r="DGJ10" s="154">
        <v>0</v>
      </c>
      <c r="DGK10" s="154">
        <v>0</v>
      </c>
      <c r="DGL10" s="154">
        <v>0</v>
      </c>
      <c r="DGM10" s="154">
        <v>0</v>
      </c>
      <c r="DGN10" s="154">
        <v>0</v>
      </c>
      <c r="DGO10" s="154">
        <v>0</v>
      </c>
      <c r="DGP10" s="154">
        <v>0</v>
      </c>
      <c r="DGQ10" s="154">
        <v>0</v>
      </c>
      <c r="DGR10" s="154">
        <v>0</v>
      </c>
      <c r="DGS10" s="154">
        <v>0</v>
      </c>
      <c r="DGT10" s="154">
        <v>0</v>
      </c>
      <c r="DGU10" s="154">
        <v>0</v>
      </c>
      <c r="DGV10" s="154">
        <v>0</v>
      </c>
      <c r="DGW10" s="154">
        <v>0</v>
      </c>
      <c r="DGX10" s="154">
        <v>0</v>
      </c>
      <c r="DGY10" s="154">
        <v>0</v>
      </c>
      <c r="DGZ10" s="154">
        <v>0</v>
      </c>
      <c r="DHA10" s="154">
        <v>0</v>
      </c>
      <c r="DHB10" s="154">
        <v>0</v>
      </c>
      <c r="DHC10" s="154">
        <v>0</v>
      </c>
      <c r="DHD10" s="154">
        <v>0</v>
      </c>
      <c r="DHE10" s="154">
        <v>0</v>
      </c>
      <c r="DHF10" s="154">
        <v>0</v>
      </c>
      <c r="DHG10" s="154">
        <v>0</v>
      </c>
      <c r="DHH10" s="154">
        <v>0</v>
      </c>
      <c r="DHI10" s="154">
        <v>0</v>
      </c>
      <c r="DHJ10" s="154">
        <v>0</v>
      </c>
      <c r="DHK10" s="154">
        <v>0</v>
      </c>
      <c r="DHL10" s="154">
        <v>0</v>
      </c>
      <c r="DHM10" s="154">
        <v>0</v>
      </c>
      <c r="DHN10" s="154">
        <v>0</v>
      </c>
      <c r="DHO10" s="154">
        <v>0</v>
      </c>
      <c r="DHP10" s="154">
        <v>0</v>
      </c>
      <c r="DHQ10" s="154">
        <v>0</v>
      </c>
      <c r="DHR10" s="154">
        <v>0</v>
      </c>
      <c r="DHS10" s="154">
        <v>0</v>
      </c>
      <c r="DHT10" s="154">
        <v>0</v>
      </c>
      <c r="DHU10" s="154">
        <v>0</v>
      </c>
      <c r="DHV10" s="154">
        <v>0</v>
      </c>
      <c r="DHW10" s="154">
        <v>0</v>
      </c>
      <c r="DHX10" s="154">
        <v>0</v>
      </c>
      <c r="DHY10" s="154">
        <v>0</v>
      </c>
      <c r="DHZ10" s="154">
        <v>0</v>
      </c>
      <c r="DIA10" s="154">
        <v>0</v>
      </c>
      <c r="DIB10" s="154">
        <v>0</v>
      </c>
      <c r="DIC10" s="154">
        <v>0</v>
      </c>
      <c r="DID10" s="154">
        <v>0</v>
      </c>
      <c r="DIE10" s="154">
        <v>0</v>
      </c>
      <c r="DIF10" s="154">
        <v>0</v>
      </c>
      <c r="DIG10" s="154">
        <v>0</v>
      </c>
      <c r="DIH10" s="154">
        <v>0</v>
      </c>
      <c r="DII10" s="154">
        <v>0</v>
      </c>
      <c r="DIJ10" s="154">
        <v>0</v>
      </c>
      <c r="DIK10" s="154">
        <v>0</v>
      </c>
      <c r="DIL10" s="154">
        <v>0</v>
      </c>
      <c r="DIM10" s="154">
        <v>0</v>
      </c>
      <c r="DIN10" s="154">
        <v>0</v>
      </c>
      <c r="DIO10" s="154">
        <v>0</v>
      </c>
      <c r="DIP10" s="154">
        <v>0</v>
      </c>
      <c r="DIQ10" s="154">
        <v>0</v>
      </c>
      <c r="DIR10" s="154">
        <v>0</v>
      </c>
      <c r="DIS10" s="154">
        <v>0</v>
      </c>
      <c r="DIT10" s="154">
        <v>0</v>
      </c>
      <c r="DIU10" s="154">
        <v>0</v>
      </c>
      <c r="DIV10" s="154">
        <v>0</v>
      </c>
      <c r="DIW10" s="154">
        <v>0</v>
      </c>
      <c r="DIX10" s="154">
        <v>0</v>
      </c>
      <c r="DIY10" s="154">
        <v>0</v>
      </c>
      <c r="DIZ10" s="154">
        <v>0</v>
      </c>
      <c r="DJA10" s="154">
        <v>0</v>
      </c>
      <c r="DJB10" s="154">
        <v>0</v>
      </c>
      <c r="DJC10" s="154">
        <v>0</v>
      </c>
      <c r="DJD10" s="154">
        <v>0</v>
      </c>
      <c r="DJE10" s="154">
        <v>0</v>
      </c>
      <c r="DJF10" s="154">
        <v>0</v>
      </c>
      <c r="DJG10" s="154">
        <v>0</v>
      </c>
      <c r="DJH10" s="154">
        <v>0</v>
      </c>
      <c r="DJI10" s="154">
        <v>0</v>
      </c>
      <c r="DJJ10" s="154">
        <v>0</v>
      </c>
      <c r="DJK10" s="154">
        <v>0</v>
      </c>
      <c r="DJL10" s="154">
        <v>0</v>
      </c>
      <c r="DJM10" s="154">
        <v>0</v>
      </c>
      <c r="DJN10" s="154">
        <v>0</v>
      </c>
      <c r="DJO10" s="154">
        <v>0</v>
      </c>
      <c r="DJP10" s="154">
        <v>0</v>
      </c>
      <c r="DJQ10" s="154">
        <v>0</v>
      </c>
      <c r="DJR10" s="154">
        <v>0</v>
      </c>
      <c r="DJS10" s="154">
        <v>0</v>
      </c>
      <c r="DJT10" s="154">
        <v>0</v>
      </c>
      <c r="DJU10" s="154">
        <v>0</v>
      </c>
      <c r="DJV10" s="154">
        <v>0</v>
      </c>
      <c r="DJW10" s="154">
        <v>0</v>
      </c>
      <c r="DJX10" s="154">
        <v>0</v>
      </c>
      <c r="DJY10" s="154">
        <v>0</v>
      </c>
      <c r="DJZ10" s="154">
        <v>0</v>
      </c>
      <c r="DKA10" s="154">
        <v>0</v>
      </c>
      <c r="DKB10" s="154">
        <v>0</v>
      </c>
      <c r="DKC10" s="154">
        <v>0</v>
      </c>
      <c r="DKD10" s="154">
        <v>0</v>
      </c>
      <c r="DKE10" s="154">
        <v>0</v>
      </c>
      <c r="DKF10" s="154">
        <v>0</v>
      </c>
      <c r="DKG10" s="154">
        <v>0</v>
      </c>
      <c r="DKH10" s="154">
        <v>0</v>
      </c>
      <c r="DKI10" s="154">
        <v>0</v>
      </c>
      <c r="DKJ10" s="154">
        <v>0</v>
      </c>
      <c r="DKK10" s="154">
        <v>0</v>
      </c>
      <c r="DKL10" s="154">
        <v>0</v>
      </c>
      <c r="DKM10" s="154">
        <v>0</v>
      </c>
      <c r="DKN10" s="154">
        <v>0</v>
      </c>
      <c r="DKO10" s="154">
        <v>0</v>
      </c>
      <c r="DKP10" s="154">
        <v>0</v>
      </c>
      <c r="DKQ10" s="154">
        <v>0</v>
      </c>
      <c r="DKR10" s="154">
        <v>0</v>
      </c>
      <c r="DKS10" s="154">
        <v>0</v>
      </c>
      <c r="DKT10" s="154">
        <v>0</v>
      </c>
      <c r="DKU10" s="154">
        <v>0</v>
      </c>
      <c r="DKV10" s="154">
        <v>0</v>
      </c>
      <c r="DKW10" s="154">
        <v>0</v>
      </c>
      <c r="DKX10" s="154">
        <v>0</v>
      </c>
      <c r="DKY10" s="154">
        <v>0</v>
      </c>
      <c r="DKZ10" s="154">
        <v>0</v>
      </c>
      <c r="DLA10" s="154">
        <v>0</v>
      </c>
      <c r="DLB10" s="154">
        <v>0</v>
      </c>
      <c r="DLC10" s="154">
        <v>0</v>
      </c>
      <c r="DLD10" s="154">
        <v>0</v>
      </c>
      <c r="DLE10" s="154">
        <v>0</v>
      </c>
      <c r="DLF10" s="154">
        <v>0</v>
      </c>
      <c r="DLG10" s="154">
        <v>0</v>
      </c>
      <c r="DLH10" s="154">
        <v>0</v>
      </c>
      <c r="DLI10" s="154">
        <v>0</v>
      </c>
      <c r="DLJ10" s="154">
        <v>0</v>
      </c>
      <c r="DLK10" s="154">
        <v>0</v>
      </c>
      <c r="DLL10" s="154">
        <v>0</v>
      </c>
      <c r="DLM10" s="154">
        <v>0</v>
      </c>
      <c r="DLN10" s="154">
        <v>0</v>
      </c>
      <c r="DLO10" s="154">
        <v>0</v>
      </c>
      <c r="DLP10" s="154">
        <v>0</v>
      </c>
      <c r="DLQ10" s="154">
        <v>0</v>
      </c>
      <c r="DLR10" s="154">
        <v>0</v>
      </c>
      <c r="DLS10" s="154">
        <v>0</v>
      </c>
      <c r="DLT10" s="154">
        <v>0</v>
      </c>
      <c r="DLU10" s="154">
        <v>0</v>
      </c>
      <c r="DLV10" s="154">
        <v>0</v>
      </c>
      <c r="DLW10" s="154">
        <v>0</v>
      </c>
      <c r="DLX10" s="154">
        <v>0</v>
      </c>
      <c r="DLY10" s="154">
        <v>0</v>
      </c>
      <c r="DLZ10" s="154">
        <v>0</v>
      </c>
      <c r="DMA10" s="154">
        <v>0</v>
      </c>
      <c r="DMB10" s="154">
        <v>0</v>
      </c>
      <c r="DMC10" s="154">
        <v>0</v>
      </c>
      <c r="DMD10" s="154">
        <v>0</v>
      </c>
      <c r="DME10" s="154">
        <v>0</v>
      </c>
      <c r="DMF10" s="154">
        <v>0</v>
      </c>
      <c r="DMG10" s="154">
        <v>0</v>
      </c>
      <c r="DMH10" s="154">
        <v>0</v>
      </c>
      <c r="DMI10" s="154">
        <v>0</v>
      </c>
      <c r="DMJ10" s="154">
        <v>0</v>
      </c>
      <c r="DMK10" s="154">
        <v>0</v>
      </c>
      <c r="DML10" s="154">
        <v>0</v>
      </c>
      <c r="DMM10" s="154">
        <v>0</v>
      </c>
      <c r="DMN10" s="154">
        <v>0</v>
      </c>
      <c r="DMO10" s="154">
        <v>0</v>
      </c>
      <c r="DMP10" s="154">
        <v>0</v>
      </c>
      <c r="DMQ10" s="154">
        <v>0</v>
      </c>
      <c r="DMR10" s="154">
        <v>0</v>
      </c>
      <c r="DMS10" s="154">
        <v>0</v>
      </c>
      <c r="DMT10" s="154">
        <v>0</v>
      </c>
      <c r="DMU10" s="154">
        <v>0</v>
      </c>
      <c r="DMV10" s="154">
        <v>0</v>
      </c>
      <c r="DMW10" s="154">
        <v>0</v>
      </c>
      <c r="DMX10" s="154">
        <v>0</v>
      </c>
      <c r="DMY10" s="154">
        <v>0</v>
      </c>
      <c r="DMZ10" s="154">
        <v>0</v>
      </c>
      <c r="DNA10" s="154">
        <v>0</v>
      </c>
      <c r="DNB10" s="154">
        <v>0</v>
      </c>
      <c r="DNC10" s="154">
        <v>0</v>
      </c>
      <c r="DND10" s="154">
        <v>0</v>
      </c>
      <c r="DNE10" s="154">
        <v>0</v>
      </c>
      <c r="DNF10" s="154">
        <v>0</v>
      </c>
      <c r="DNG10" s="154">
        <v>0</v>
      </c>
      <c r="DNH10" s="154">
        <v>0</v>
      </c>
      <c r="DNI10" s="154">
        <v>0</v>
      </c>
      <c r="DNJ10" s="154">
        <v>0</v>
      </c>
      <c r="DNK10" s="154">
        <v>0</v>
      </c>
      <c r="DNL10" s="154">
        <v>0</v>
      </c>
      <c r="DNM10" s="154">
        <v>0</v>
      </c>
      <c r="DNN10" s="154">
        <v>0</v>
      </c>
      <c r="DNO10" s="154">
        <v>0</v>
      </c>
      <c r="DNP10" s="154">
        <v>0</v>
      </c>
      <c r="DNQ10" s="154">
        <v>0</v>
      </c>
      <c r="DNR10" s="154">
        <v>0</v>
      </c>
      <c r="DNS10" s="154">
        <v>0</v>
      </c>
      <c r="DNT10" s="154">
        <v>0</v>
      </c>
      <c r="DNU10" s="154">
        <v>0</v>
      </c>
      <c r="DNV10" s="154">
        <v>0</v>
      </c>
      <c r="DNW10" s="154">
        <v>0</v>
      </c>
      <c r="DNX10" s="154">
        <v>0</v>
      </c>
      <c r="DNY10" s="154">
        <v>0</v>
      </c>
      <c r="DNZ10" s="154">
        <v>0</v>
      </c>
      <c r="DOA10" s="154">
        <v>0</v>
      </c>
      <c r="DOB10" s="154">
        <v>0</v>
      </c>
      <c r="DOC10" s="154">
        <v>0</v>
      </c>
      <c r="DOD10" s="154">
        <v>0</v>
      </c>
      <c r="DOE10" s="154">
        <v>0</v>
      </c>
      <c r="DOF10" s="154">
        <v>0</v>
      </c>
      <c r="DOG10" s="154">
        <v>0</v>
      </c>
      <c r="DOH10" s="154">
        <v>0</v>
      </c>
      <c r="DOI10" s="154">
        <v>0</v>
      </c>
      <c r="DOJ10" s="154">
        <v>0</v>
      </c>
      <c r="DOK10" s="154">
        <v>0</v>
      </c>
      <c r="DOL10" s="154">
        <v>0</v>
      </c>
      <c r="DOM10" s="154">
        <v>0</v>
      </c>
      <c r="DON10" s="154">
        <v>0</v>
      </c>
      <c r="DOO10" s="154">
        <v>0</v>
      </c>
      <c r="DOP10" s="154">
        <v>0</v>
      </c>
      <c r="DOQ10" s="154">
        <v>0</v>
      </c>
      <c r="DOR10" s="154">
        <v>0</v>
      </c>
      <c r="DOS10" s="154">
        <v>0</v>
      </c>
      <c r="DOT10" s="154">
        <v>0</v>
      </c>
      <c r="DOU10" s="154">
        <v>0</v>
      </c>
      <c r="DOV10" s="154">
        <v>0</v>
      </c>
      <c r="DOW10" s="154">
        <v>0</v>
      </c>
      <c r="DOX10" s="154">
        <v>0</v>
      </c>
      <c r="DOY10" s="154">
        <v>0</v>
      </c>
      <c r="DOZ10" s="154">
        <v>0</v>
      </c>
      <c r="DPA10" s="154">
        <v>0</v>
      </c>
      <c r="DPB10" s="154">
        <v>0</v>
      </c>
      <c r="DPC10" s="154">
        <v>0</v>
      </c>
      <c r="DPD10" s="154">
        <v>0</v>
      </c>
      <c r="DPE10" s="154">
        <v>0</v>
      </c>
      <c r="DPF10" s="154">
        <v>0</v>
      </c>
      <c r="DPG10" s="154">
        <v>0</v>
      </c>
      <c r="DPH10" s="154">
        <v>0</v>
      </c>
      <c r="DPI10" s="154">
        <v>0</v>
      </c>
      <c r="DPJ10" s="154">
        <v>0</v>
      </c>
      <c r="DPK10" s="154">
        <v>0</v>
      </c>
      <c r="DPL10" s="154">
        <v>0</v>
      </c>
      <c r="DPM10" s="154">
        <v>0</v>
      </c>
      <c r="DPN10" s="154">
        <v>0</v>
      </c>
      <c r="DPO10" s="154">
        <v>0</v>
      </c>
      <c r="DPP10" s="154">
        <v>0</v>
      </c>
      <c r="DPQ10" s="154">
        <v>0</v>
      </c>
      <c r="DPR10" s="154">
        <v>0</v>
      </c>
      <c r="DPS10" s="154">
        <v>0</v>
      </c>
      <c r="DPT10" s="154">
        <v>0</v>
      </c>
      <c r="DPU10" s="154">
        <v>0</v>
      </c>
      <c r="DPV10" s="154">
        <v>0</v>
      </c>
      <c r="DPW10" s="154">
        <v>0</v>
      </c>
      <c r="DPX10" s="154">
        <v>0</v>
      </c>
      <c r="DPY10" s="154">
        <v>0</v>
      </c>
      <c r="DPZ10" s="154">
        <v>0</v>
      </c>
      <c r="DQA10" s="154">
        <v>0</v>
      </c>
      <c r="DQB10" s="154">
        <v>0</v>
      </c>
      <c r="DQC10" s="154">
        <v>0</v>
      </c>
      <c r="DQD10" s="154">
        <v>0</v>
      </c>
      <c r="DQE10" s="154">
        <v>0</v>
      </c>
      <c r="DQF10" s="154">
        <v>0</v>
      </c>
      <c r="DQG10" s="154">
        <v>0</v>
      </c>
      <c r="DQH10" s="154">
        <v>0</v>
      </c>
      <c r="DQI10" s="154">
        <v>0</v>
      </c>
      <c r="DQJ10" s="154">
        <v>0</v>
      </c>
      <c r="DQK10" s="154">
        <v>0</v>
      </c>
      <c r="DQL10" s="154">
        <v>0</v>
      </c>
      <c r="DQM10" s="154">
        <v>0</v>
      </c>
      <c r="DQN10" s="154">
        <v>0</v>
      </c>
      <c r="DQO10" s="154">
        <v>0</v>
      </c>
      <c r="DQP10" s="154">
        <v>0</v>
      </c>
      <c r="DQQ10" s="154">
        <v>0</v>
      </c>
      <c r="DQR10" s="154">
        <v>0</v>
      </c>
      <c r="DQS10" s="154">
        <v>0</v>
      </c>
      <c r="DQT10" s="154">
        <v>0</v>
      </c>
      <c r="DQU10" s="154">
        <v>0</v>
      </c>
      <c r="DQV10" s="154">
        <v>0</v>
      </c>
      <c r="DQW10" s="154">
        <v>0</v>
      </c>
      <c r="DQX10" s="154">
        <v>0</v>
      </c>
      <c r="DQY10" s="154">
        <v>0</v>
      </c>
      <c r="DQZ10" s="154">
        <v>0</v>
      </c>
      <c r="DRA10" s="154">
        <v>0</v>
      </c>
      <c r="DRB10" s="154">
        <v>0</v>
      </c>
      <c r="DRC10" s="154">
        <v>0</v>
      </c>
      <c r="DRD10" s="154">
        <v>0</v>
      </c>
      <c r="DRE10" s="154">
        <v>0</v>
      </c>
      <c r="DRF10" s="154">
        <v>0</v>
      </c>
      <c r="DRG10" s="154">
        <v>0</v>
      </c>
      <c r="DRH10" s="154">
        <v>0</v>
      </c>
      <c r="DRI10" s="154">
        <v>0</v>
      </c>
      <c r="DRJ10" s="154">
        <v>0</v>
      </c>
      <c r="DRK10" s="154">
        <v>0</v>
      </c>
      <c r="DRL10" s="154">
        <v>0</v>
      </c>
      <c r="DRM10" s="154">
        <v>0</v>
      </c>
      <c r="DRN10" s="154">
        <v>0</v>
      </c>
      <c r="DRO10" s="154">
        <v>0</v>
      </c>
      <c r="DRP10" s="154">
        <v>0</v>
      </c>
      <c r="DRQ10" s="154">
        <v>0</v>
      </c>
      <c r="DRR10" s="154">
        <v>0</v>
      </c>
      <c r="DRS10" s="154">
        <v>0</v>
      </c>
      <c r="DRT10" s="154">
        <v>0</v>
      </c>
      <c r="DRU10" s="154">
        <v>0</v>
      </c>
      <c r="DRV10" s="154">
        <v>0</v>
      </c>
      <c r="DRW10" s="154">
        <v>0</v>
      </c>
      <c r="DRX10" s="154">
        <v>0</v>
      </c>
      <c r="DRY10" s="154">
        <v>0</v>
      </c>
      <c r="DRZ10" s="154">
        <v>0</v>
      </c>
      <c r="DSA10" s="154">
        <v>0</v>
      </c>
      <c r="DSB10" s="154">
        <v>0</v>
      </c>
      <c r="DSC10" s="154">
        <v>0</v>
      </c>
      <c r="DSD10" s="154">
        <v>0</v>
      </c>
      <c r="DSE10" s="154">
        <v>0</v>
      </c>
      <c r="DSF10" s="154">
        <v>0</v>
      </c>
      <c r="DSG10" s="154">
        <v>0</v>
      </c>
      <c r="DSH10" s="154">
        <v>0</v>
      </c>
      <c r="DSI10" s="154">
        <v>0</v>
      </c>
      <c r="DSJ10" s="154">
        <v>0</v>
      </c>
      <c r="DSK10" s="154">
        <v>0</v>
      </c>
      <c r="DSL10" s="154">
        <v>0</v>
      </c>
      <c r="DSM10" s="154">
        <v>0</v>
      </c>
      <c r="DSN10" s="154">
        <v>0</v>
      </c>
      <c r="DSO10" s="154">
        <v>0</v>
      </c>
      <c r="DSP10" s="154">
        <v>0</v>
      </c>
      <c r="DSQ10" s="154">
        <v>0</v>
      </c>
      <c r="DSR10" s="154">
        <v>0</v>
      </c>
      <c r="DSS10" s="154">
        <v>0</v>
      </c>
      <c r="DST10" s="154">
        <v>0</v>
      </c>
      <c r="DSU10" s="154">
        <v>0</v>
      </c>
      <c r="DSV10" s="154">
        <v>0</v>
      </c>
      <c r="DSW10" s="154">
        <v>0</v>
      </c>
      <c r="DSX10" s="154">
        <v>0</v>
      </c>
      <c r="DSY10" s="154">
        <v>0</v>
      </c>
      <c r="DSZ10" s="154">
        <v>0</v>
      </c>
      <c r="DTA10" s="154">
        <v>0</v>
      </c>
      <c r="DTB10" s="154">
        <v>0</v>
      </c>
      <c r="DTC10" s="154">
        <v>0</v>
      </c>
      <c r="DTD10" s="154">
        <v>0</v>
      </c>
      <c r="DTE10" s="154">
        <v>0</v>
      </c>
      <c r="DTF10" s="154">
        <v>0</v>
      </c>
      <c r="DTG10" s="154">
        <v>0</v>
      </c>
      <c r="DTH10" s="154">
        <v>0</v>
      </c>
      <c r="DTI10" s="154">
        <v>0</v>
      </c>
      <c r="DTJ10" s="154">
        <v>0</v>
      </c>
      <c r="DTK10" s="154">
        <v>0</v>
      </c>
      <c r="DTL10" s="154">
        <v>0</v>
      </c>
      <c r="DTM10" s="154">
        <v>0</v>
      </c>
      <c r="DTN10" s="154">
        <v>0</v>
      </c>
      <c r="DTO10" s="154">
        <v>0</v>
      </c>
      <c r="DTP10" s="154">
        <v>0</v>
      </c>
      <c r="DTQ10" s="154">
        <v>0</v>
      </c>
      <c r="DTR10" s="154">
        <v>0</v>
      </c>
      <c r="DTS10" s="154">
        <v>0</v>
      </c>
      <c r="DTT10" s="154">
        <v>0</v>
      </c>
      <c r="DTU10" s="154">
        <v>0</v>
      </c>
      <c r="DTV10" s="154">
        <v>0</v>
      </c>
      <c r="DTW10" s="154">
        <v>0</v>
      </c>
      <c r="DTX10" s="154">
        <v>0</v>
      </c>
      <c r="DTY10" s="154">
        <v>0</v>
      </c>
      <c r="DTZ10" s="154">
        <v>0</v>
      </c>
      <c r="DUA10" s="154">
        <v>0</v>
      </c>
      <c r="DUB10" s="154">
        <v>0</v>
      </c>
      <c r="DUC10" s="154">
        <v>0</v>
      </c>
      <c r="DUD10" s="154">
        <v>0</v>
      </c>
      <c r="DUE10" s="154">
        <v>0</v>
      </c>
      <c r="DUF10" s="154">
        <v>0</v>
      </c>
      <c r="DUG10" s="154">
        <v>0</v>
      </c>
      <c r="DUH10" s="154">
        <v>0</v>
      </c>
      <c r="DUI10" s="154">
        <v>0</v>
      </c>
      <c r="DUJ10" s="154">
        <v>0</v>
      </c>
      <c r="DUK10" s="154">
        <v>0</v>
      </c>
      <c r="DUL10" s="154">
        <v>0</v>
      </c>
      <c r="DUM10" s="154">
        <v>0</v>
      </c>
      <c r="DUN10" s="154">
        <v>0</v>
      </c>
      <c r="DUO10" s="154">
        <v>0</v>
      </c>
      <c r="DUP10" s="154">
        <v>0</v>
      </c>
      <c r="DUQ10" s="154">
        <v>0</v>
      </c>
      <c r="DUR10" s="154">
        <v>0</v>
      </c>
      <c r="DUS10" s="154">
        <v>0</v>
      </c>
      <c r="DUT10" s="154">
        <v>0</v>
      </c>
      <c r="DUU10" s="154">
        <v>0</v>
      </c>
      <c r="DUV10" s="154">
        <v>0</v>
      </c>
      <c r="DUW10" s="154">
        <v>0</v>
      </c>
      <c r="DUX10" s="154">
        <v>0</v>
      </c>
      <c r="DUY10" s="154">
        <v>0</v>
      </c>
      <c r="DUZ10" s="154">
        <v>0</v>
      </c>
      <c r="DVA10" s="154">
        <v>0</v>
      </c>
      <c r="DVB10" s="154">
        <v>0</v>
      </c>
      <c r="DVC10" s="154">
        <v>0</v>
      </c>
      <c r="DVD10" s="154">
        <v>0</v>
      </c>
      <c r="DVE10" s="154">
        <v>0</v>
      </c>
      <c r="DVF10" s="154">
        <v>0</v>
      </c>
      <c r="DVG10" s="154">
        <v>0</v>
      </c>
      <c r="DVH10" s="154">
        <v>0</v>
      </c>
      <c r="DVI10" s="154">
        <v>0</v>
      </c>
      <c r="DVJ10" s="154">
        <v>0</v>
      </c>
      <c r="DVK10" s="154">
        <v>0</v>
      </c>
      <c r="DVL10" s="154">
        <v>0</v>
      </c>
      <c r="DVM10" s="154">
        <v>0</v>
      </c>
      <c r="DVN10" s="154">
        <v>0</v>
      </c>
      <c r="DVO10" s="154">
        <v>0</v>
      </c>
      <c r="DVP10" s="154">
        <v>0</v>
      </c>
      <c r="DVQ10" s="154">
        <v>0</v>
      </c>
      <c r="DVR10" s="154">
        <v>0</v>
      </c>
      <c r="DVS10" s="154">
        <v>0</v>
      </c>
      <c r="DVT10" s="154">
        <v>0</v>
      </c>
      <c r="DVU10" s="154">
        <v>0</v>
      </c>
      <c r="DVV10" s="154">
        <v>0</v>
      </c>
      <c r="DVW10" s="154">
        <v>0</v>
      </c>
      <c r="DVX10" s="154">
        <v>0</v>
      </c>
      <c r="DVY10" s="154">
        <v>0</v>
      </c>
      <c r="DVZ10" s="154">
        <v>0</v>
      </c>
      <c r="DWA10" s="154">
        <v>0</v>
      </c>
      <c r="DWB10" s="154">
        <v>0</v>
      </c>
      <c r="DWC10" s="154">
        <v>0</v>
      </c>
      <c r="DWD10" s="154">
        <v>0</v>
      </c>
      <c r="DWE10" s="154">
        <v>0</v>
      </c>
      <c r="DWF10" s="154">
        <v>0</v>
      </c>
      <c r="DWG10" s="154">
        <v>0</v>
      </c>
      <c r="DWH10" s="154">
        <v>0</v>
      </c>
      <c r="DWI10" s="154">
        <v>0</v>
      </c>
      <c r="DWJ10" s="154">
        <v>0</v>
      </c>
      <c r="DWK10" s="154">
        <v>0</v>
      </c>
      <c r="DWL10" s="154">
        <v>0</v>
      </c>
      <c r="DWM10" s="154">
        <v>0</v>
      </c>
      <c r="DWN10" s="154">
        <v>0</v>
      </c>
      <c r="DWO10" s="154">
        <v>0</v>
      </c>
      <c r="DWP10" s="154">
        <v>0</v>
      </c>
      <c r="DWQ10" s="154">
        <v>0</v>
      </c>
      <c r="DWR10" s="154">
        <v>0</v>
      </c>
      <c r="DWS10" s="154">
        <v>0</v>
      </c>
      <c r="DWT10" s="154">
        <v>0</v>
      </c>
      <c r="DWU10" s="154">
        <v>0</v>
      </c>
      <c r="DWV10" s="154">
        <v>0</v>
      </c>
      <c r="DWW10" s="154">
        <v>0</v>
      </c>
      <c r="DWX10" s="154">
        <v>0</v>
      </c>
      <c r="DWY10" s="154">
        <v>0</v>
      </c>
      <c r="DWZ10" s="154">
        <v>0</v>
      </c>
      <c r="DXA10" s="154">
        <v>0</v>
      </c>
      <c r="DXB10" s="154">
        <v>0</v>
      </c>
      <c r="DXC10" s="154">
        <v>0</v>
      </c>
      <c r="DXD10" s="154">
        <v>0</v>
      </c>
      <c r="DXE10" s="154">
        <v>0</v>
      </c>
      <c r="DXF10" s="154">
        <v>0</v>
      </c>
      <c r="DXG10" s="154">
        <v>0</v>
      </c>
      <c r="DXH10" s="154">
        <v>0</v>
      </c>
      <c r="DXI10" s="154">
        <v>0</v>
      </c>
      <c r="DXJ10" s="154">
        <v>0</v>
      </c>
      <c r="DXK10" s="154">
        <v>0</v>
      </c>
      <c r="DXL10" s="154">
        <v>0</v>
      </c>
      <c r="DXM10" s="154">
        <v>0</v>
      </c>
      <c r="DXN10" s="154">
        <v>0</v>
      </c>
      <c r="DXO10" s="154">
        <v>0</v>
      </c>
      <c r="DXP10" s="154">
        <v>0</v>
      </c>
      <c r="DXQ10" s="154">
        <v>0</v>
      </c>
      <c r="DXR10" s="154">
        <v>0</v>
      </c>
      <c r="DXS10" s="154">
        <v>0</v>
      </c>
      <c r="DXT10" s="154">
        <v>0</v>
      </c>
      <c r="DXU10" s="154">
        <v>0</v>
      </c>
      <c r="DXV10" s="154">
        <v>0</v>
      </c>
      <c r="DXW10" s="154">
        <v>0</v>
      </c>
      <c r="DXX10" s="154">
        <v>0</v>
      </c>
      <c r="DXY10" s="154">
        <v>0</v>
      </c>
      <c r="DXZ10" s="154">
        <v>0</v>
      </c>
      <c r="DYA10" s="154">
        <v>0</v>
      </c>
      <c r="DYB10" s="154">
        <v>0</v>
      </c>
      <c r="DYC10" s="154">
        <v>0</v>
      </c>
      <c r="DYD10" s="154">
        <v>0</v>
      </c>
      <c r="DYE10" s="154">
        <v>0</v>
      </c>
      <c r="DYF10" s="154">
        <v>0</v>
      </c>
      <c r="DYG10" s="154">
        <v>0</v>
      </c>
      <c r="DYH10" s="154">
        <v>0</v>
      </c>
      <c r="DYI10" s="154">
        <v>0</v>
      </c>
      <c r="DYJ10" s="154">
        <v>0</v>
      </c>
      <c r="DYK10" s="154">
        <v>0</v>
      </c>
      <c r="DYL10" s="154">
        <v>0</v>
      </c>
      <c r="DYM10" s="154">
        <v>0</v>
      </c>
      <c r="DYN10" s="154">
        <v>0</v>
      </c>
      <c r="DYO10" s="154">
        <v>0</v>
      </c>
      <c r="DYP10" s="154">
        <v>0</v>
      </c>
      <c r="DYQ10" s="154">
        <v>0</v>
      </c>
      <c r="DYR10" s="154">
        <v>0</v>
      </c>
      <c r="DYS10" s="154">
        <v>0</v>
      </c>
      <c r="DYT10" s="154">
        <v>0</v>
      </c>
      <c r="DYU10" s="154">
        <v>0</v>
      </c>
      <c r="DYV10" s="154">
        <v>0</v>
      </c>
      <c r="DYW10" s="154">
        <v>0</v>
      </c>
      <c r="DYX10" s="154">
        <v>0</v>
      </c>
      <c r="DYY10" s="154">
        <v>0</v>
      </c>
      <c r="DYZ10" s="154">
        <v>0</v>
      </c>
      <c r="DZA10" s="154">
        <v>0</v>
      </c>
      <c r="DZB10" s="154">
        <v>0</v>
      </c>
      <c r="DZC10" s="154">
        <v>0</v>
      </c>
      <c r="DZD10" s="154">
        <v>0</v>
      </c>
      <c r="DZE10" s="154">
        <v>0</v>
      </c>
      <c r="DZF10" s="154">
        <v>0</v>
      </c>
      <c r="DZG10" s="154">
        <v>0</v>
      </c>
      <c r="DZH10" s="154">
        <v>0</v>
      </c>
      <c r="DZI10" s="154">
        <v>0</v>
      </c>
      <c r="DZJ10" s="154">
        <v>0</v>
      </c>
      <c r="DZK10" s="154">
        <v>0</v>
      </c>
      <c r="DZL10" s="154">
        <v>0</v>
      </c>
      <c r="DZM10" s="154">
        <v>0</v>
      </c>
      <c r="DZN10" s="154">
        <v>0</v>
      </c>
      <c r="DZO10" s="154">
        <v>0</v>
      </c>
      <c r="DZP10" s="154">
        <v>0</v>
      </c>
      <c r="DZQ10" s="154">
        <v>0</v>
      </c>
      <c r="DZR10" s="154">
        <v>0</v>
      </c>
      <c r="DZS10" s="154">
        <v>0</v>
      </c>
      <c r="DZT10" s="154">
        <v>0</v>
      </c>
      <c r="DZU10" s="154">
        <v>0</v>
      </c>
      <c r="DZV10" s="154">
        <v>0</v>
      </c>
      <c r="DZW10" s="154">
        <v>0</v>
      </c>
      <c r="DZX10" s="154">
        <v>0</v>
      </c>
      <c r="DZY10" s="154">
        <v>0</v>
      </c>
      <c r="DZZ10" s="154">
        <v>0</v>
      </c>
      <c r="EAA10" s="154">
        <v>0</v>
      </c>
      <c r="EAB10" s="154">
        <v>0</v>
      </c>
      <c r="EAC10" s="154">
        <v>0</v>
      </c>
      <c r="EAD10" s="154">
        <v>0</v>
      </c>
      <c r="EAE10" s="154">
        <v>0</v>
      </c>
      <c r="EAF10" s="154">
        <v>0</v>
      </c>
      <c r="EAG10" s="154">
        <v>0</v>
      </c>
      <c r="EAH10" s="154">
        <v>0</v>
      </c>
      <c r="EAI10" s="154">
        <v>0</v>
      </c>
      <c r="EAJ10" s="154">
        <v>0</v>
      </c>
      <c r="EAK10" s="154">
        <v>0</v>
      </c>
      <c r="EAL10" s="154">
        <v>0</v>
      </c>
      <c r="EAM10" s="154">
        <v>0</v>
      </c>
      <c r="EAN10" s="154">
        <v>0</v>
      </c>
      <c r="EAO10" s="154">
        <v>0</v>
      </c>
      <c r="EAP10" s="154">
        <v>0</v>
      </c>
      <c r="EAQ10" s="154">
        <v>0</v>
      </c>
      <c r="EAR10" s="154">
        <v>0</v>
      </c>
      <c r="EAS10" s="154">
        <v>0</v>
      </c>
      <c r="EAT10" s="154">
        <v>0</v>
      </c>
      <c r="EAU10" s="154">
        <v>0</v>
      </c>
      <c r="EAV10" s="154">
        <v>0</v>
      </c>
      <c r="EAW10" s="154">
        <v>0</v>
      </c>
      <c r="EAX10" s="154">
        <v>0</v>
      </c>
      <c r="EAY10" s="154">
        <v>0</v>
      </c>
      <c r="EAZ10" s="154">
        <v>0</v>
      </c>
      <c r="EBA10" s="154">
        <v>0</v>
      </c>
      <c r="EBB10" s="154">
        <v>0</v>
      </c>
      <c r="EBC10" s="154">
        <v>0</v>
      </c>
      <c r="EBD10" s="154">
        <v>0</v>
      </c>
      <c r="EBE10" s="154">
        <v>0</v>
      </c>
      <c r="EBF10" s="154">
        <v>0</v>
      </c>
      <c r="EBG10" s="154">
        <v>0</v>
      </c>
      <c r="EBH10" s="154">
        <v>0</v>
      </c>
      <c r="EBI10" s="154">
        <v>0</v>
      </c>
      <c r="EBJ10" s="154">
        <v>0</v>
      </c>
      <c r="EBK10" s="154">
        <v>0</v>
      </c>
      <c r="EBL10" s="154">
        <v>0</v>
      </c>
      <c r="EBM10" s="154">
        <v>0</v>
      </c>
      <c r="EBN10" s="154">
        <v>0</v>
      </c>
      <c r="EBO10" s="154">
        <v>0</v>
      </c>
      <c r="EBP10" s="154">
        <v>0</v>
      </c>
      <c r="EBQ10" s="154">
        <v>0</v>
      </c>
      <c r="EBR10" s="154">
        <v>0</v>
      </c>
      <c r="EBS10" s="154">
        <v>0</v>
      </c>
      <c r="EBT10" s="154">
        <v>0</v>
      </c>
      <c r="EBU10" s="154">
        <v>0</v>
      </c>
      <c r="EBV10" s="154">
        <v>0</v>
      </c>
      <c r="EBW10" s="154">
        <v>0</v>
      </c>
      <c r="EBX10" s="154">
        <v>0</v>
      </c>
      <c r="EBY10" s="154">
        <v>0</v>
      </c>
      <c r="EBZ10" s="154">
        <v>0</v>
      </c>
      <c r="ECA10" s="154">
        <v>0</v>
      </c>
      <c r="ECB10" s="154">
        <v>0</v>
      </c>
      <c r="ECC10" s="154">
        <v>0</v>
      </c>
      <c r="ECD10" s="154">
        <v>0</v>
      </c>
      <c r="ECE10" s="154">
        <v>0</v>
      </c>
      <c r="ECF10" s="154">
        <v>0</v>
      </c>
      <c r="ECG10" s="154">
        <v>0</v>
      </c>
      <c r="ECH10" s="154">
        <v>0</v>
      </c>
      <c r="ECI10" s="154">
        <v>0</v>
      </c>
      <c r="ECJ10" s="154">
        <v>0</v>
      </c>
      <c r="ECK10" s="154">
        <v>0</v>
      </c>
      <c r="ECL10" s="154">
        <v>0</v>
      </c>
      <c r="ECM10" s="154">
        <v>0</v>
      </c>
      <c r="ECN10" s="154">
        <v>0</v>
      </c>
      <c r="ECO10" s="154">
        <v>0</v>
      </c>
      <c r="ECP10" s="154">
        <v>0</v>
      </c>
      <c r="ECQ10" s="154">
        <v>0</v>
      </c>
      <c r="ECR10" s="154">
        <v>0</v>
      </c>
      <c r="ECS10" s="154">
        <v>0</v>
      </c>
      <c r="ECT10" s="154">
        <v>0</v>
      </c>
      <c r="ECU10" s="154">
        <v>0</v>
      </c>
      <c r="ECV10" s="154">
        <v>0</v>
      </c>
      <c r="ECW10" s="154">
        <v>0</v>
      </c>
      <c r="ECX10" s="154">
        <v>0</v>
      </c>
      <c r="ECY10" s="154">
        <v>0</v>
      </c>
      <c r="ECZ10" s="154">
        <v>0</v>
      </c>
      <c r="EDA10" s="154">
        <v>0</v>
      </c>
      <c r="EDB10" s="154">
        <v>0</v>
      </c>
      <c r="EDC10" s="154">
        <v>0</v>
      </c>
      <c r="EDD10" s="154">
        <v>0</v>
      </c>
      <c r="EDE10" s="154">
        <v>0</v>
      </c>
      <c r="EDF10" s="154">
        <v>0</v>
      </c>
      <c r="EDG10" s="154">
        <v>0</v>
      </c>
      <c r="EDH10" s="154">
        <v>0</v>
      </c>
      <c r="EDI10" s="154">
        <v>0</v>
      </c>
      <c r="EDJ10" s="154">
        <v>0</v>
      </c>
      <c r="EDK10" s="154">
        <v>0</v>
      </c>
      <c r="EDL10" s="154">
        <v>0</v>
      </c>
      <c r="EDM10" s="154">
        <v>0</v>
      </c>
      <c r="EDN10" s="154">
        <v>0</v>
      </c>
      <c r="EDO10" s="154">
        <v>0</v>
      </c>
      <c r="EDP10" s="154">
        <v>0</v>
      </c>
      <c r="EDQ10" s="154">
        <v>0</v>
      </c>
      <c r="EDR10" s="154">
        <v>0</v>
      </c>
      <c r="EDS10" s="154">
        <v>0</v>
      </c>
      <c r="EDT10" s="154">
        <v>0</v>
      </c>
      <c r="EDU10" s="154">
        <v>0</v>
      </c>
      <c r="EDV10" s="154">
        <v>0</v>
      </c>
      <c r="EDW10" s="154">
        <v>0</v>
      </c>
      <c r="EDX10" s="154">
        <v>0</v>
      </c>
      <c r="EDY10" s="154">
        <v>0</v>
      </c>
      <c r="EDZ10" s="154">
        <v>0</v>
      </c>
      <c r="EEA10" s="154">
        <v>0</v>
      </c>
      <c r="EEB10" s="154">
        <v>0</v>
      </c>
      <c r="EEC10" s="154">
        <v>0</v>
      </c>
      <c r="EED10" s="154">
        <v>0</v>
      </c>
      <c r="EEE10" s="154">
        <v>0</v>
      </c>
      <c r="EEF10" s="154">
        <v>0</v>
      </c>
      <c r="EEG10" s="154">
        <v>0</v>
      </c>
      <c r="EEH10" s="154">
        <v>0</v>
      </c>
      <c r="EEI10" s="154">
        <v>0</v>
      </c>
      <c r="EEJ10" s="154">
        <v>0</v>
      </c>
      <c r="EEK10" s="154">
        <v>0</v>
      </c>
      <c r="EEL10" s="154">
        <v>0</v>
      </c>
      <c r="EEM10" s="154">
        <v>0</v>
      </c>
      <c r="EEN10" s="154">
        <v>0</v>
      </c>
      <c r="EEO10" s="154">
        <v>0</v>
      </c>
      <c r="EEP10" s="154">
        <v>0</v>
      </c>
      <c r="EEQ10" s="154">
        <v>0</v>
      </c>
      <c r="EER10" s="154">
        <v>0</v>
      </c>
      <c r="EES10" s="154">
        <v>0</v>
      </c>
      <c r="EET10" s="154">
        <v>0</v>
      </c>
      <c r="EEU10" s="154">
        <v>0</v>
      </c>
      <c r="EEV10" s="154">
        <v>0</v>
      </c>
      <c r="EEW10" s="154">
        <v>0</v>
      </c>
      <c r="EEX10" s="154">
        <v>0</v>
      </c>
      <c r="EEY10" s="154">
        <v>0</v>
      </c>
      <c r="EEZ10" s="154">
        <v>0</v>
      </c>
      <c r="EFA10" s="154">
        <v>0</v>
      </c>
      <c r="EFB10" s="154">
        <v>0</v>
      </c>
      <c r="EFC10" s="154">
        <v>0</v>
      </c>
      <c r="EFD10" s="154">
        <v>0</v>
      </c>
      <c r="EFE10" s="154">
        <v>0</v>
      </c>
      <c r="EFF10" s="154">
        <v>0</v>
      </c>
      <c r="EFG10" s="154">
        <v>0</v>
      </c>
      <c r="EFH10" s="154">
        <v>0</v>
      </c>
      <c r="EFI10" s="154">
        <v>0</v>
      </c>
      <c r="EFJ10" s="154">
        <v>0</v>
      </c>
      <c r="EFK10" s="154">
        <v>0</v>
      </c>
      <c r="EFL10" s="154">
        <v>0</v>
      </c>
      <c r="EFM10" s="154">
        <v>0</v>
      </c>
      <c r="EFN10" s="154">
        <v>0</v>
      </c>
      <c r="EFO10" s="154">
        <v>0</v>
      </c>
      <c r="EFP10" s="154">
        <v>0</v>
      </c>
      <c r="EFQ10" s="154">
        <v>0</v>
      </c>
      <c r="EFR10" s="154">
        <v>0</v>
      </c>
      <c r="EFS10" s="154">
        <v>0</v>
      </c>
      <c r="EFT10" s="154">
        <v>0</v>
      </c>
      <c r="EFU10" s="154">
        <v>0</v>
      </c>
      <c r="EFV10" s="154">
        <v>0</v>
      </c>
      <c r="EFW10" s="154">
        <v>0</v>
      </c>
      <c r="EFX10" s="154">
        <v>0</v>
      </c>
      <c r="EFY10" s="154">
        <v>0</v>
      </c>
      <c r="EFZ10" s="154">
        <v>0</v>
      </c>
      <c r="EGA10" s="154">
        <v>0</v>
      </c>
      <c r="EGB10" s="154">
        <v>0</v>
      </c>
      <c r="EGC10" s="154">
        <v>0</v>
      </c>
      <c r="EGD10" s="154">
        <v>0</v>
      </c>
      <c r="EGE10" s="154">
        <v>0</v>
      </c>
      <c r="EGF10" s="154">
        <v>0</v>
      </c>
      <c r="EGG10" s="154">
        <v>0</v>
      </c>
      <c r="EGH10" s="154">
        <v>0</v>
      </c>
      <c r="EGI10" s="154">
        <v>0</v>
      </c>
      <c r="EGJ10" s="154">
        <v>0</v>
      </c>
      <c r="EGK10" s="154">
        <v>0</v>
      </c>
      <c r="EGL10" s="154">
        <v>0</v>
      </c>
      <c r="EGM10" s="154">
        <v>0</v>
      </c>
      <c r="EGN10" s="154">
        <v>0</v>
      </c>
      <c r="EGO10" s="154">
        <v>0</v>
      </c>
      <c r="EGP10" s="154">
        <v>0</v>
      </c>
      <c r="EGQ10" s="154">
        <v>0</v>
      </c>
      <c r="EGR10" s="154">
        <v>0</v>
      </c>
      <c r="EGS10" s="154">
        <v>0</v>
      </c>
      <c r="EGT10" s="154">
        <v>0</v>
      </c>
      <c r="EGU10" s="154">
        <v>0</v>
      </c>
      <c r="EGV10" s="154">
        <v>0</v>
      </c>
      <c r="EGW10" s="154">
        <v>0</v>
      </c>
      <c r="EGX10" s="154">
        <v>0</v>
      </c>
      <c r="EGY10" s="154">
        <v>0</v>
      </c>
      <c r="EGZ10" s="154">
        <v>0</v>
      </c>
      <c r="EHA10" s="154">
        <v>0</v>
      </c>
      <c r="EHB10" s="154">
        <v>0</v>
      </c>
      <c r="EHC10" s="154">
        <v>0</v>
      </c>
      <c r="EHD10" s="154">
        <v>0</v>
      </c>
      <c r="EHE10" s="154">
        <v>0</v>
      </c>
      <c r="EHF10" s="154">
        <v>0</v>
      </c>
      <c r="EHG10" s="154">
        <v>0</v>
      </c>
      <c r="EHH10" s="154">
        <v>0</v>
      </c>
      <c r="EHI10" s="154">
        <v>0</v>
      </c>
      <c r="EHJ10" s="154">
        <v>0</v>
      </c>
      <c r="EHK10" s="154">
        <v>0</v>
      </c>
      <c r="EHL10" s="154">
        <v>0</v>
      </c>
      <c r="EHM10" s="154">
        <v>0</v>
      </c>
      <c r="EHN10" s="154">
        <v>0</v>
      </c>
      <c r="EHO10" s="154">
        <v>0</v>
      </c>
      <c r="EHP10" s="154">
        <v>0</v>
      </c>
      <c r="EHQ10" s="154">
        <v>0</v>
      </c>
      <c r="EHR10" s="154">
        <v>0</v>
      </c>
      <c r="EHS10" s="154">
        <v>0</v>
      </c>
      <c r="EHT10" s="154">
        <v>0</v>
      </c>
      <c r="EHU10" s="154">
        <v>0</v>
      </c>
      <c r="EHV10" s="154">
        <v>0</v>
      </c>
      <c r="EHW10" s="154">
        <v>0</v>
      </c>
      <c r="EHX10" s="154">
        <v>0</v>
      </c>
      <c r="EHY10" s="154">
        <v>0</v>
      </c>
      <c r="EHZ10" s="154">
        <v>0</v>
      </c>
      <c r="EIA10" s="154">
        <v>0</v>
      </c>
      <c r="EIB10" s="154">
        <v>0</v>
      </c>
      <c r="EIC10" s="154">
        <v>0</v>
      </c>
      <c r="EID10" s="154">
        <v>0</v>
      </c>
      <c r="EIE10" s="154">
        <v>0</v>
      </c>
      <c r="EIF10" s="154">
        <v>0</v>
      </c>
      <c r="EIG10" s="154">
        <v>0</v>
      </c>
      <c r="EIH10" s="154">
        <v>0</v>
      </c>
      <c r="EII10" s="154">
        <v>0</v>
      </c>
      <c r="EIJ10" s="154">
        <v>0</v>
      </c>
      <c r="EIK10" s="154">
        <v>0</v>
      </c>
      <c r="EIL10" s="154">
        <v>0</v>
      </c>
      <c r="EIM10" s="154">
        <v>0</v>
      </c>
      <c r="EIN10" s="154">
        <v>0</v>
      </c>
      <c r="EIO10" s="154">
        <v>0</v>
      </c>
      <c r="EIP10" s="154">
        <v>0</v>
      </c>
      <c r="EIQ10" s="154">
        <v>0</v>
      </c>
      <c r="EIR10" s="154">
        <v>0</v>
      </c>
      <c r="EIS10" s="154">
        <v>0</v>
      </c>
      <c r="EIT10" s="154">
        <v>0</v>
      </c>
      <c r="EIU10" s="154">
        <v>0</v>
      </c>
      <c r="EIV10" s="154">
        <v>0</v>
      </c>
      <c r="EIW10" s="154">
        <v>0</v>
      </c>
      <c r="EIX10" s="154">
        <v>0</v>
      </c>
      <c r="EIY10" s="154">
        <v>0</v>
      </c>
      <c r="EIZ10" s="154">
        <v>0</v>
      </c>
      <c r="EJA10" s="154">
        <v>0</v>
      </c>
      <c r="EJB10" s="154">
        <v>0</v>
      </c>
      <c r="EJC10" s="154">
        <v>0</v>
      </c>
      <c r="EJD10" s="154">
        <v>0</v>
      </c>
      <c r="EJE10" s="154">
        <v>0</v>
      </c>
      <c r="EJF10" s="154">
        <v>0</v>
      </c>
      <c r="EJG10" s="154">
        <v>0</v>
      </c>
      <c r="EJH10" s="154">
        <v>0</v>
      </c>
      <c r="EJI10" s="154">
        <v>0</v>
      </c>
      <c r="EJJ10" s="154">
        <v>0</v>
      </c>
      <c r="EJK10" s="154">
        <v>0</v>
      </c>
      <c r="EJL10" s="154">
        <v>0</v>
      </c>
      <c r="EJM10" s="154">
        <v>0</v>
      </c>
      <c r="EJN10" s="154">
        <v>0</v>
      </c>
      <c r="EJO10" s="154">
        <v>0</v>
      </c>
      <c r="EJP10" s="154">
        <v>0</v>
      </c>
      <c r="EJQ10" s="154">
        <v>0</v>
      </c>
      <c r="EJR10" s="154">
        <v>0</v>
      </c>
      <c r="EJS10" s="154">
        <v>0</v>
      </c>
      <c r="EJT10" s="154">
        <v>0</v>
      </c>
      <c r="EJU10" s="154">
        <v>0</v>
      </c>
      <c r="EJV10" s="154">
        <v>0</v>
      </c>
      <c r="EJW10" s="154">
        <v>0</v>
      </c>
      <c r="EJX10" s="154">
        <v>0</v>
      </c>
      <c r="EJY10" s="154">
        <v>0</v>
      </c>
      <c r="EJZ10" s="154">
        <v>0</v>
      </c>
      <c r="EKA10" s="154">
        <v>0</v>
      </c>
      <c r="EKB10" s="154">
        <v>0</v>
      </c>
      <c r="EKC10" s="154">
        <v>0</v>
      </c>
      <c r="EKD10" s="154">
        <v>0</v>
      </c>
      <c r="EKE10" s="154">
        <v>0</v>
      </c>
      <c r="EKF10" s="154">
        <v>0</v>
      </c>
      <c r="EKG10" s="154">
        <v>0</v>
      </c>
      <c r="EKH10" s="154">
        <v>0</v>
      </c>
      <c r="EKI10" s="154">
        <v>0</v>
      </c>
      <c r="EKJ10" s="154">
        <v>0</v>
      </c>
      <c r="EKK10" s="154">
        <v>0</v>
      </c>
      <c r="EKL10" s="154">
        <v>0</v>
      </c>
      <c r="EKM10" s="154">
        <v>0</v>
      </c>
      <c r="EKN10" s="154">
        <v>0</v>
      </c>
      <c r="EKO10" s="154">
        <v>0</v>
      </c>
      <c r="EKP10" s="154">
        <v>0</v>
      </c>
      <c r="EKQ10" s="154">
        <v>0</v>
      </c>
      <c r="EKR10" s="154">
        <v>0</v>
      </c>
      <c r="EKS10" s="154">
        <v>0</v>
      </c>
      <c r="EKT10" s="154">
        <v>0</v>
      </c>
      <c r="EKU10" s="154">
        <v>0</v>
      </c>
      <c r="EKV10" s="154">
        <v>0</v>
      </c>
      <c r="EKW10" s="154">
        <v>0</v>
      </c>
      <c r="EKX10" s="154">
        <v>0</v>
      </c>
      <c r="EKY10" s="154">
        <v>0</v>
      </c>
      <c r="EKZ10" s="154">
        <v>0</v>
      </c>
      <c r="ELA10" s="154">
        <v>0</v>
      </c>
      <c r="ELB10" s="154">
        <v>0</v>
      </c>
      <c r="ELC10" s="154">
        <v>0</v>
      </c>
      <c r="ELD10" s="154">
        <v>0</v>
      </c>
      <c r="ELE10" s="154">
        <v>0</v>
      </c>
      <c r="ELF10" s="154">
        <v>0</v>
      </c>
      <c r="ELG10" s="154">
        <v>0</v>
      </c>
      <c r="ELH10" s="154">
        <v>0</v>
      </c>
      <c r="ELI10" s="154">
        <v>0</v>
      </c>
      <c r="ELJ10" s="154">
        <v>0</v>
      </c>
      <c r="ELK10" s="154">
        <v>0</v>
      </c>
      <c r="ELL10" s="154">
        <v>0</v>
      </c>
      <c r="ELM10" s="154">
        <v>0</v>
      </c>
      <c r="ELN10" s="154">
        <v>0</v>
      </c>
      <c r="ELO10" s="154">
        <v>0</v>
      </c>
      <c r="ELP10" s="154">
        <v>0</v>
      </c>
      <c r="ELQ10" s="154">
        <v>0</v>
      </c>
      <c r="ELR10" s="154">
        <v>0</v>
      </c>
      <c r="ELS10" s="154">
        <v>0</v>
      </c>
      <c r="ELT10" s="154">
        <v>0</v>
      </c>
      <c r="ELU10" s="154">
        <v>0</v>
      </c>
      <c r="ELV10" s="154">
        <v>0</v>
      </c>
      <c r="ELW10" s="154">
        <v>0</v>
      </c>
      <c r="ELX10" s="154">
        <v>0</v>
      </c>
      <c r="ELY10" s="154">
        <v>0</v>
      </c>
      <c r="ELZ10" s="154">
        <v>0</v>
      </c>
      <c r="EMA10" s="154">
        <v>0</v>
      </c>
      <c r="EMB10" s="154">
        <v>0</v>
      </c>
      <c r="EMC10" s="154">
        <v>0</v>
      </c>
      <c r="EMD10" s="154">
        <v>0</v>
      </c>
      <c r="EME10" s="154">
        <v>0</v>
      </c>
      <c r="EMF10" s="154">
        <v>0</v>
      </c>
      <c r="EMG10" s="154">
        <v>0</v>
      </c>
      <c r="EMH10" s="154">
        <v>0</v>
      </c>
      <c r="EMI10" s="154">
        <v>0</v>
      </c>
      <c r="EMJ10" s="154">
        <v>0</v>
      </c>
      <c r="EMK10" s="154">
        <v>0</v>
      </c>
      <c r="EML10" s="154">
        <v>0</v>
      </c>
      <c r="EMM10" s="154">
        <v>0</v>
      </c>
      <c r="EMN10" s="154">
        <v>0</v>
      </c>
      <c r="EMO10" s="154">
        <v>0</v>
      </c>
      <c r="EMP10" s="154">
        <v>0</v>
      </c>
      <c r="EMQ10" s="154">
        <v>0</v>
      </c>
      <c r="EMR10" s="154">
        <v>0</v>
      </c>
      <c r="EMS10" s="154">
        <v>0</v>
      </c>
      <c r="EMT10" s="154">
        <v>0</v>
      </c>
      <c r="EMU10" s="154">
        <v>0</v>
      </c>
      <c r="EMV10" s="154">
        <v>0</v>
      </c>
      <c r="EMW10" s="154">
        <v>0</v>
      </c>
      <c r="EMX10" s="154">
        <v>0</v>
      </c>
      <c r="EMY10" s="154">
        <v>0</v>
      </c>
      <c r="EMZ10" s="154">
        <v>0</v>
      </c>
      <c r="ENA10" s="154">
        <v>0</v>
      </c>
      <c r="ENB10" s="154">
        <v>0</v>
      </c>
      <c r="ENC10" s="154">
        <v>0</v>
      </c>
      <c r="END10" s="154">
        <v>0</v>
      </c>
      <c r="ENE10" s="154">
        <v>0</v>
      </c>
      <c r="ENF10" s="154">
        <v>0</v>
      </c>
      <c r="ENG10" s="154">
        <v>0</v>
      </c>
      <c r="ENH10" s="154">
        <v>0</v>
      </c>
      <c r="ENI10" s="154">
        <v>0</v>
      </c>
      <c r="ENJ10" s="154">
        <v>0</v>
      </c>
      <c r="ENK10" s="154">
        <v>0</v>
      </c>
      <c r="ENL10" s="154">
        <v>0</v>
      </c>
      <c r="ENM10" s="154">
        <v>0</v>
      </c>
      <c r="ENN10" s="154">
        <v>0</v>
      </c>
      <c r="ENO10" s="154">
        <v>0</v>
      </c>
      <c r="ENP10" s="154">
        <v>0</v>
      </c>
      <c r="ENQ10" s="154">
        <v>0</v>
      </c>
      <c r="ENR10" s="154">
        <v>0</v>
      </c>
      <c r="ENS10" s="154">
        <v>0</v>
      </c>
      <c r="ENT10" s="154">
        <v>0</v>
      </c>
      <c r="ENU10" s="154">
        <v>0</v>
      </c>
      <c r="ENV10" s="154">
        <v>0</v>
      </c>
      <c r="ENW10" s="154">
        <v>0</v>
      </c>
      <c r="ENX10" s="154">
        <v>0</v>
      </c>
      <c r="ENY10" s="154">
        <v>0</v>
      </c>
      <c r="ENZ10" s="154">
        <v>0</v>
      </c>
      <c r="EOA10" s="154">
        <v>0</v>
      </c>
      <c r="EOB10" s="154">
        <v>0</v>
      </c>
      <c r="EOC10" s="154">
        <v>0</v>
      </c>
      <c r="EOD10" s="154">
        <v>0</v>
      </c>
      <c r="EOE10" s="154">
        <v>0</v>
      </c>
      <c r="EOF10" s="154">
        <v>0</v>
      </c>
      <c r="EOG10" s="154">
        <v>0</v>
      </c>
      <c r="EOH10" s="154">
        <v>0</v>
      </c>
      <c r="EOI10" s="154">
        <v>0</v>
      </c>
      <c r="EOJ10" s="154">
        <v>0</v>
      </c>
      <c r="EOK10" s="154">
        <v>0</v>
      </c>
      <c r="EOL10" s="154">
        <v>0</v>
      </c>
      <c r="EOM10" s="154">
        <v>0</v>
      </c>
      <c r="EON10" s="154">
        <v>0</v>
      </c>
      <c r="EOO10" s="154">
        <v>0</v>
      </c>
      <c r="EOP10" s="154">
        <v>0</v>
      </c>
      <c r="EOQ10" s="154">
        <v>0</v>
      </c>
      <c r="EOR10" s="154">
        <v>0</v>
      </c>
      <c r="EOS10" s="154">
        <v>0</v>
      </c>
      <c r="EOT10" s="154">
        <v>0</v>
      </c>
      <c r="EOU10" s="154">
        <v>0</v>
      </c>
      <c r="EOV10" s="154">
        <v>0</v>
      </c>
      <c r="EOW10" s="154">
        <v>0</v>
      </c>
      <c r="EOX10" s="154">
        <v>0</v>
      </c>
      <c r="EOY10" s="154">
        <v>0</v>
      </c>
      <c r="EOZ10" s="154">
        <v>0</v>
      </c>
      <c r="EPA10" s="154">
        <v>0</v>
      </c>
      <c r="EPB10" s="154">
        <v>0</v>
      </c>
      <c r="EPC10" s="154">
        <v>0</v>
      </c>
      <c r="EPD10" s="154">
        <v>0</v>
      </c>
      <c r="EPE10" s="154">
        <v>0</v>
      </c>
      <c r="EPF10" s="154">
        <v>0</v>
      </c>
      <c r="EPG10" s="154">
        <v>0</v>
      </c>
      <c r="EPH10" s="154">
        <v>0</v>
      </c>
      <c r="EPI10" s="154">
        <v>0</v>
      </c>
      <c r="EPJ10" s="154">
        <v>0</v>
      </c>
      <c r="EPK10" s="154">
        <v>0</v>
      </c>
      <c r="EPL10" s="154">
        <v>0</v>
      </c>
      <c r="EPM10" s="154">
        <v>0</v>
      </c>
      <c r="EPN10" s="154">
        <v>0</v>
      </c>
      <c r="EPO10" s="154">
        <v>0</v>
      </c>
      <c r="EPP10" s="154">
        <v>0</v>
      </c>
      <c r="EPQ10" s="154">
        <v>0</v>
      </c>
      <c r="EPR10" s="154">
        <v>0</v>
      </c>
      <c r="EPS10" s="154">
        <v>0</v>
      </c>
      <c r="EPT10" s="154">
        <v>0</v>
      </c>
      <c r="EPU10" s="154">
        <v>0</v>
      </c>
      <c r="EPV10" s="154">
        <v>0</v>
      </c>
      <c r="EPW10" s="154">
        <v>0</v>
      </c>
      <c r="EPX10" s="154">
        <v>0</v>
      </c>
      <c r="EPY10" s="154">
        <v>0</v>
      </c>
      <c r="EPZ10" s="154">
        <v>0</v>
      </c>
      <c r="EQA10" s="154">
        <v>0</v>
      </c>
      <c r="EQB10" s="154">
        <v>0</v>
      </c>
      <c r="EQC10" s="154">
        <v>0</v>
      </c>
      <c r="EQD10" s="154">
        <v>0</v>
      </c>
      <c r="EQE10" s="154">
        <v>0</v>
      </c>
      <c r="EQF10" s="154">
        <v>0</v>
      </c>
      <c r="EQG10" s="154">
        <v>0</v>
      </c>
      <c r="EQH10" s="154">
        <v>0</v>
      </c>
      <c r="EQI10" s="154">
        <v>0</v>
      </c>
      <c r="EQJ10" s="154">
        <v>0</v>
      </c>
      <c r="EQK10" s="154">
        <v>0</v>
      </c>
      <c r="EQL10" s="154">
        <v>0</v>
      </c>
      <c r="EQM10" s="154">
        <v>0</v>
      </c>
      <c r="EQN10" s="154">
        <v>0</v>
      </c>
      <c r="EQO10" s="154">
        <v>0</v>
      </c>
      <c r="EQP10" s="154">
        <v>0</v>
      </c>
      <c r="EQQ10" s="154">
        <v>0</v>
      </c>
      <c r="EQR10" s="154">
        <v>0</v>
      </c>
      <c r="EQS10" s="154">
        <v>0</v>
      </c>
      <c r="EQT10" s="154">
        <v>0</v>
      </c>
      <c r="EQU10" s="154">
        <v>0</v>
      </c>
      <c r="EQV10" s="154">
        <v>0</v>
      </c>
      <c r="EQW10" s="154">
        <v>0</v>
      </c>
      <c r="EQX10" s="154">
        <v>0</v>
      </c>
      <c r="EQY10" s="154">
        <v>0</v>
      </c>
      <c r="EQZ10" s="154">
        <v>0</v>
      </c>
      <c r="ERA10" s="154">
        <v>0</v>
      </c>
      <c r="ERB10" s="154">
        <v>0</v>
      </c>
      <c r="ERC10" s="154">
        <v>0</v>
      </c>
      <c r="ERD10" s="154">
        <v>0</v>
      </c>
      <c r="ERE10" s="154">
        <v>0</v>
      </c>
      <c r="ERF10" s="154">
        <v>0</v>
      </c>
      <c r="ERG10" s="154">
        <v>0</v>
      </c>
      <c r="ERH10" s="154">
        <v>0</v>
      </c>
      <c r="ERI10" s="154">
        <v>0</v>
      </c>
      <c r="ERJ10" s="154">
        <v>0</v>
      </c>
      <c r="ERK10" s="154">
        <v>0</v>
      </c>
      <c r="ERL10" s="154">
        <v>0</v>
      </c>
      <c r="ERM10" s="154">
        <v>0</v>
      </c>
      <c r="ERN10" s="154">
        <v>0</v>
      </c>
      <c r="ERO10" s="154">
        <v>0</v>
      </c>
      <c r="ERP10" s="154">
        <v>0</v>
      </c>
      <c r="ERQ10" s="154">
        <v>0</v>
      </c>
      <c r="ERR10" s="154">
        <v>0</v>
      </c>
      <c r="ERS10" s="154">
        <v>0</v>
      </c>
      <c r="ERT10" s="154">
        <v>0</v>
      </c>
      <c r="ERU10" s="154">
        <v>0</v>
      </c>
      <c r="ERV10" s="154">
        <v>0</v>
      </c>
      <c r="ERW10" s="154">
        <v>0</v>
      </c>
      <c r="ERX10" s="154">
        <v>0</v>
      </c>
      <c r="ERY10" s="154">
        <v>0</v>
      </c>
      <c r="ERZ10" s="154">
        <v>0</v>
      </c>
      <c r="ESA10" s="154">
        <v>0</v>
      </c>
      <c r="ESB10" s="154">
        <v>0</v>
      </c>
      <c r="ESC10" s="154">
        <v>0</v>
      </c>
      <c r="ESD10" s="154">
        <v>0</v>
      </c>
      <c r="ESE10" s="154">
        <v>0</v>
      </c>
      <c r="ESF10" s="154">
        <v>0</v>
      </c>
      <c r="ESG10" s="154">
        <v>0</v>
      </c>
      <c r="ESH10" s="154">
        <v>0</v>
      </c>
      <c r="ESI10" s="154">
        <v>0</v>
      </c>
      <c r="ESJ10" s="154">
        <v>0</v>
      </c>
      <c r="ESK10" s="154">
        <v>0</v>
      </c>
      <c r="ESL10" s="154">
        <v>0</v>
      </c>
      <c r="ESM10" s="154">
        <v>0</v>
      </c>
      <c r="ESN10" s="154">
        <v>0</v>
      </c>
      <c r="ESO10" s="154">
        <v>0</v>
      </c>
      <c r="ESP10" s="154">
        <v>0</v>
      </c>
      <c r="ESQ10" s="154">
        <v>0</v>
      </c>
      <c r="ESR10" s="154">
        <v>0</v>
      </c>
      <c r="ESS10" s="154">
        <v>0</v>
      </c>
      <c r="EST10" s="154">
        <v>0</v>
      </c>
      <c r="ESU10" s="154">
        <v>0</v>
      </c>
      <c r="ESV10" s="154">
        <v>0</v>
      </c>
      <c r="ESW10" s="154">
        <v>0</v>
      </c>
      <c r="ESX10" s="154">
        <v>0</v>
      </c>
      <c r="ESY10" s="154">
        <v>0</v>
      </c>
      <c r="ESZ10" s="154">
        <v>0</v>
      </c>
      <c r="ETA10" s="154">
        <v>0</v>
      </c>
      <c r="ETB10" s="154">
        <v>0</v>
      </c>
      <c r="ETC10" s="154">
        <v>0</v>
      </c>
      <c r="ETD10" s="154">
        <v>0</v>
      </c>
      <c r="ETE10" s="154">
        <v>0</v>
      </c>
      <c r="ETF10" s="154">
        <v>0</v>
      </c>
      <c r="ETG10" s="154">
        <v>0</v>
      </c>
      <c r="ETH10" s="154">
        <v>0</v>
      </c>
      <c r="ETI10" s="154">
        <v>0</v>
      </c>
      <c r="ETJ10" s="154">
        <v>0</v>
      </c>
      <c r="ETK10" s="154">
        <v>0</v>
      </c>
      <c r="ETL10" s="154">
        <v>0</v>
      </c>
      <c r="ETM10" s="154">
        <v>0</v>
      </c>
      <c r="ETN10" s="154">
        <v>0</v>
      </c>
      <c r="ETO10" s="154">
        <v>0</v>
      </c>
      <c r="ETP10" s="154">
        <v>0</v>
      </c>
      <c r="ETQ10" s="154">
        <v>0</v>
      </c>
      <c r="ETR10" s="154">
        <v>0</v>
      </c>
      <c r="ETS10" s="154">
        <v>0</v>
      </c>
      <c r="ETT10" s="154">
        <v>0</v>
      </c>
      <c r="ETU10" s="154">
        <v>0</v>
      </c>
      <c r="ETV10" s="154">
        <v>0</v>
      </c>
      <c r="ETW10" s="154">
        <v>0</v>
      </c>
      <c r="ETX10" s="154">
        <v>0</v>
      </c>
      <c r="ETY10" s="154">
        <v>0</v>
      </c>
      <c r="ETZ10" s="154">
        <v>0</v>
      </c>
      <c r="EUA10" s="154">
        <v>0</v>
      </c>
      <c r="EUB10" s="154">
        <v>0</v>
      </c>
      <c r="EUC10" s="154">
        <v>0</v>
      </c>
      <c r="EUD10" s="154">
        <v>0</v>
      </c>
      <c r="EUE10" s="154">
        <v>0</v>
      </c>
      <c r="EUF10" s="154">
        <v>0</v>
      </c>
      <c r="EUG10" s="154">
        <v>0</v>
      </c>
      <c r="EUH10" s="154">
        <v>0</v>
      </c>
      <c r="EUI10" s="154">
        <v>0</v>
      </c>
      <c r="EUJ10" s="154">
        <v>0</v>
      </c>
      <c r="EUK10" s="154">
        <v>0</v>
      </c>
      <c r="EUL10" s="154">
        <v>0</v>
      </c>
      <c r="EUM10" s="154">
        <v>0</v>
      </c>
      <c r="EUN10" s="154">
        <v>0</v>
      </c>
      <c r="EUO10" s="154">
        <v>0</v>
      </c>
      <c r="EUP10" s="154">
        <v>0</v>
      </c>
      <c r="EUQ10" s="154">
        <v>0</v>
      </c>
      <c r="EUR10" s="154">
        <v>0</v>
      </c>
      <c r="EUS10" s="154">
        <v>0</v>
      </c>
      <c r="EUT10" s="154">
        <v>0</v>
      </c>
      <c r="EUU10" s="154">
        <v>0</v>
      </c>
      <c r="EUV10" s="154">
        <v>0</v>
      </c>
      <c r="EUW10" s="154">
        <v>0</v>
      </c>
      <c r="EUX10" s="154">
        <v>0</v>
      </c>
      <c r="EUY10" s="154">
        <v>0</v>
      </c>
      <c r="EUZ10" s="154">
        <v>0</v>
      </c>
      <c r="EVA10" s="154">
        <v>0</v>
      </c>
      <c r="EVB10" s="154">
        <v>0</v>
      </c>
      <c r="EVC10" s="154">
        <v>0</v>
      </c>
      <c r="EVD10" s="154">
        <v>0</v>
      </c>
      <c r="EVE10" s="154">
        <v>0</v>
      </c>
      <c r="EVF10" s="154">
        <v>0</v>
      </c>
      <c r="EVG10" s="154">
        <v>0</v>
      </c>
      <c r="EVH10" s="154">
        <v>0</v>
      </c>
      <c r="EVI10" s="154">
        <v>0</v>
      </c>
      <c r="EVJ10" s="154">
        <v>0</v>
      </c>
      <c r="EVK10" s="154">
        <v>0</v>
      </c>
      <c r="EVL10" s="154">
        <v>0</v>
      </c>
      <c r="EVM10" s="154">
        <v>0</v>
      </c>
      <c r="EVN10" s="154">
        <v>0</v>
      </c>
      <c r="EVO10" s="154">
        <v>0</v>
      </c>
      <c r="EVP10" s="154">
        <v>0</v>
      </c>
      <c r="EVQ10" s="154">
        <v>0</v>
      </c>
      <c r="EVR10" s="154">
        <v>0</v>
      </c>
      <c r="EVS10" s="154">
        <v>0</v>
      </c>
      <c r="EVT10" s="154">
        <v>0</v>
      </c>
      <c r="EVU10" s="154">
        <v>0</v>
      </c>
      <c r="EVV10" s="154">
        <v>0</v>
      </c>
      <c r="EVW10" s="154">
        <v>0</v>
      </c>
      <c r="EVX10" s="154">
        <v>0</v>
      </c>
      <c r="EVY10" s="154">
        <v>0</v>
      </c>
      <c r="EVZ10" s="154">
        <v>0</v>
      </c>
      <c r="EWA10" s="154">
        <v>0</v>
      </c>
      <c r="EWB10" s="154">
        <v>0</v>
      </c>
      <c r="EWC10" s="154">
        <v>0</v>
      </c>
      <c r="EWD10" s="154">
        <v>0</v>
      </c>
      <c r="EWE10" s="154">
        <v>0</v>
      </c>
      <c r="EWF10" s="154">
        <v>0</v>
      </c>
      <c r="EWG10" s="154">
        <v>0</v>
      </c>
      <c r="EWH10" s="154">
        <v>0</v>
      </c>
      <c r="EWI10" s="154">
        <v>0</v>
      </c>
      <c r="EWJ10" s="154">
        <v>0</v>
      </c>
      <c r="EWK10" s="154">
        <v>0</v>
      </c>
      <c r="EWL10" s="154">
        <v>0</v>
      </c>
      <c r="EWM10" s="154">
        <v>0</v>
      </c>
      <c r="EWN10" s="154">
        <v>0</v>
      </c>
      <c r="EWO10" s="154">
        <v>0</v>
      </c>
      <c r="EWP10" s="154">
        <v>0</v>
      </c>
      <c r="EWQ10" s="154">
        <v>0</v>
      </c>
      <c r="EWR10" s="154">
        <v>0</v>
      </c>
      <c r="EWS10" s="154">
        <v>0</v>
      </c>
      <c r="EWT10" s="154">
        <v>0</v>
      </c>
      <c r="EWU10" s="154">
        <v>0</v>
      </c>
      <c r="EWV10" s="154">
        <v>0</v>
      </c>
      <c r="EWW10" s="154">
        <v>0</v>
      </c>
      <c r="EWX10" s="154">
        <v>0</v>
      </c>
      <c r="EWY10" s="154">
        <v>0</v>
      </c>
      <c r="EWZ10" s="154">
        <v>0</v>
      </c>
      <c r="EXA10" s="154">
        <v>0</v>
      </c>
      <c r="EXB10" s="154">
        <v>0</v>
      </c>
      <c r="EXC10" s="154">
        <v>0</v>
      </c>
      <c r="EXD10" s="154">
        <v>0</v>
      </c>
      <c r="EXE10" s="154">
        <v>0</v>
      </c>
      <c r="EXF10" s="154">
        <v>0</v>
      </c>
      <c r="EXG10" s="154">
        <v>0</v>
      </c>
      <c r="EXH10" s="154">
        <v>0</v>
      </c>
      <c r="EXI10" s="154">
        <v>0</v>
      </c>
      <c r="EXJ10" s="154">
        <v>0</v>
      </c>
      <c r="EXK10" s="154">
        <v>0</v>
      </c>
      <c r="EXL10" s="154">
        <v>0</v>
      </c>
      <c r="EXM10" s="154">
        <v>0</v>
      </c>
      <c r="EXN10" s="154">
        <v>0</v>
      </c>
      <c r="EXO10" s="154">
        <v>0</v>
      </c>
      <c r="EXP10" s="154">
        <v>0</v>
      </c>
      <c r="EXQ10" s="154">
        <v>0</v>
      </c>
      <c r="EXR10" s="154">
        <v>0</v>
      </c>
      <c r="EXS10" s="154">
        <v>0</v>
      </c>
      <c r="EXT10" s="154">
        <v>0</v>
      </c>
      <c r="EXU10" s="154">
        <v>0</v>
      </c>
      <c r="EXV10" s="154">
        <v>0</v>
      </c>
      <c r="EXW10" s="154">
        <v>0</v>
      </c>
      <c r="EXX10" s="154">
        <v>0</v>
      </c>
      <c r="EXY10" s="154">
        <v>0</v>
      </c>
      <c r="EXZ10" s="154">
        <v>0</v>
      </c>
      <c r="EYA10" s="154">
        <v>0</v>
      </c>
      <c r="EYB10" s="154">
        <v>0</v>
      </c>
      <c r="EYC10" s="154">
        <v>0</v>
      </c>
      <c r="EYD10" s="154">
        <v>0</v>
      </c>
      <c r="EYE10" s="154">
        <v>0</v>
      </c>
      <c r="EYF10" s="154">
        <v>0</v>
      </c>
      <c r="EYG10" s="154">
        <v>0</v>
      </c>
      <c r="EYH10" s="154">
        <v>0</v>
      </c>
      <c r="EYI10" s="154">
        <v>0</v>
      </c>
      <c r="EYJ10" s="154">
        <v>0</v>
      </c>
      <c r="EYK10" s="154">
        <v>0</v>
      </c>
      <c r="EYL10" s="154">
        <v>0</v>
      </c>
      <c r="EYM10" s="154">
        <v>0</v>
      </c>
      <c r="EYN10" s="154">
        <v>0</v>
      </c>
      <c r="EYO10" s="154">
        <v>0</v>
      </c>
      <c r="EYP10" s="154">
        <v>0</v>
      </c>
      <c r="EYQ10" s="154">
        <v>0</v>
      </c>
      <c r="EYR10" s="154">
        <v>0</v>
      </c>
      <c r="EYS10" s="154">
        <v>0</v>
      </c>
      <c r="EYT10" s="154">
        <v>0</v>
      </c>
      <c r="EYU10" s="154">
        <v>0</v>
      </c>
      <c r="EYV10" s="154">
        <v>0</v>
      </c>
      <c r="EYW10" s="154">
        <v>0</v>
      </c>
      <c r="EYX10" s="154">
        <v>0</v>
      </c>
      <c r="EYY10" s="154">
        <v>0</v>
      </c>
      <c r="EYZ10" s="154">
        <v>0</v>
      </c>
      <c r="EZA10" s="154">
        <v>0</v>
      </c>
      <c r="EZB10" s="154">
        <v>0</v>
      </c>
      <c r="EZC10" s="154">
        <v>0</v>
      </c>
      <c r="EZD10" s="154">
        <v>0</v>
      </c>
      <c r="EZE10" s="154">
        <v>0</v>
      </c>
      <c r="EZF10" s="154">
        <v>0</v>
      </c>
      <c r="EZG10" s="154">
        <v>0</v>
      </c>
      <c r="EZH10" s="154">
        <v>0</v>
      </c>
      <c r="EZI10" s="154">
        <v>0</v>
      </c>
      <c r="EZJ10" s="154">
        <v>0</v>
      </c>
      <c r="EZK10" s="154">
        <v>0</v>
      </c>
      <c r="EZL10" s="154">
        <v>0</v>
      </c>
      <c r="EZM10" s="154">
        <v>0</v>
      </c>
      <c r="EZN10" s="154">
        <v>0</v>
      </c>
      <c r="EZO10" s="154">
        <v>0</v>
      </c>
      <c r="EZP10" s="154">
        <v>0</v>
      </c>
      <c r="EZQ10" s="154">
        <v>0</v>
      </c>
      <c r="EZR10" s="154">
        <v>0</v>
      </c>
      <c r="EZS10" s="154">
        <v>0</v>
      </c>
      <c r="EZT10" s="154">
        <v>0</v>
      </c>
      <c r="EZU10" s="154">
        <v>0</v>
      </c>
      <c r="EZV10" s="154">
        <v>0</v>
      </c>
      <c r="EZW10" s="154">
        <v>0</v>
      </c>
      <c r="EZX10" s="154">
        <v>0</v>
      </c>
      <c r="EZY10" s="154">
        <v>0</v>
      </c>
      <c r="EZZ10" s="154">
        <v>0</v>
      </c>
      <c r="FAA10" s="154">
        <v>0</v>
      </c>
      <c r="FAB10" s="154">
        <v>0</v>
      </c>
      <c r="FAC10" s="154">
        <v>0</v>
      </c>
      <c r="FAD10" s="154">
        <v>0</v>
      </c>
      <c r="FAE10" s="154">
        <v>0</v>
      </c>
      <c r="FAF10" s="154">
        <v>0</v>
      </c>
      <c r="FAG10" s="154">
        <v>0</v>
      </c>
      <c r="FAH10" s="154">
        <v>0</v>
      </c>
      <c r="FAI10" s="154">
        <v>0</v>
      </c>
      <c r="FAJ10" s="154">
        <v>0</v>
      </c>
      <c r="FAK10" s="154">
        <v>0</v>
      </c>
      <c r="FAL10" s="154">
        <v>0</v>
      </c>
      <c r="FAM10" s="154">
        <v>0</v>
      </c>
      <c r="FAN10" s="154">
        <v>0</v>
      </c>
      <c r="FAO10" s="154">
        <v>0</v>
      </c>
      <c r="FAP10" s="154">
        <v>0</v>
      </c>
      <c r="FAQ10" s="154">
        <v>0</v>
      </c>
      <c r="FAR10" s="154">
        <v>0</v>
      </c>
      <c r="FAS10" s="154">
        <v>0</v>
      </c>
      <c r="FAT10" s="154">
        <v>0</v>
      </c>
      <c r="FAU10" s="154">
        <v>0</v>
      </c>
      <c r="FAV10" s="154">
        <v>0</v>
      </c>
      <c r="FAW10" s="154">
        <v>0</v>
      </c>
      <c r="FAX10" s="154">
        <v>0</v>
      </c>
      <c r="FAY10" s="154">
        <v>0</v>
      </c>
      <c r="FAZ10" s="154">
        <v>0</v>
      </c>
      <c r="FBA10" s="154">
        <v>0</v>
      </c>
      <c r="FBB10" s="154">
        <v>0</v>
      </c>
      <c r="FBC10" s="154">
        <v>0</v>
      </c>
      <c r="FBD10" s="154">
        <v>0</v>
      </c>
      <c r="FBE10" s="154">
        <v>0</v>
      </c>
      <c r="FBF10" s="154">
        <v>0</v>
      </c>
      <c r="FBG10" s="154">
        <v>0</v>
      </c>
      <c r="FBH10" s="154">
        <v>0</v>
      </c>
      <c r="FBI10" s="154">
        <v>0</v>
      </c>
      <c r="FBJ10" s="154">
        <v>0</v>
      </c>
      <c r="FBK10" s="154">
        <v>0</v>
      </c>
      <c r="FBL10" s="154">
        <v>0</v>
      </c>
      <c r="FBM10" s="154">
        <v>0</v>
      </c>
      <c r="FBN10" s="154">
        <v>0</v>
      </c>
      <c r="FBO10" s="154">
        <v>0</v>
      </c>
      <c r="FBP10" s="154">
        <v>0</v>
      </c>
      <c r="FBQ10" s="154">
        <v>0</v>
      </c>
      <c r="FBR10" s="154">
        <v>0</v>
      </c>
      <c r="FBS10" s="154">
        <v>0</v>
      </c>
      <c r="FBT10" s="154">
        <v>0</v>
      </c>
      <c r="FBU10" s="154">
        <v>0</v>
      </c>
      <c r="FBV10" s="154">
        <v>0</v>
      </c>
      <c r="FBW10" s="154">
        <v>0</v>
      </c>
      <c r="FBX10" s="154">
        <v>0</v>
      </c>
      <c r="FBY10" s="154">
        <v>0</v>
      </c>
      <c r="FBZ10" s="154">
        <v>0</v>
      </c>
      <c r="FCA10" s="154">
        <v>0</v>
      </c>
      <c r="FCB10" s="154">
        <v>0</v>
      </c>
      <c r="FCC10" s="154">
        <v>0</v>
      </c>
      <c r="FCD10" s="154">
        <v>0</v>
      </c>
      <c r="FCE10" s="154">
        <v>0</v>
      </c>
      <c r="FCF10" s="154">
        <v>0</v>
      </c>
      <c r="FCG10" s="154">
        <v>0</v>
      </c>
      <c r="FCH10" s="154">
        <v>0</v>
      </c>
      <c r="FCI10" s="154">
        <v>0</v>
      </c>
      <c r="FCJ10" s="154">
        <v>0</v>
      </c>
      <c r="FCK10" s="154">
        <v>0</v>
      </c>
      <c r="FCL10" s="154">
        <v>0</v>
      </c>
      <c r="FCM10" s="154">
        <v>0</v>
      </c>
      <c r="FCN10" s="154">
        <v>0</v>
      </c>
      <c r="FCO10" s="154">
        <v>0</v>
      </c>
      <c r="FCP10" s="154">
        <v>0</v>
      </c>
      <c r="FCQ10" s="154">
        <v>0</v>
      </c>
      <c r="FCR10" s="154">
        <v>0</v>
      </c>
      <c r="FCS10" s="154">
        <v>0</v>
      </c>
      <c r="FCT10" s="154">
        <v>0</v>
      </c>
      <c r="FCU10" s="154">
        <v>0</v>
      </c>
      <c r="FCV10" s="154">
        <v>0</v>
      </c>
      <c r="FCW10" s="154">
        <v>0</v>
      </c>
      <c r="FCX10" s="154">
        <v>0</v>
      </c>
      <c r="FCY10" s="154">
        <v>0</v>
      </c>
      <c r="FCZ10" s="154">
        <v>0</v>
      </c>
      <c r="FDA10" s="154">
        <v>0</v>
      </c>
      <c r="FDB10" s="154">
        <v>0</v>
      </c>
      <c r="FDC10" s="154">
        <v>0</v>
      </c>
      <c r="FDD10" s="154">
        <v>0</v>
      </c>
      <c r="FDE10" s="154">
        <v>0</v>
      </c>
      <c r="FDF10" s="154">
        <v>0</v>
      </c>
      <c r="FDG10" s="154">
        <v>0</v>
      </c>
      <c r="FDH10" s="154">
        <v>0</v>
      </c>
      <c r="FDI10" s="154">
        <v>0</v>
      </c>
      <c r="FDJ10" s="154">
        <v>0</v>
      </c>
      <c r="FDK10" s="154">
        <v>0</v>
      </c>
      <c r="FDL10" s="154">
        <v>0</v>
      </c>
      <c r="FDM10" s="154">
        <v>0</v>
      </c>
      <c r="FDN10" s="154">
        <v>0</v>
      </c>
      <c r="FDO10" s="154">
        <v>0</v>
      </c>
      <c r="FDP10" s="154">
        <v>0</v>
      </c>
      <c r="FDQ10" s="154">
        <v>0</v>
      </c>
      <c r="FDR10" s="154">
        <v>0</v>
      </c>
      <c r="FDS10" s="154">
        <v>0</v>
      </c>
      <c r="FDT10" s="154">
        <v>0</v>
      </c>
      <c r="FDU10" s="154">
        <v>0</v>
      </c>
      <c r="FDV10" s="154">
        <v>0</v>
      </c>
      <c r="FDW10" s="154">
        <v>0</v>
      </c>
      <c r="FDX10" s="154">
        <v>0</v>
      </c>
      <c r="FDY10" s="154">
        <v>0</v>
      </c>
      <c r="FDZ10" s="154">
        <v>0</v>
      </c>
      <c r="FEA10" s="154">
        <v>0</v>
      </c>
      <c r="FEB10" s="154">
        <v>0</v>
      </c>
      <c r="FEC10" s="154">
        <v>0</v>
      </c>
      <c r="FED10" s="154">
        <v>0</v>
      </c>
      <c r="FEE10" s="154">
        <v>0</v>
      </c>
      <c r="FEF10" s="154">
        <v>0</v>
      </c>
      <c r="FEG10" s="154">
        <v>0</v>
      </c>
      <c r="FEH10" s="154">
        <v>0</v>
      </c>
      <c r="FEI10" s="154">
        <v>0</v>
      </c>
      <c r="FEJ10" s="154">
        <v>0</v>
      </c>
      <c r="FEK10" s="154">
        <v>0</v>
      </c>
      <c r="FEL10" s="154">
        <v>0</v>
      </c>
      <c r="FEM10" s="154">
        <v>0</v>
      </c>
      <c r="FEN10" s="154">
        <v>0</v>
      </c>
      <c r="FEO10" s="154">
        <v>0</v>
      </c>
      <c r="FEP10" s="154">
        <v>0</v>
      </c>
      <c r="FEQ10" s="154">
        <v>0</v>
      </c>
      <c r="FER10" s="154">
        <v>0</v>
      </c>
      <c r="FES10" s="154">
        <v>0</v>
      </c>
      <c r="FET10" s="154">
        <v>0</v>
      </c>
      <c r="FEU10" s="154">
        <v>0</v>
      </c>
      <c r="FEV10" s="154">
        <v>0</v>
      </c>
      <c r="FEW10" s="154">
        <v>0</v>
      </c>
      <c r="FEX10" s="154">
        <v>0</v>
      </c>
      <c r="FEY10" s="154">
        <v>0</v>
      </c>
      <c r="FEZ10" s="154">
        <v>0</v>
      </c>
      <c r="FFA10" s="154">
        <v>0</v>
      </c>
      <c r="FFB10" s="154">
        <v>0</v>
      </c>
      <c r="FFC10" s="154">
        <v>0</v>
      </c>
      <c r="FFD10" s="154">
        <v>0</v>
      </c>
      <c r="FFE10" s="154">
        <v>0</v>
      </c>
      <c r="FFF10" s="154">
        <v>0</v>
      </c>
      <c r="FFG10" s="154">
        <v>0</v>
      </c>
      <c r="FFH10" s="154">
        <v>0</v>
      </c>
      <c r="FFI10" s="154">
        <v>0</v>
      </c>
      <c r="FFJ10" s="154">
        <v>0</v>
      </c>
      <c r="FFK10" s="154">
        <v>0</v>
      </c>
      <c r="FFL10" s="154">
        <v>0</v>
      </c>
      <c r="FFM10" s="154">
        <v>0</v>
      </c>
      <c r="FFN10" s="154">
        <v>0</v>
      </c>
      <c r="FFO10" s="154">
        <v>0</v>
      </c>
      <c r="FFP10" s="154">
        <v>0</v>
      </c>
      <c r="FFQ10" s="154">
        <v>0</v>
      </c>
      <c r="FFR10" s="154">
        <v>0</v>
      </c>
      <c r="FFS10" s="154">
        <v>0</v>
      </c>
      <c r="FFT10" s="154">
        <v>0</v>
      </c>
      <c r="FFU10" s="154">
        <v>0</v>
      </c>
      <c r="FFV10" s="154">
        <v>0</v>
      </c>
      <c r="FFW10" s="154">
        <v>0</v>
      </c>
      <c r="FFX10" s="154">
        <v>0</v>
      </c>
      <c r="FFY10" s="154">
        <v>0</v>
      </c>
      <c r="FFZ10" s="154">
        <v>0</v>
      </c>
      <c r="FGA10" s="154">
        <v>0</v>
      </c>
      <c r="FGB10" s="154">
        <v>0</v>
      </c>
      <c r="FGC10" s="154">
        <v>0</v>
      </c>
      <c r="FGD10" s="154">
        <v>0</v>
      </c>
      <c r="FGE10" s="154">
        <v>0</v>
      </c>
      <c r="FGF10" s="154">
        <v>0</v>
      </c>
      <c r="FGG10" s="154">
        <v>0</v>
      </c>
      <c r="FGH10" s="154">
        <v>0</v>
      </c>
      <c r="FGI10" s="154">
        <v>0</v>
      </c>
      <c r="FGJ10" s="154">
        <v>0</v>
      </c>
      <c r="FGK10" s="154">
        <v>0</v>
      </c>
      <c r="FGL10" s="154">
        <v>0</v>
      </c>
      <c r="FGM10" s="154">
        <v>0</v>
      </c>
      <c r="FGN10" s="154">
        <v>0</v>
      </c>
      <c r="FGO10" s="154">
        <v>0</v>
      </c>
      <c r="FGP10" s="154">
        <v>0</v>
      </c>
      <c r="FGQ10" s="154">
        <v>0</v>
      </c>
      <c r="FGR10" s="154">
        <v>0</v>
      </c>
      <c r="FGS10" s="154">
        <v>0</v>
      </c>
      <c r="FGT10" s="154">
        <v>0</v>
      </c>
      <c r="FGU10" s="154">
        <v>0</v>
      </c>
      <c r="FGV10" s="154">
        <v>0</v>
      </c>
      <c r="FGW10" s="154">
        <v>0</v>
      </c>
      <c r="FGX10" s="154">
        <v>0</v>
      </c>
      <c r="FGY10" s="154">
        <v>0</v>
      </c>
      <c r="FGZ10" s="154">
        <v>0</v>
      </c>
      <c r="FHA10" s="154">
        <v>0</v>
      </c>
      <c r="FHB10" s="154">
        <v>0</v>
      </c>
      <c r="FHC10" s="154">
        <v>0</v>
      </c>
      <c r="FHD10" s="154">
        <v>0</v>
      </c>
      <c r="FHE10" s="154">
        <v>0</v>
      </c>
      <c r="FHF10" s="154">
        <v>0</v>
      </c>
      <c r="FHG10" s="154">
        <v>0</v>
      </c>
      <c r="FHH10" s="154">
        <v>0</v>
      </c>
      <c r="FHI10" s="154">
        <v>0</v>
      </c>
      <c r="FHJ10" s="154">
        <v>0</v>
      </c>
      <c r="FHK10" s="154">
        <v>0</v>
      </c>
      <c r="FHL10" s="154">
        <v>0</v>
      </c>
      <c r="FHM10" s="154">
        <v>0</v>
      </c>
      <c r="FHN10" s="154">
        <v>0</v>
      </c>
      <c r="FHO10" s="154">
        <v>0</v>
      </c>
      <c r="FHP10" s="154">
        <v>0</v>
      </c>
      <c r="FHQ10" s="154">
        <v>0</v>
      </c>
      <c r="FHR10" s="154">
        <v>0</v>
      </c>
      <c r="FHS10" s="154">
        <v>0</v>
      </c>
      <c r="FHT10" s="154">
        <v>0</v>
      </c>
      <c r="FHU10" s="154">
        <v>0</v>
      </c>
      <c r="FHV10" s="154">
        <v>0</v>
      </c>
      <c r="FHW10" s="154">
        <v>0</v>
      </c>
      <c r="FHX10" s="154">
        <v>0</v>
      </c>
      <c r="FHY10" s="154">
        <v>0</v>
      </c>
      <c r="FHZ10" s="154">
        <v>0</v>
      </c>
      <c r="FIA10" s="154">
        <v>0</v>
      </c>
      <c r="FIB10" s="154">
        <v>0</v>
      </c>
      <c r="FIC10" s="154">
        <v>0</v>
      </c>
      <c r="FID10" s="154">
        <v>0</v>
      </c>
      <c r="FIE10" s="154">
        <v>0</v>
      </c>
      <c r="FIF10" s="154">
        <v>0</v>
      </c>
      <c r="FIG10" s="154">
        <v>0</v>
      </c>
      <c r="FIH10" s="154">
        <v>0</v>
      </c>
      <c r="FII10" s="154">
        <v>0</v>
      </c>
      <c r="FIJ10" s="154">
        <v>0</v>
      </c>
      <c r="FIK10" s="154">
        <v>0</v>
      </c>
      <c r="FIL10" s="154">
        <v>0</v>
      </c>
      <c r="FIM10" s="154">
        <v>0</v>
      </c>
      <c r="FIN10" s="154">
        <v>0</v>
      </c>
      <c r="FIO10" s="154">
        <v>0</v>
      </c>
      <c r="FIP10" s="154">
        <v>0</v>
      </c>
      <c r="FIQ10" s="154">
        <v>0</v>
      </c>
      <c r="FIR10" s="154">
        <v>0</v>
      </c>
      <c r="FIS10" s="154">
        <v>0</v>
      </c>
      <c r="FIT10" s="154">
        <v>0</v>
      </c>
      <c r="FIU10" s="154">
        <v>0</v>
      </c>
      <c r="FIV10" s="154">
        <v>0</v>
      </c>
      <c r="FIW10" s="154">
        <v>0</v>
      </c>
      <c r="FIX10" s="154">
        <v>0</v>
      </c>
      <c r="FIY10" s="154">
        <v>0</v>
      </c>
      <c r="FIZ10" s="154">
        <v>0</v>
      </c>
      <c r="FJA10" s="154">
        <v>0</v>
      </c>
      <c r="FJB10" s="154">
        <v>0</v>
      </c>
      <c r="FJC10" s="154">
        <v>0</v>
      </c>
      <c r="FJD10" s="154">
        <v>0</v>
      </c>
      <c r="FJE10" s="154">
        <v>0</v>
      </c>
      <c r="FJF10" s="154">
        <v>0</v>
      </c>
      <c r="FJG10" s="154">
        <v>0</v>
      </c>
      <c r="FJH10" s="154">
        <v>0</v>
      </c>
      <c r="FJI10" s="154">
        <v>0</v>
      </c>
      <c r="FJJ10" s="154">
        <v>0</v>
      </c>
      <c r="FJK10" s="154">
        <v>0</v>
      </c>
      <c r="FJL10" s="154">
        <v>0</v>
      </c>
      <c r="FJM10" s="154">
        <v>0</v>
      </c>
      <c r="FJN10" s="154">
        <v>0</v>
      </c>
      <c r="FJO10" s="154">
        <v>0</v>
      </c>
      <c r="FJP10" s="154">
        <v>0</v>
      </c>
      <c r="FJQ10" s="154">
        <v>0</v>
      </c>
      <c r="FJR10" s="154">
        <v>0</v>
      </c>
      <c r="FJS10" s="154">
        <v>0</v>
      </c>
      <c r="FJT10" s="154">
        <v>0</v>
      </c>
      <c r="FJU10" s="154">
        <v>0</v>
      </c>
      <c r="FJV10" s="154">
        <v>0</v>
      </c>
      <c r="FJW10" s="154">
        <v>0</v>
      </c>
      <c r="FJX10" s="154">
        <v>0</v>
      </c>
      <c r="FJY10" s="154">
        <v>0</v>
      </c>
      <c r="FJZ10" s="154">
        <v>0</v>
      </c>
      <c r="FKA10" s="154">
        <v>0</v>
      </c>
      <c r="FKB10" s="154">
        <v>0</v>
      </c>
      <c r="FKC10" s="154">
        <v>0</v>
      </c>
      <c r="FKD10" s="154">
        <v>0</v>
      </c>
      <c r="FKE10" s="154">
        <v>0</v>
      </c>
      <c r="FKF10" s="154">
        <v>0</v>
      </c>
      <c r="FKG10" s="154">
        <v>0</v>
      </c>
      <c r="FKH10" s="154">
        <v>0</v>
      </c>
      <c r="FKI10" s="154">
        <v>0</v>
      </c>
      <c r="FKJ10" s="154">
        <v>0</v>
      </c>
      <c r="FKK10" s="154">
        <v>0</v>
      </c>
      <c r="FKL10" s="154">
        <v>0</v>
      </c>
      <c r="FKM10" s="154">
        <v>0</v>
      </c>
      <c r="FKN10" s="154">
        <v>0</v>
      </c>
      <c r="FKO10" s="154">
        <v>0</v>
      </c>
      <c r="FKP10" s="154">
        <v>0</v>
      </c>
      <c r="FKQ10" s="154">
        <v>0</v>
      </c>
      <c r="FKR10" s="154">
        <v>0</v>
      </c>
      <c r="FKS10" s="154">
        <v>0</v>
      </c>
      <c r="FKT10" s="154">
        <v>0</v>
      </c>
      <c r="FKU10" s="154">
        <v>0</v>
      </c>
      <c r="FKV10" s="154">
        <v>0</v>
      </c>
      <c r="FKW10" s="154">
        <v>0</v>
      </c>
      <c r="FKX10" s="154">
        <v>0</v>
      </c>
      <c r="FKY10" s="154">
        <v>0</v>
      </c>
      <c r="FKZ10" s="154">
        <v>0</v>
      </c>
      <c r="FLA10" s="154">
        <v>0</v>
      </c>
      <c r="FLB10" s="154">
        <v>0</v>
      </c>
      <c r="FLC10" s="154">
        <v>0</v>
      </c>
      <c r="FLD10" s="154">
        <v>0</v>
      </c>
      <c r="FLE10" s="154">
        <v>0</v>
      </c>
      <c r="FLF10" s="154">
        <v>0</v>
      </c>
      <c r="FLG10" s="154">
        <v>0</v>
      </c>
      <c r="FLH10" s="154">
        <v>0</v>
      </c>
      <c r="FLI10" s="154">
        <v>0</v>
      </c>
      <c r="FLJ10" s="154">
        <v>0</v>
      </c>
      <c r="FLK10" s="154">
        <v>0</v>
      </c>
      <c r="FLL10" s="154">
        <v>0</v>
      </c>
      <c r="FLM10" s="154">
        <v>0</v>
      </c>
      <c r="FLN10" s="154">
        <v>0</v>
      </c>
      <c r="FLO10" s="154">
        <v>0</v>
      </c>
      <c r="FLP10" s="154">
        <v>0</v>
      </c>
      <c r="FLQ10" s="154">
        <v>0</v>
      </c>
      <c r="FLR10" s="154">
        <v>0</v>
      </c>
      <c r="FLS10" s="154">
        <v>0</v>
      </c>
      <c r="FLT10" s="154">
        <v>0</v>
      </c>
      <c r="FLU10" s="154">
        <v>0</v>
      </c>
      <c r="FLV10" s="154">
        <v>0</v>
      </c>
      <c r="FLW10" s="154">
        <v>0</v>
      </c>
      <c r="FLX10" s="154">
        <v>0</v>
      </c>
      <c r="FLY10" s="154">
        <v>0</v>
      </c>
      <c r="FLZ10" s="154">
        <v>0</v>
      </c>
      <c r="FMA10" s="154">
        <v>0</v>
      </c>
      <c r="FMB10" s="154">
        <v>0</v>
      </c>
      <c r="FMC10" s="154">
        <v>0</v>
      </c>
      <c r="FMD10" s="154">
        <v>0</v>
      </c>
      <c r="FME10" s="154">
        <v>0</v>
      </c>
      <c r="FMF10" s="154">
        <v>0</v>
      </c>
      <c r="FMG10" s="154">
        <v>0</v>
      </c>
      <c r="FMH10" s="154">
        <v>0</v>
      </c>
      <c r="FMI10" s="154">
        <v>0</v>
      </c>
      <c r="FMJ10" s="154">
        <v>0</v>
      </c>
      <c r="FMK10" s="154">
        <v>0</v>
      </c>
      <c r="FML10" s="154">
        <v>0</v>
      </c>
      <c r="FMM10" s="154">
        <v>0</v>
      </c>
      <c r="FMN10" s="154">
        <v>0</v>
      </c>
      <c r="FMO10" s="154">
        <v>0</v>
      </c>
      <c r="FMP10" s="154">
        <v>0</v>
      </c>
      <c r="FMQ10" s="154">
        <v>0</v>
      </c>
      <c r="FMR10" s="154">
        <v>0</v>
      </c>
      <c r="FMS10" s="154">
        <v>0</v>
      </c>
      <c r="FMT10" s="154">
        <v>0</v>
      </c>
      <c r="FMU10" s="154">
        <v>0</v>
      </c>
      <c r="FMV10" s="154">
        <v>0</v>
      </c>
      <c r="FMW10" s="154">
        <v>0</v>
      </c>
      <c r="FMX10" s="154">
        <v>0</v>
      </c>
      <c r="FMY10" s="154">
        <v>0</v>
      </c>
      <c r="FMZ10" s="154">
        <v>0</v>
      </c>
      <c r="FNA10" s="154">
        <v>0</v>
      </c>
      <c r="FNB10" s="154">
        <v>0</v>
      </c>
      <c r="FNC10" s="154">
        <v>0</v>
      </c>
      <c r="FND10" s="154">
        <v>0</v>
      </c>
      <c r="FNE10" s="154">
        <v>0</v>
      </c>
      <c r="FNF10" s="154">
        <v>0</v>
      </c>
      <c r="FNG10" s="154">
        <v>0</v>
      </c>
      <c r="FNH10" s="154">
        <v>0</v>
      </c>
      <c r="FNI10" s="154">
        <v>0</v>
      </c>
      <c r="FNJ10" s="154">
        <v>0</v>
      </c>
      <c r="FNK10" s="154">
        <v>0</v>
      </c>
      <c r="FNL10" s="154">
        <v>0</v>
      </c>
      <c r="FNM10" s="154">
        <v>0</v>
      </c>
      <c r="FNN10" s="154">
        <v>0</v>
      </c>
      <c r="FNO10" s="154">
        <v>0</v>
      </c>
      <c r="FNP10" s="154">
        <v>0</v>
      </c>
      <c r="FNQ10" s="154">
        <v>0</v>
      </c>
      <c r="FNR10" s="154">
        <v>0</v>
      </c>
      <c r="FNS10" s="154">
        <v>0</v>
      </c>
      <c r="FNT10" s="154">
        <v>0</v>
      </c>
      <c r="FNU10" s="154">
        <v>0</v>
      </c>
      <c r="FNV10" s="154">
        <v>0</v>
      </c>
      <c r="FNW10" s="154">
        <v>0</v>
      </c>
      <c r="FNX10" s="154">
        <v>0</v>
      </c>
      <c r="FNY10" s="154">
        <v>0</v>
      </c>
      <c r="FNZ10" s="154">
        <v>0</v>
      </c>
      <c r="FOA10" s="154">
        <v>0</v>
      </c>
      <c r="FOB10" s="154">
        <v>0</v>
      </c>
      <c r="FOC10" s="154">
        <v>0</v>
      </c>
      <c r="FOD10" s="154">
        <v>0</v>
      </c>
      <c r="FOE10" s="154">
        <v>0</v>
      </c>
      <c r="FOF10" s="154">
        <v>0</v>
      </c>
      <c r="FOG10" s="154">
        <v>0</v>
      </c>
      <c r="FOH10" s="154">
        <v>0</v>
      </c>
      <c r="FOI10" s="154">
        <v>0</v>
      </c>
      <c r="FOJ10" s="154">
        <v>0</v>
      </c>
      <c r="FOK10" s="154">
        <v>0</v>
      </c>
      <c r="FOL10" s="154">
        <v>0</v>
      </c>
      <c r="FOM10" s="154">
        <v>0</v>
      </c>
      <c r="FON10" s="154">
        <v>0</v>
      </c>
      <c r="FOO10" s="154">
        <v>0</v>
      </c>
      <c r="FOP10" s="154">
        <v>0</v>
      </c>
      <c r="FOQ10" s="154">
        <v>0</v>
      </c>
      <c r="FOR10" s="154">
        <v>0</v>
      </c>
      <c r="FOS10" s="154">
        <v>0</v>
      </c>
      <c r="FOT10" s="154">
        <v>0</v>
      </c>
      <c r="FOU10" s="154">
        <v>0</v>
      </c>
      <c r="FOV10" s="154">
        <v>0</v>
      </c>
      <c r="FOW10" s="154">
        <v>0</v>
      </c>
      <c r="FOX10" s="154">
        <v>0</v>
      </c>
      <c r="FOY10" s="154">
        <v>0</v>
      </c>
      <c r="FOZ10" s="154">
        <v>0</v>
      </c>
      <c r="FPA10" s="154">
        <v>0</v>
      </c>
      <c r="FPB10" s="154">
        <v>0</v>
      </c>
      <c r="FPC10" s="154">
        <v>0</v>
      </c>
      <c r="FPD10" s="154">
        <v>0</v>
      </c>
      <c r="FPE10" s="154">
        <v>0</v>
      </c>
      <c r="FPF10" s="154">
        <v>0</v>
      </c>
      <c r="FPG10" s="154">
        <v>0</v>
      </c>
      <c r="FPH10" s="154">
        <v>0</v>
      </c>
      <c r="FPI10" s="154">
        <v>0</v>
      </c>
      <c r="FPJ10" s="154">
        <v>0</v>
      </c>
      <c r="FPK10" s="154">
        <v>0</v>
      </c>
      <c r="FPL10" s="154">
        <v>0</v>
      </c>
      <c r="FPM10" s="154">
        <v>0</v>
      </c>
      <c r="FPN10" s="154">
        <v>0</v>
      </c>
      <c r="FPO10" s="154">
        <v>0</v>
      </c>
      <c r="FPP10" s="154">
        <v>0</v>
      </c>
      <c r="FPQ10" s="154">
        <v>0</v>
      </c>
      <c r="FPR10" s="154">
        <v>0</v>
      </c>
      <c r="FPS10" s="154">
        <v>0</v>
      </c>
      <c r="FPT10" s="154">
        <v>0</v>
      </c>
      <c r="FPU10" s="154">
        <v>0</v>
      </c>
      <c r="FPV10" s="154">
        <v>0</v>
      </c>
      <c r="FPW10" s="154">
        <v>0</v>
      </c>
      <c r="FPX10" s="154">
        <v>0</v>
      </c>
      <c r="FPY10" s="154">
        <v>0</v>
      </c>
      <c r="FPZ10" s="154">
        <v>0</v>
      </c>
      <c r="FQA10" s="154">
        <v>0</v>
      </c>
      <c r="FQB10" s="154">
        <v>0</v>
      </c>
      <c r="FQC10" s="154">
        <v>0</v>
      </c>
      <c r="FQD10" s="154">
        <v>0</v>
      </c>
      <c r="FQE10" s="154">
        <v>0</v>
      </c>
      <c r="FQF10" s="154">
        <v>0</v>
      </c>
      <c r="FQG10" s="154">
        <v>0</v>
      </c>
      <c r="FQH10" s="154">
        <v>0</v>
      </c>
      <c r="FQI10" s="154">
        <v>0</v>
      </c>
      <c r="FQJ10" s="154">
        <v>0</v>
      </c>
      <c r="FQK10" s="154">
        <v>0</v>
      </c>
      <c r="FQL10" s="154">
        <v>0</v>
      </c>
      <c r="FQM10" s="154">
        <v>0</v>
      </c>
      <c r="FQN10" s="154">
        <v>0</v>
      </c>
      <c r="FQO10" s="154">
        <v>0</v>
      </c>
      <c r="FQP10" s="154">
        <v>0</v>
      </c>
      <c r="FQQ10" s="154">
        <v>0</v>
      </c>
      <c r="FQR10" s="154">
        <v>0</v>
      </c>
      <c r="FQS10" s="154">
        <v>0</v>
      </c>
      <c r="FQT10" s="154">
        <v>0</v>
      </c>
      <c r="FQU10" s="154">
        <v>0</v>
      </c>
      <c r="FQV10" s="154">
        <v>0</v>
      </c>
      <c r="FQW10" s="154">
        <v>0</v>
      </c>
      <c r="FQX10" s="154">
        <v>0</v>
      </c>
      <c r="FQY10" s="154">
        <v>0</v>
      </c>
      <c r="FQZ10" s="154">
        <v>0</v>
      </c>
      <c r="FRA10" s="154">
        <v>0</v>
      </c>
      <c r="FRB10" s="154">
        <v>0</v>
      </c>
      <c r="FRC10" s="154">
        <v>0</v>
      </c>
      <c r="FRD10" s="154">
        <v>0</v>
      </c>
      <c r="FRE10" s="154">
        <v>0</v>
      </c>
      <c r="FRF10" s="154">
        <v>0</v>
      </c>
      <c r="FRG10" s="154">
        <v>0</v>
      </c>
      <c r="FRH10" s="154">
        <v>0</v>
      </c>
      <c r="FRI10" s="154">
        <v>0</v>
      </c>
      <c r="FRJ10" s="154">
        <v>0</v>
      </c>
      <c r="FRK10" s="154">
        <v>0</v>
      </c>
      <c r="FRL10" s="154">
        <v>0</v>
      </c>
      <c r="FRM10" s="154">
        <v>0</v>
      </c>
      <c r="FRN10" s="154">
        <v>0</v>
      </c>
      <c r="FRO10" s="154">
        <v>0</v>
      </c>
      <c r="FRP10" s="154">
        <v>0</v>
      </c>
      <c r="FRQ10" s="154">
        <v>0</v>
      </c>
      <c r="FRR10" s="154">
        <v>0</v>
      </c>
      <c r="FRS10" s="154">
        <v>0</v>
      </c>
      <c r="FRT10" s="154">
        <v>0</v>
      </c>
      <c r="FRU10" s="154">
        <v>0</v>
      </c>
      <c r="FRV10" s="154">
        <v>0</v>
      </c>
      <c r="FRW10" s="154">
        <v>0</v>
      </c>
      <c r="FRX10" s="154">
        <v>0</v>
      </c>
      <c r="FRY10" s="154">
        <v>0</v>
      </c>
      <c r="FRZ10" s="154">
        <v>0</v>
      </c>
      <c r="FSA10" s="154">
        <v>0</v>
      </c>
      <c r="FSB10" s="154">
        <v>0</v>
      </c>
      <c r="FSC10" s="154">
        <v>0</v>
      </c>
      <c r="FSD10" s="154">
        <v>0</v>
      </c>
      <c r="FSE10" s="154">
        <v>0</v>
      </c>
      <c r="FSF10" s="154">
        <v>0</v>
      </c>
      <c r="FSG10" s="154">
        <v>0</v>
      </c>
      <c r="FSH10" s="154">
        <v>0</v>
      </c>
      <c r="FSI10" s="154">
        <v>0</v>
      </c>
      <c r="FSJ10" s="154">
        <v>0</v>
      </c>
      <c r="FSK10" s="154">
        <v>0</v>
      </c>
      <c r="FSL10" s="154">
        <v>0</v>
      </c>
      <c r="FSM10" s="154">
        <v>0</v>
      </c>
      <c r="FSN10" s="154">
        <v>0</v>
      </c>
      <c r="FSO10" s="154">
        <v>0</v>
      </c>
      <c r="FSP10" s="154">
        <v>0</v>
      </c>
      <c r="FSQ10" s="154">
        <v>0</v>
      </c>
      <c r="FSR10" s="154">
        <v>0</v>
      </c>
      <c r="FSS10" s="154">
        <v>0</v>
      </c>
      <c r="FST10" s="154">
        <v>0</v>
      </c>
      <c r="FSU10" s="154">
        <v>0</v>
      </c>
      <c r="FSV10" s="154">
        <v>0</v>
      </c>
      <c r="FSW10" s="154">
        <v>0</v>
      </c>
      <c r="FSX10" s="154">
        <v>0</v>
      </c>
      <c r="FSY10" s="154">
        <v>0</v>
      </c>
      <c r="FSZ10" s="154">
        <v>0</v>
      </c>
      <c r="FTA10" s="154">
        <v>0</v>
      </c>
      <c r="FTB10" s="154">
        <v>0</v>
      </c>
      <c r="FTC10" s="154">
        <v>0</v>
      </c>
      <c r="FTD10" s="154">
        <v>0</v>
      </c>
      <c r="FTE10" s="154">
        <v>0</v>
      </c>
      <c r="FTF10" s="154">
        <v>0</v>
      </c>
      <c r="FTG10" s="154">
        <v>0</v>
      </c>
      <c r="FTH10" s="154">
        <v>0</v>
      </c>
      <c r="FTI10" s="154">
        <v>0</v>
      </c>
      <c r="FTJ10" s="154">
        <v>0</v>
      </c>
      <c r="FTK10" s="154">
        <v>0</v>
      </c>
      <c r="FTL10" s="154">
        <v>0</v>
      </c>
      <c r="FTM10" s="154">
        <v>0</v>
      </c>
      <c r="FTN10" s="154">
        <v>0</v>
      </c>
      <c r="FTO10" s="154">
        <v>0</v>
      </c>
      <c r="FTP10" s="154">
        <v>0</v>
      </c>
      <c r="FTQ10" s="154">
        <v>0</v>
      </c>
      <c r="FTR10" s="154">
        <v>0</v>
      </c>
      <c r="FTS10" s="154">
        <v>0</v>
      </c>
      <c r="FTT10" s="154">
        <v>0</v>
      </c>
      <c r="FTU10" s="154">
        <v>0</v>
      </c>
      <c r="FTV10" s="154">
        <v>0</v>
      </c>
      <c r="FTW10" s="154">
        <v>0</v>
      </c>
      <c r="FTX10" s="154">
        <v>0</v>
      </c>
      <c r="FTY10" s="154">
        <v>0</v>
      </c>
      <c r="FTZ10" s="154">
        <v>0</v>
      </c>
      <c r="FUA10" s="154">
        <v>0</v>
      </c>
      <c r="FUB10" s="154">
        <v>0</v>
      </c>
      <c r="FUC10" s="154">
        <v>0</v>
      </c>
      <c r="FUD10" s="154">
        <v>0</v>
      </c>
      <c r="FUE10" s="154">
        <v>0</v>
      </c>
      <c r="FUF10" s="154">
        <v>0</v>
      </c>
      <c r="FUG10" s="154">
        <v>0</v>
      </c>
      <c r="FUH10" s="154">
        <v>0</v>
      </c>
      <c r="FUI10" s="154">
        <v>0</v>
      </c>
      <c r="FUJ10" s="154">
        <v>0</v>
      </c>
      <c r="FUK10" s="154">
        <v>0</v>
      </c>
      <c r="FUL10" s="154">
        <v>0</v>
      </c>
      <c r="FUM10" s="154">
        <v>0</v>
      </c>
      <c r="FUN10" s="154">
        <v>0</v>
      </c>
      <c r="FUO10" s="154">
        <v>0</v>
      </c>
      <c r="FUP10" s="154">
        <v>0</v>
      </c>
      <c r="FUQ10" s="154">
        <v>0</v>
      </c>
      <c r="FUR10" s="154">
        <v>0</v>
      </c>
      <c r="FUS10" s="154">
        <v>0</v>
      </c>
      <c r="FUT10" s="154">
        <v>0</v>
      </c>
      <c r="FUU10" s="154">
        <v>0</v>
      </c>
      <c r="FUV10" s="154">
        <v>0</v>
      </c>
      <c r="FUW10" s="154">
        <v>0</v>
      </c>
      <c r="FUX10" s="154">
        <v>0</v>
      </c>
      <c r="FUY10" s="154">
        <v>0</v>
      </c>
      <c r="FUZ10" s="154">
        <v>0</v>
      </c>
      <c r="FVA10" s="154">
        <v>0</v>
      </c>
      <c r="FVB10" s="154">
        <v>0</v>
      </c>
      <c r="FVC10" s="154">
        <v>0</v>
      </c>
      <c r="FVD10" s="154">
        <v>0</v>
      </c>
      <c r="FVE10" s="154">
        <v>0</v>
      </c>
      <c r="FVF10" s="154">
        <v>0</v>
      </c>
      <c r="FVG10" s="154">
        <v>0</v>
      </c>
      <c r="FVH10" s="154">
        <v>0</v>
      </c>
      <c r="FVI10" s="154">
        <v>0</v>
      </c>
      <c r="FVJ10" s="154">
        <v>0</v>
      </c>
      <c r="FVK10" s="154">
        <v>0</v>
      </c>
      <c r="FVL10" s="154">
        <v>0</v>
      </c>
      <c r="FVM10" s="154">
        <v>0</v>
      </c>
      <c r="FVN10" s="154">
        <v>0</v>
      </c>
      <c r="FVO10" s="154">
        <v>0</v>
      </c>
      <c r="FVP10" s="154">
        <v>0</v>
      </c>
      <c r="FVQ10" s="154">
        <v>0</v>
      </c>
      <c r="FVR10" s="154">
        <v>0</v>
      </c>
      <c r="FVS10" s="154">
        <v>0</v>
      </c>
      <c r="FVT10" s="154">
        <v>0</v>
      </c>
      <c r="FVU10" s="154">
        <v>0</v>
      </c>
      <c r="FVV10" s="154">
        <v>0</v>
      </c>
      <c r="FVW10" s="154">
        <v>0</v>
      </c>
      <c r="FVX10" s="154">
        <v>0</v>
      </c>
      <c r="FVY10" s="154">
        <v>0</v>
      </c>
      <c r="FVZ10" s="154">
        <v>0</v>
      </c>
      <c r="FWA10" s="154">
        <v>0</v>
      </c>
      <c r="FWB10" s="154">
        <v>0</v>
      </c>
      <c r="FWC10" s="154">
        <v>0</v>
      </c>
      <c r="FWD10" s="154">
        <v>0</v>
      </c>
      <c r="FWE10" s="154">
        <v>0</v>
      </c>
      <c r="FWF10" s="154">
        <v>0</v>
      </c>
      <c r="FWG10" s="154">
        <v>0</v>
      </c>
      <c r="FWH10" s="154">
        <v>0</v>
      </c>
      <c r="FWI10" s="154">
        <v>0</v>
      </c>
      <c r="FWJ10" s="154">
        <v>0</v>
      </c>
      <c r="FWK10" s="154">
        <v>0</v>
      </c>
      <c r="FWL10" s="154">
        <v>0</v>
      </c>
      <c r="FWM10" s="154">
        <v>0</v>
      </c>
      <c r="FWN10" s="154">
        <v>0</v>
      </c>
      <c r="FWO10" s="154">
        <v>0</v>
      </c>
      <c r="FWP10" s="154">
        <v>0</v>
      </c>
      <c r="FWQ10" s="154">
        <v>0</v>
      </c>
      <c r="FWR10" s="154">
        <v>0</v>
      </c>
      <c r="FWS10" s="154">
        <v>0</v>
      </c>
      <c r="FWT10" s="154">
        <v>0</v>
      </c>
      <c r="FWU10" s="154">
        <v>0</v>
      </c>
      <c r="FWV10" s="154">
        <v>0</v>
      </c>
      <c r="FWW10" s="154">
        <v>0</v>
      </c>
      <c r="FWX10" s="154">
        <v>0</v>
      </c>
      <c r="FWY10" s="154">
        <v>0</v>
      </c>
      <c r="FWZ10" s="154">
        <v>0</v>
      </c>
      <c r="FXA10" s="154">
        <v>0</v>
      </c>
      <c r="FXB10" s="154">
        <v>0</v>
      </c>
      <c r="FXC10" s="154">
        <v>0</v>
      </c>
      <c r="FXD10" s="154">
        <v>0</v>
      </c>
      <c r="FXE10" s="154">
        <v>0</v>
      </c>
      <c r="FXF10" s="154">
        <v>0</v>
      </c>
      <c r="FXG10" s="154">
        <v>0</v>
      </c>
      <c r="FXH10" s="154">
        <v>0</v>
      </c>
      <c r="FXI10" s="154">
        <v>0</v>
      </c>
      <c r="FXJ10" s="154">
        <v>0</v>
      </c>
      <c r="FXK10" s="154">
        <v>0</v>
      </c>
      <c r="FXL10" s="154">
        <v>0</v>
      </c>
      <c r="FXM10" s="154">
        <v>0</v>
      </c>
      <c r="FXN10" s="154">
        <v>0</v>
      </c>
      <c r="FXO10" s="154">
        <v>0</v>
      </c>
      <c r="FXP10" s="154">
        <v>0</v>
      </c>
      <c r="FXQ10" s="154">
        <v>0</v>
      </c>
      <c r="FXR10" s="154">
        <v>0</v>
      </c>
      <c r="FXS10" s="154">
        <v>0</v>
      </c>
      <c r="FXT10" s="154">
        <v>0</v>
      </c>
      <c r="FXU10" s="154">
        <v>0</v>
      </c>
      <c r="FXV10" s="154">
        <v>0</v>
      </c>
      <c r="FXW10" s="154">
        <v>0</v>
      </c>
      <c r="FXX10" s="154">
        <v>0</v>
      </c>
      <c r="FXY10" s="154">
        <v>0</v>
      </c>
      <c r="FXZ10" s="154">
        <v>0</v>
      </c>
      <c r="FYA10" s="154">
        <v>0</v>
      </c>
      <c r="FYB10" s="154">
        <v>0</v>
      </c>
      <c r="FYC10" s="154">
        <v>0</v>
      </c>
      <c r="FYD10" s="154">
        <v>0</v>
      </c>
      <c r="FYE10" s="154">
        <v>0</v>
      </c>
      <c r="FYF10" s="154">
        <v>0</v>
      </c>
      <c r="FYG10" s="154">
        <v>0</v>
      </c>
      <c r="FYH10" s="154">
        <v>0</v>
      </c>
      <c r="FYI10" s="154">
        <v>0</v>
      </c>
      <c r="FYJ10" s="154">
        <v>0</v>
      </c>
      <c r="FYK10" s="154">
        <v>0</v>
      </c>
      <c r="FYL10" s="154">
        <v>0</v>
      </c>
      <c r="FYM10" s="154">
        <v>0</v>
      </c>
      <c r="FYN10" s="154">
        <v>0</v>
      </c>
      <c r="FYO10" s="154">
        <v>0</v>
      </c>
      <c r="FYP10" s="154">
        <v>0</v>
      </c>
      <c r="FYQ10" s="154">
        <v>0</v>
      </c>
      <c r="FYR10" s="154">
        <v>0</v>
      </c>
      <c r="FYS10" s="154">
        <v>0</v>
      </c>
      <c r="FYT10" s="154">
        <v>0</v>
      </c>
      <c r="FYU10" s="154">
        <v>0</v>
      </c>
      <c r="FYV10" s="154">
        <v>0</v>
      </c>
      <c r="FYW10" s="154">
        <v>0</v>
      </c>
      <c r="FYX10" s="154">
        <v>0</v>
      </c>
      <c r="FYY10" s="154">
        <v>0</v>
      </c>
      <c r="FYZ10" s="154">
        <v>0</v>
      </c>
      <c r="FZA10" s="154">
        <v>0</v>
      </c>
      <c r="FZB10" s="154">
        <v>0</v>
      </c>
      <c r="FZC10" s="154">
        <v>0</v>
      </c>
      <c r="FZD10" s="154">
        <v>0</v>
      </c>
      <c r="FZE10" s="154">
        <v>0</v>
      </c>
      <c r="FZF10" s="154">
        <v>0</v>
      </c>
      <c r="FZG10" s="154">
        <v>0</v>
      </c>
      <c r="FZH10" s="154">
        <v>0</v>
      </c>
      <c r="FZI10" s="154">
        <v>0</v>
      </c>
      <c r="FZJ10" s="154">
        <v>0</v>
      </c>
      <c r="FZK10" s="154">
        <v>0</v>
      </c>
      <c r="FZL10" s="154">
        <v>0</v>
      </c>
      <c r="FZM10" s="154">
        <v>0</v>
      </c>
      <c r="FZN10" s="154">
        <v>0</v>
      </c>
      <c r="FZO10" s="154">
        <v>0</v>
      </c>
      <c r="FZP10" s="154">
        <v>0</v>
      </c>
      <c r="FZQ10" s="154">
        <v>0</v>
      </c>
      <c r="FZR10" s="154">
        <v>0</v>
      </c>
      <c r="FZS10" s="154">
        <v>0</v>
      </c>
      <c r="FZT10" s="154">
        <v>0</v>
      </c>
      <c r="FZU10" s="154">
        <v>0</v>
      </c>
      <c r="FZV10" s="154">
        <v>0</v>
      </c>
      <c r="FZW10" s="154">
        <v>0</v>
      </c>
      <c r="FZX10" s="154">
        <v>0</v>
      </c>
      <c r="FZY10" s="154">
        <v>0</v>
      </c>
      <c r="FZZ10" s="154">
        <v>0</v>
      </c>
      <c r="GAA10" s="154">
        <v>0</v>
      </c>
      <c r="GAB10" s="154">
        <v>0</v>
      </c>
      <c r="GAC10" s="154">
        <v>0</v>
      </c>
      <c r="GAD10" s="154">
        <v>0</v>
      </c>
      <c r="GAE10" s="154">
        <v>0</v>
      </c>
      <c r="GAF10" s="154">
        <v>0</v>
      </c>
      <c r="GAG10" s="154">
        <v>0</v>
      </c>
      <c r="GAH10" s="154">
        <v>0</v>
      </c>
      <c r="GAI10" s="154">
        <v>0</v>
      </c>
      <c r="GAJ10" s="154">
        <v>0</v>
      </c>
      <c r="GAK10" s="154">
        <v>0</v>
      </c>
      <c r="GAL10" s="154">
        <v>0</v>
      </c>
      <c r="GAM10" s="154">
        <v>0</v>
      </c>
      <c r="GAN10" s="154">
        <v>0</v>
      </c>
      <c r="GAO10" s="154">
        <v>0</v>
      </c>
      <c r="GAP10" s="154">
        <v>0</v>
      </c>
      <c r="GAQ10" s="154">
        <v>0</v>
      </c>
      <c r="GAR10" s="154">
        <v>0</v>
      </c>
      <c r="GAS10" s="154">
        <v>0</v>
      </c>
      <c r="GAT10" s="154">
        <v>0</v>
      </c>
      <c r="GAU10" s="154">
        <v>0</v>
      </c>
      <c r="GAV10" s="154">
        <v>0</v>
      </c>
      <c r="GAW10" s="154">
        <v>0</v>
      </c>
      <c r="GAX10" s="154">
        <v>0</v>
      </c>
      <c r="GAY10" s="154">
        <v>0</v>
      </c>
      <c r="GAZ10" s="154">
        <v>0</v>
      </c>
      <c r="GBA10" s="154">
        <v>0</v>
      </c>
      <c r="GBB10" s="154">
        <v>0</v>
      </c>
      <c r="GBC10" s="154">
        <v>0</v>
      </c>
      <c r="GBD10" s="154">
        <v>0</v>
      </c>
      <c r="GBE10" s="154">
        <v>0</v>
      </c>
      <c r="GBF10" s="154">
        <v>0</v>
      </c>
      <c r="GBG10" s="154">
        <v>0</v>
      </c>
      <c r="GBH10" s="154">
        <v>0</v>
      </c>
      <c r="GBI10" s="154">
        <v>0</v>
      </c>
      <c r="GBJ10" s="154">
        <v>0</v>
      </c>
      <c r="GBK10" s="154">
        <v>0</v>
      </c>
      <c r="GBL10" s="154">
        <v>0</v>
      </c>
      <c r="GBM10" s="154">
        <v>0</v>
      </c>
      <c r="GBN10" s="154">
        <v>0</v>
      </c>
      <c r="GBO10" s="154">
        <v>0</v>
      </c>
      <c r="GBP10" s="154">
        <v>0</v>
      </c>
      <c r="GBQ10" s="154">
        <v>0</v>
      </c>
      <c r="GBR10" s="154">
        <v>0</v>
      </c>
      <c r="GBS10" s="154">
        <v>0</v>
      </c>
      <c r="GBT10" s="154">
        <v>0</v>
      </c>
      <c r="GBU10" s="154">
        <v>0</v>
      </c>
      <c r="GBV10" s="154">
        <v>0</v>
      </c>
      <c r="GBW10" s="154">
        <v>0</v>
      </c>
      <c r="GBX10" s="154">
        <v>0</v>
      </c>
      <c r="GBY10" s="154">
        <v>0</v>
      </c>
      <c r="GBZ10" s="154">
        <v>0</v>
      </c>
      <c r="GCA10" s="154">
        <v>0</v>
      </c>
      <c r="GCB10" s="154">
        <v>0</v>
      </c>
      <c r="GCC10" s="154">
        <v>0</v>
      </c>
      <c r="GCD10" s="154">
        <v>0</v>
      </c>
      <c r="GCE10" s="154">
        <v>0</v>
      </c>
      <c r="GCF10" s="154">
        <v>0</v>
      </c>
      <c r="GCG10" s="154">
        <v>0</v>
      </c>
      <c r="GCH10" s="154">
        <v>0</v>
      </c>
      <c r="GCI10" s="154">
        <v>0</v>
      </c>
      <c r="GCJ10" s="154">
        <v>0</v>
      </c>
      <c r="GCK10" s="154">
        <v>0</v>
      </c>
      <c r="GCL10" s="154">
        <v>0</v>
      </c>
      <c r="GCM10" s="154">
        <v>0</v>
      </c>
      <c r="GCN10" s="154">
        <v>0</v>
      </c>
      <c r="GCO10" s="154">
        <v>0</v>
      </c>
      <c r="GCP10" s="154">
        <v>0</v>
      </c>
      <c r="GCQ10" s="154">
        <v>0</v>
      </c>
      <c r="GCR10" s="154">
        <v>0</v>
      </c>
      <c r="GCS10" s="154">
        <v>0</v>
      </c>
      <c r="GCT10" s="154">
        <v>0</v>
      </c>
      <c r="GCU10" s="154">
        <v>0</v>
      </c>
      <c r="GCV10" s="154">
        <v>0</v>
      </c>
      <c r="GCW10" s="154">
        <v>0</v>
      </c>
      <c r="GCX10" s="154">
        <v>0</v>
      </c>
      <c r="GCY10" s="154">
        <v>0</v>
      </c>
      <c r="GCZ10" s="154">
        <v>0</v>
      </c>
      <c r="GDA10" s="154">
        <v>0</v>
      </c>
      <c r="GDB10" s="154">
        <v>0</v>
      </c>
      <c r="GDC10" s="154">
        <v>0</v>
      </c>
      <c r="GDD10" s="154">
        <v>0</v>
      </c>
      <c r="GDE10" s="154">
        <v>0</v>
      </c>
      <c r="GDF10" s="154">
        <v>0</v>
      </c>
      <c r="GDG10" s="154">
        <v>0</v>
      </c>
      <c r="GDH10" s="154">
        <v>0</v>
      </c>
      <c r="GDI10" s="154">
        <v>0</v>
      </c>
      <c r="GDJ10" s="154">
        <v>0</v>
      </c>
      <c r="GDK10" s="154">
        <v>0</v>
      </c>
      <c r="GDL10" s="154">
        <v>0</v>
      </c>
      <c r="GDM10" s="154">
        <v>0</v>
      </c>
      <c r="GDN10" s="154">
        <v>0</v>
      </c>
      <c r="GDO10" s="154">
        <v>0</v>
      </c>
      <c r="GDP10" s="154">
        <v>0</v>
      </c>
      <c r="GDQ10" s="154">
        <v>0</v>
      </c>
      <c r="GDR10" s="154">
        <v>0</v>
      </c>
      <c r="GDS10" s="154">
        <v>0</v>
      </c>
      <c r="GDT10" s="154">
        <v>0</v>
      </c>
      <c r="GDU10" s="154">
        <v>0</v>
      </c>
      <c r="GDV10" s="154">
        <v>0</v>
      </c>
      <c r="GDW10" s="154">
        <v>0</v>
      </c>
      <c r="GDX10" s="154">
        <v>0</v>
      </c>
      <c r="GDY10" s="154">
        <v>0</v>
      </c>
      <c r="GDZ10" s="154">
        <v>0</v>
      </c>
      <c r="GEA10" s="154">
        <v>0</v>
      </c>
      <c r="GEB10" s="154">
        <v>0</v>
      </c>
      <c r="GEC10" s="154">
        <v>0</v>
      </c>
      <c r="GED10" s="154">
        <v>0</v>
      </c>
      <c r="GEE10" s="154">
        <v>0</v>
      </c>
      <c r="GEF10" s="154">
        <v>0</v>
      </c>
      <c r="GEG10" s="154">
        <v>0</v>
      </c>
      <c r="GEH10" s="154">
        <v>0</v>
      </c>
      <c r="GEI10" s="154">
        <v>0</v>
      </c>
      <c r="GEJ10" s="154">
        <v>0</v>
      </c>
      <c r="GEK10" s="154">
        <v>0</v>
      </c>
      <c r="GEL10" s="154">
        <v>0</v>
      </c>
      <c r="GEM10" s="154">
        <v>0</v>
      </c>
      <c r="GEN10" s="154">
        <v>0</v>
      </c>
      <c r="GEO10" s="154">
        <v>0</v>
      </c>
      <c r="GEP10" s="154">
        <v>0</v>
      </c>
      <c r="GEQ10" s="154">
        <v>0</v>
      </c>
      <c r="GER10" s="154">
        <v>0</v>
      </c>
      <c r="GES10" s="154">
        <v>0</v>
      </c>
      <c r="GET10" s="154">
        <v>0</v>
      </c>
      <c r="GEU10" s="154">
        <v>0</v>
      </c>
      <c r="GEV10" s="154">
        <v>0</v>
      </c>
      <c r="GEW10" s="154">
        <v>0</v>
      </c>
      <c r="GEX10" s="154">
        <v>0</v>
      </c>
      <c r="GEY10" s="154">
        <v>0</v>
      </c>
      <c r="GEZ10" s="154">
        <v>0</v>
      </c>
      <c r="GFA10" s="154">
        <v>0</v>
      </c>
      <c r="GFB10" s="154">
        <v>0</v>
      </c>
      <c r="GFC10" s="154">
        <v>0</v>
      </c>
      <c r="GFD10" s="154">
        <v>0</v>
      </c>
      <c r="GFE10" s="154">
        <v>0</v>
      </c>
      <c r="GFF10" s="154">
        <v>0</v>
      </c>
      <c r="GFG10" s="154">
        <v>0</v>
      </c>
      <c r="GFH10" s="154">
        <v>0</v>
      </c>
      <c r="GFI10" s="154">
        <v>0</v>
      </c>
      <c r="GFJ10" s="154">
        <v>0</v>
      </c>
      <c r="GFK10" s="154">
        <v>0</v>
      </c>
      <c r="GFL10" s="154">
        <v>0</v>
      </c>
      <c r="GFM10" s="154">
        <v>0</v>
      </c>
      <c r="GFN10" s="154">
        <v>0</v>
      </c>
      <c r="GFO10" s="154">
        <v>0</v>
      </c>
      <c r="GFP10" s="154">
        <v>0</v>
      </c>
      <c r="GFQ10" s="154">
        <v>0</v>
      </c>
      <c r="GFR10" s="154">
        <v>0</v>
      </c>
      <c r="GFS10" s="154">
        <v>0</v>
      </c>
      <c r="GFT10" s="154">
        <v>0</v>
      </c>
      <c r="GFU10" s="154">
        <v>0</v>
      </c>
      <c r="GFV10" s="154">
        <v>0</v>
      </c>
      <c r="GFW10" s="154">
        <v>0</v>
      </c>
      <c r="GFX10" s="154">
        <v>0</v>
      </c>
      <c r="GFY10" s="154">
        <v>0</v>
      </c>
      <c r="GFZ10" s="154">
        <v>0</v>
      </c>
      <c r="GGA10" s="154">
        <v>0</v>
      </c>
      <c r="GGB10" s="154">
        <v>0</v>
      </c>
      <c r="GGC10" s="154">
        <v>0</v>
      </c>
      <c r="GGD10" s="154">
        <v>0</v>
      </c>
      <c r="GGE10" s="154">
        <v>0</v>
      </c>
      <c r="GGF10" s="154">
        <v>0</v>
      </c>
      <c r="GGG10" s="154">
        <v>0</v>
      </c>
      <c r="GGH10" s="154">
        <v>0</v>
      </c>
      <c r="GGI10" s="154">
        <v>0</v>
      </c>
      <c r="GGJ10" s="154">
        <v>0</v>
      </c>
      <c r="GGK10" s="154">
        <v>0</v>
      </c>
      <c r="GGL10" s="154">
        <v>0</v>
      </c>
      <c r="GGM10" s="154">
        <v>0</v>
      </c>
      <c r="GGN10" s="154">
        <v>0</v>
      </c>
      <c r="GGO10" s="154">
        <v>0</v>
      </c>
      <c r="GGP10" s="154">
        <v>0</v>
      </c>
      <c r="GGQ10" s="154">
        <v>0</v>
      </c>
      <c r="GGR10" s="154">
        <v>0</v>
      </c>
      <c r="GGS10" s="154">
        <v>0</v>
      </c>
      <c r="GGT10" s="154">
        <v>0</v>
      </c>
      <c r="GGU10" s="154">
        <v>0</v>
      </c>
      <c r="GGV10" s="154">
        <v>0</v>
      </c>
      <c r="GGW10" s="154">
        <v>0</v>
      </c>
      <c r="GGX10" s="154">
        <v>0</v>
      </c>
      <c r="GGY10" s="154">
        <v>0</v>
      </c>
      <c r="GGZ10" s="154">
        <v>0</v>
      </c>
      <c r="GHA10" s="154">
        <v>0</v>
      </c>
      <c r="GHB10" s="154">
        <v>0</v>
      </c>
      <c r="GHC10" s="154">
        <v>0</v>
      </c>
      <c r="GHD10" s="154">
        <v>0</v>
      </c>
      <c r="GHE10" s="154">
        <v>0</v>
      </c>
      <c r="GHF10" s="154">
        <v>0</v>
      </c>
      <c r="GHG10" s="154">
        <v>0</v>
      </c>
      <c r="GHH10" s="154">
        <v>0</v>
      </c>
      <c r="GHI10" s="154">
        <v>0</v>
      </c>
      <c r="GHJ10" s="154">
        <v>0</v>
      </c>
      <c r="GHK10" s="154">
        <v>0</v>
      </c>
      <c r="GHL10" s="154">
        <v>0</v>
      </c>
      <c r="GHM10" s="154">
        <v>0</v>
      </c>
      <c r="GHN10" s="154">
        <v>0</v>
      </c>
      <c r="GHO10" s="154">
        <v>0</v>
      </c>
      <c r="GHP10" s="154">
        <v>0</v>
      </c>
      <c r="GHQ10" s="154">
        <v>0</v>
      </c>
      <c r="GHR10" s="154">
        <v>0</v>
      </c>
      <c r="GHS10" s="154">
        <v>0</v>
      </c>
      <c r="GHT10" s="154">
        <v>0</v>
      </c>
      <c r="GHU10" s="154">
        <v>0</v>
      </c>
      <c r="GHV10" s="154">
        <v>0</v>
      </c>
      <c r="GHW10" s="154">
        <v>0</v>
      </c>
      <c r="GHX10" s="154">
        <v>0</v>
      </c>
      <c r="GHY10" s="154">
        <v>0</v>
      </c>
      <c r="GHZ10" s="154">
        <v>0</v>
      </c>
      <c r="GIA10" s="154">
        <v>0</v>
      </c>
      <c r="GIB10" s="154">
        <v>0</v>
      </c>
      <c r="GIC10" s="154">
        <v>0</v>
      </c>
      <c r="GID10" s="154">
        <v>0</v>
      </c>
      <c r="GIE10" s="154">
        <v>0</v>
      </c>
      <c r="GIF10" s="154">
        <v>0</v>
      </c>
      <c r="GIG10" s="154">
        <v>0</v>
      </c>
      <c r="GIH10" s="154">
        <v>0</v>
      </c>
      <c r="GII10" s="154">
        <v>0</v>
      </c>
      <c r="GIJ10" s="154">
        <v>0</v>
      </c>
      <c r="GIK10" s="154">
        <v>0</v>
      </c>
      <c r="GIL10" s="154">
        <v>0</v>
      </c>
      <c r="GIM10" s="154">
        <v>0</v>
      </c>
      <c r="GIN10" s="154">
        <v>0</v>
      </c>
      <c r="GIO10" s="154">
        <v>0</v>
      </c>
      <c r="GIP10" s="154">
        <v>0</v>
      </c>
      <c r="GIQ10" s="154">
        <v>0</v>
      </c>
      <c r="GIR10" s="154">
        <v>0</v>
      </c>
      <c r="GIS10" s="154">
        <v>0</v>
      </c>
      <c r="GIT10" s="154">
        <v>0</v>
      </c>
      <c r="GIU10" s="154">
        <v>0</v>
      </c>
      <c r="GIV10" s="154">
        <v>0</v>
      </c>
      <c r="GIW10" s="154">
        <v>0</v>
      </c>
      <c r="GIX10" s="154">
        <v>0</v>
      </c>
      <c r="GIY10" s="154">
        <v>0</v>
      </c>
      <c r="GIZ10" s="154">
        <v>0</v>
      </c>
      <c r="GJA10" s="154">
        <v>0</v>
      </c>
      <c r="GJB10" s="154">
        <v>0</v>
      </c>
      <c r="GJC10" s="154">
        <v>0</v>
      </c>
      <c r="GJD10" s="154">
        <v>0</v>
      </c>
      <c r="GJE10" s="154">
        <v>0</v>
      </c>
      <c r="GJF10" s="154">
        <v>0</v>
      </c>
      <c r="GJG10" s="154">
        <v>0</v>
      </c>
      <c r="GJH10" s="154">
        <v>0</v>
      </c>
      <c r="GJI10" s="154">
        <v>0</v>
      </c>
      <c r="GJJ10" s="154">
        <v>0</v>
      </c>
      <c r="GJK10" s="154">
        <v>0</v>
      </c>
      <c r="GJL10" s="154">
        <v>0</v>
      </c>
      <c r="GJM10" s="154">
        <v>0</v>
      </c>
      <c r="GJN10" s="154">
        <v>0</v>
      </c>
      <c r="GJO10" s="154">
        <v>0</v>
      </c>
      <c r="GJP10" s="154">
        <v>0</v>
      </c>
      <c r="GJQ10" s="154">
        <v>0</v>
      </c>
      <c r="GJR10" s="154">
        <v>0</v>
      </c>
      <c r="GJS10" s="154">
        <v>0</v>
      </c>
      <c r="GJT10" s="154">
        <v>0</v>
      </c>
      <c r="GJU10" s="154">
        <v>0</v>
      </c>
      <c r="GJV10" s="154">
        <v>0</v>
      </c>
      <c r="GJW10" s="154">
        <v>0</v>
      </c>
      <c r="GJX10" s="154">
        <v>0</v>
      </c>
      <c r="GJY10" s="154">
        <v>0</v>
      </c>
      <c r="GJZ10" s="154">
        <v>0</v>
      </c>
      <c r="GKA10" s="154">
        <v>0</v>
      </c>
      <c r="GKB10" s="154">
        <v>0</v>
      </c>
      <c r="GKC10" s="154">
        <v>0</v>
      </c>
      <c r="GKD10" s="154">
        <v>0</v>
      </c>
      <c r="GKE10" s="154">
        <v>0</v>
      </c>
      <c r="GKF10" s="154">
        <v>0</v>
      </c>
      <c r="GKG10" s="154">
        <v>0</v>
      </c>
      <c r="GKH10" s="154">
        <v>0</v>
      </c>
      <c r="GKI10" s="154">
        <v>0</v>
      </c>
      <c r="GKJ10" s="154">
        <v>0</v>
      </c>
      <c r="GKK10" s="154">
        <v>0</v>
      </c>
      <c r="GKL10" s="154">
        <v>0</v>
      </c>
      <c r="GKM10" s="154">
        <v>0</v>
      </c>
      <c r="GKN10" s="154">
        <v>0</v>
      </c>
      <c r="GKO10" s="154">
        <v>0</v>
      </c>
      <c r="GKP10" s="154">
        <v>0</v>
      </c>
      <c r="GKQ10" s="154">
        <v>0</v>
      </c>
      <c r="GKR10" s="154">
        <v>0</v>
      </c>
      <c r="GKS10" s="154">
        <v>0</v>
      </c>
      <c r="GKT10" s="154">
        <v>0</v>
      </c>
      <c r="GKU10" s="154">
        <v>0</v>
      </c>
      <c r="GKV10" s="154">
        <v>0</v>
      </c>
      <c r="GKW10" s="154">
        <v>0</v>
      </c>
      <c r="GKX10" s="154">
        <v>0</v>
      </c>
      <c r="GKY10" s="154">
        <v>0</v>
      </c>
      <c r="GKZ10" s="154">
        <v>0</v>
      </c>
      <c r="GLA10" s="154">
        <v>0</v>
      </c>
      <c r="GLB10" s="154">
        <v>0</v>
      </c>
      <c r="GLC10" s="154">
        <v>0</v>
      </c>
      <c r="GLD10" s="154">
        <v>0</v>
      </c>
      <c r="GLE10" s="154">
        <v>0</v>
      </c>
      <c r="GLF10" s="154">
        <v>0</v>
      </c>
      <c r="GLG10" s="154">
        <v>0</v>
      </c>
      <c r="GLH10" s="154">
        <v>0</v>
      </c>
      <c r="GLI10" s="154">
        <v>0</v>
      </c>
      <c r="GLJ10" s="154">
        <v>0</v>
      </c>
      <c r="GLK10" s="154">
        <v>0</v>
      </c>
      <c r="GLL10" s="154">
        <v>0</v>
      </c>
      <c r="GLM10" s="154">
        <v>0</v>
      </c>
      <c r="GLN10" s="154">
        <v>0</v>
      </c>
      <c r="GLO10" s="154">
        <v>0</v>
      </c>
      <c r="GLP10" s="154">
        <v>0</v>
      </c>
      <c r="GLQ10" s="154">
        <v>0</v>
      </c>
      <c r="GLR10" s="154">
        <v>0</v>
      </c>
      <c r="GLS10" s="154">
        <v>0</v>
      </c>
      <c r="GLT10" s="154">
        <v>0</v>
      </c>
      <c r="GLU10" s="154">
        <v>0</v>
      </c>
      <c r="GLV10" s="154">
        <v>0</v>
      </c>
      <c r="GLW10" s="154">
        <v>0</v>
      </c>
      <c r="GLX10" s="154">
        <v>0</v>
      </c>
      <c r="GLY10" s="154">
        <v>0</v>
      </c>
      <c r="GLZ10" s="154">
        <v>0</v>
      </c>
      <c r="GMA10" s="154">
        <v>0</v>
      </c>
      <c r="GMB10" s="154">
        <v>0</v>
      </c>
      <c r="GMC10" s="154">
        <v>0</v>
      </c>
      <c r="GMD10" s="154">
        <v>0</v>
      </c>
      <c r="GME10" s="154">
        <v>0</v>
      </c>
      <c r="GMF10" s="154">
        <v>0</v>
      </c>
      <c r="GMG10" s="154">
        <v>0</v>
      </c>
      <c r="GMH10" s="154">
        <v>0</v>
      </c>
      <c r="GMI10" s="154">
        <v>0</v>
      </c>
      <c r="GMJ10" s="154">
        <v>0</v>
      </c>
      <c r="GMK10" s="154">
        <v>0</v>
      </c>
      <c r="GML10" s="154">
        <v>0</v>
      </c>
      <c r="GMM10" s="154">
        <v>0</v>
      </c>
      <c r="GMN10" s="154">
        <v>0</v>
      </c>
      <c r="GMO10" s="154">
        <v>0</v>
      </c>
      <c r="GMP10" s="154">
        <v>0</v>
      </c>
      <c r="GMQ10" s="154">
        <v>0</v>
      </c>
      <c r="GMR10" s="154">
        <v>0</v>
      </c>
      <c r="GMS10" s="154">
        <v>0</v>
      </c>
      <c r="GMT10" s="154">
        <v>0</v>
      </c>
      <c r="GMU10" s="154">
        <v>0</v>
      </c>
      <c r="GMV10" s="154">
        <v>0</v>
      </c>
      <c r="GMW10" s="154">
        <v>0</v>
      </c>
      <c r="GMX10" s="154">
        <v>0</v>
      </c>
      <c r="GMY10" s="154">
        <v>0</v>
      </c>
      <c r="GMZ10" s="154">
        <v>0</v>
      </c>
      <c r="GNA10" s="154">
        <v>0</v>
      </c>
      <c r="GNB10" s="154">
        <v>0</v>
      </c>
      <c r="GNC10" s="154">
        <v>0</v>
      </c>
      <c r="GND10" s="154">
        <v>0</v>
      </c>
      <c r="GNE10" s="154">
        <v>0</v>
      </c>
      <c r="GNF10" s="154">
        <v>0</v>
      </c>
      <c r="GNG10" s="154">
        <v>0</v>
      </c>
      <c r="GNH10" s="154">
        <v>0</v>
      </c>
      <c r="GNI10" s="154">
        <v>0</v>
      </c>
      <c r="GNJ10" s="154">
        <v>0</v>
      </c>
      <c r="GNK10" s="154">
        <v>0</v>
      </c>
      <c r="GNL10" s="154">
        <v>0</v>
      </c>
      <c r="GNM10" s="154">
        <v>0</v>
      </c>
      <c r="GNN10" s="154">
        <v>0</v>
      </c>
      <c r="GNO10" s="154">
        <v>0</v>
      </c>
      <c r="GNP10" s="154">
        <v>0</v>
      </c>
      <c r="GNQ10" s="154">
        <v>0</v>
      </c>
      <c r="GNR10" s="154">
        <v>0</v>
      </c>
      <c r="GNS10" s="154">
        <v>0</v>
      </c>
      <c r="GNT10" s="154">
        <v>0</v>
      </c>
      <c r="GNU10" s="154">
        <v>0</v>
      </c>
      <c r="GNV10" s="154">
        <v>0</v>
      </c>
      <c r="GNW10" s="154">
        <v>0</v>
      </c>
      <c r="GNX10" s="154">
        <v>0</v>
      </c>
      <c r="GNY10" s="154">
        <v>0</v>
      </c>
      <c r="GNZ10" s="154">
        <v>0</v>
      </c>
      <c r="GOA10" s="154">
        <v>0</v>
      </c>
      <c r="GOB10" s="154">
        <v>0</v>
      </c>
      <c r="GOC10" s="154">
        <v>0</v>
      </c>
      <c r="GOD10" s="154">
        <v>0</v>
      </c>
      <c r="GOE10" s="154">
        <v>0</v>
      </c>
      <c r="GOF10" s="154">
        <v>0</v>
      </c>
      <c r="GOG10" s="154">
        <v>0</v>
      </c>
      <c r="GOH10" s="154">
        <v>0</v>
      </c>
      <c r="GOI10" s="154">
        <v>0</v>
      </c>
      <c r="GOJ10" s="154">
        <v>0</v>
      </c>
      <c r="GOK10" s="154">
        <v>0</v>
      </c>
      <c r="GOL10" s="154">
        <v>0</v>
      </c>
      <c r="GOM10" s="154">
        <v>0</v>
      </c>
      <c r="GON10" s="154">
        <v>0</v>
      </c>
      <c r="GOO10" s="154">
        <v>0</v>
      </c>
      <c r="GOP10" s="154">
        <v>0</v>
      </c>
      <c r="GOQ10" s="154">
        <v>0</v>
      </c>
      <c r="GOR10" s="154">
        <v>0</v>
      </c>
      <c r="GOS10" s="154">
        <v>0</v>
      </c>
      <c r="GOT10" s="154">
        <v>0</v>
      </c>
      <c r="GOU10" s="154">
        <v>0</v>
      </c>
      <c r="GOV10" s="154">
        <v>0</v>
      </c>
      <c r="GOW10" s="154">
        <v>0</v>
      </c>
      <c r="GOX10" s="154">
        <v>0</v>
      </c>
      <c r="GOY10" s="154">
        <v>0</v>
      </c>
      <c r="GOZ10" s="154">
        <v>0</v>
      </c>
      <c r="GPA10" s="154">
        <v>0</v>
      </c>
      <c r="GPB10" s="154">
        <v>0</v>
      </c>
      <c r="GPC10" s="154">
        <v>0</v>
      </c>
      <c r="GPD10" s="154">
        <v>0</v>
      </c>
      <c r="GPE10" s="154">
        <v>0</v>
      </c>
      <c r="GPF10" s="154">
        <v>0</v>
      </c>
      <c r="GPG10" s="154">
        <v>0</v>
      </c>
      <c r="GPH10" s="154">
        <v>0</v>
      </c>
      <c r="GPI10" s="154">
        <v>0</v>
      </c>
      <c r="GPJ10" s="154">
        <v>0</v>
      </c>
      <c r="GPK10" s="154">
        <v>0</v>
      </c>
      <c r="GPL10" s="154">
        <v>0</v>
      </c>
      <c r="GPM10" s="154">
        <v>0</v>
      </c>
      <c r="GPN10" s="154">
        <v>0</v>
      </c>
      <c r="GPO10" s="154">
        <v>0</v>
      </c>
      <c r="GPP10" s="154">
        <v>0</v>
      </c>
      <c r="GPQ10" s="154">
        <v>0</v>
      </c>
      <c r="GPR10" s="154">
        <v>0</v>
      </c>
      <c r="GPS10" s="154">
        <v>0</v>
      </c>
      <c r="GPT10" s="154">
        <v>0</v>
      </c>
      <c r="GPU10" s="154">
        <v>0</v>
      </c>
      <c r="GPV10" s="154">
        <v>0</v>
      </c>
      <c r="GPW10" s="154">
        <v>0</v>
      </c>
      <c r="GPX10" s="154">
        <v>0</v>
      </c>
      <c r="GPY10" s="154">
        <v>0</v>
      </c>
      <c r="GPZ10" s="154">
        <v>0</v>
      </c>
      <c r="GQA10" s="154">
        <v>0</v>
      </c>
      <c r="GQB10" s="154">
        <v>0</v>
      </c>
      <c r="GQC10" s="154">
        <v>0</v>
      </c>
      <c r="GQD10" s="154">
        <v>0</v>
      </c>
      <c r="GQE10" s="154">
        <v>0</v>
      </c>
      <c r="GQF10" s="154">
        <v>0</v>
      </c>
      <c r="GQG10" s="154">
        <v>0</v>
      </c>
      <c r="GQH10" s="154">
        <v>0</v>
      </c>
      <c r="GQI10" s="154">
        <v>0</v>
      </c>
      <c r="GQJ10" s="154">
        <v>0</v>
      </c>
      <c r="GQK10" s="154">
        <v>0</v>
      </c>
      <c r="GQL10" s="154">
        <v>0</v>
      </c>
      <c r="GQM10" s="154">
        <v>0</v>
      </c>
      <c r="GQN10" s="154">
        <v>0</v>
      </c>
      <c r="GQO10" s="154">
        <v>0</v>
      </c>
      <c r="GQP10" s="154">
        <v>0</v>
      </c>
      <c r="GQQ10" s="154">
        <v>0</v>
      </c>
      <c r="GQR10" s="154">
        <v>0</v>
      </c>
      <c r="GQS10" s="154">
        <v>0</v>
      </c>
      <c r="GQT10" s="154">
        <v>0</v>
      </c>
      <c r="GQU10" s="154">
        <v>0</v>
      </c>
      <c r="GQV10" s="154">
        <v>0</v>
      </c>
      <c r="GQW10" s="154">
        <v>0</v>
      </c>
      <c r="GQX10" s="154">
        <v>0</v>
      </c>
      <c r="GQY10" s="154">
        <v>0</v>
      </c>
      <c r="GQZ10" s="154">
        <v>0</v>
      </c>
      <c r="GRA10" s="154">
        <v>0</v>
      </c>
      <c r="GRB10" s="154">
        <v>0</v>
      </c>
      <c r="GRC10" s="154">
        <v>0</v>
      </c>
      <c r="GRD10" s="154">
        <v>0</v>
      </c>
      <c r="GRE10" s="154">
        <v>0</v>
      </c>
      <c r="GRF10" s="154">
        <v>0</v>
      </c>
      <c r="GRG10" s="154">
        <v>0</v>
      </c>
      <c r="GRH10" s="154">
        <v>0</v>
      </c>
      <c r="GRI10" s="154">
        <v>0</v>
      </c>
      <c r="GRJ10" s="154">
        <v>0</v>
      </c>
      <c r="GRK10" s="154">
        <v>0</v>
      </c>
      <c r="GRL10" s="154">
        <v>0</v>
      </c>
      <c r="GRM10" s="154">
        <v>0</v>
      </c>
      <c r="GRN10" s="154">
        <v>0</v>
      </c>
      <c r="GRO10" s="154">
        <v>0</v>
      </c>
      <c r="GRP10" s="154">
        <v>0</v>
      </c>
      <c r="GRQ10" s="154">
        <v>0</v>
      </c>
      <c r="GRR10" s="154">
        <v>0</v>
      </c>
      <c r="GRS10" s="154">
        <v>0</v>
      </c>
      <c r="GRT10" s="154">
        <v>0</v>
      </c>
      <c r="GRU10" s="154">
        <v>0</v>
      </c>
      <c r="GRV10" s="154">
        <v>0</v>
      </c>
      <c r="GRW10" s="154">
        <v>0</v>
      </c>
      <c r="GRX10" s="154">
        <v>0</v>
      </c>
      <c r="GRY10" s="154">
        <v>0</v>
      </c>
      <c r="GRZ10" s="154">
        <v>0</v>
      </c>
      <c r="GSA10" s="154">
        <v>0</v>
      </c>
      <c r="GSB10" s="154">
        <v>0</v>
      </c>
      <c r="GSC10" s="154">
        <v>0</v>
      </c>
      <c r="GSD10" s="154">
        <v>0</v>
      </c>
      <c r="GSE10" s="154">
        <v>0</v>
      </c>
      <c r="GSF10" s="154">
        <v>0</v>
      </c>
      <c r="GSG10" s="154">
        <v>0</v>
      </c>
      <c r="GSH10" s="154">
        <v>0</v>
      </c>
      <c r="GSI10" s="154">
        <v>0</v>
      </c>
      <c r="GSJ10" s="154">
        <v>0</v>
      </c>
      <c r="GSK10" s="154">
        <v>0</v>
      </c>
      <c r="GSL10" s="154">
        <v>0</v>
      </c>
      <c r="GSM10" s="154">
        <v>0</v>
      </c>
      <c r="GSN10" s="154">
        <v>0</v>
      </c>
      <c r="GSO10" s="154">
        <v>0</v>
      </c>
      <c r="GSP10" s="154">
        <v>0</v>
      </c>
      <c r="GSQ10" s="154">
        <v>0</v>
      </c>
      <c r="GSR10" s="154">
        <v>0</v>
      </c>
      <c r="GSS10" s="154">
        <v>0</v>
      </c>
      <c r="GST10" s="154">
        <v>0</v>
      </c>
      <c r="GSU10" s="154">
        <v>0</v>
      </c>
      <c r="GSV10" s="154">
        <v>0</v>
      </c>
      <c r="GSW10" s="154">
        <v>0</v>
      </c>
      <c r="GSX10" s="154">
        <v>0</v>
      </c>
      <c r="GSY10" s="154">
        <v>0</v>
      </c>
      <c r="GSZ10" s="154">
        <v>0</v>
      </c>
      <c r="GTA10" s="154">
        <v>0</v>
      </c>
      <c r="GTB10" s="154">
        <v>0</v>
      </c>
      <c r="GTC10" s="154">
        <v>0</v>
      </c>
      <c r="GTD10" s="154">
        <v>0</v>
      </c>
      <c r="GTE10" s="154">
        <v>0</v>
      </c>
      <c r="GTF10" s="154">
        <v>0</v>
      </c>
      <c r="GTG10" s="154">
        <v>0</v>
      </c>
      <c r="GTH10" s="154">
        <v>0</v>
      </c>
      <c r="GTI10" s="154">
        <v>0</v>
      </c>
      <c r="GTJ10" s="154">
        <v>0</v>
      </c>
      <c r="GTK10" s="154">
        <v>0</v>
      </c>
      <c r="GTL10" s="154">
        <v>0</v>
      </c>
      <c r="GTM10" s="154">
        <v>0</v>
      </c>
      <c r="GTN10" s="154">
        <v>0</v>
      </c>
      <c r="GTO10" s="154">
        <v>0</v>
      </c>
      <c r="GTP10" s="154">
        <v>0</v>
      </c>
      <c r="GTQ10" s="154">
        <v>0</v>
      </c>
      <c r="GTR10" s="154">
        <v>0</v>
      </c>
      <c r="GTS10" s="154">
        <v>0</v>
      </c>
      <c r="GTT10" s="154">
        <v>0</v>
      </c>
      <c r="GTU10" s="154">
        <v>0</v>
      </c>
      <c r="GTV10" s="154">
        <v>0</v>
      </c>
      <c r="GTW10" s="154">
        <v>0</v>
      </c>
      <c r="GTX10" s="154">
        <v>0</v>
      </c>
      <c r="GTY10" s="154">
        <v>0</v>
      </c>
      <c r="GTZ10" s="154">
        <v>0</v>
      </c>
      <c r="GUA10" s="154">
        <v>0</v>
      </c>
      <c r="GUB10" s="154">
        <v>0</v>
      </c>
      <c r="GUC10" s="154">
        <v>0</v>
      </c>
      <c r="GUD10" s="154">
        <v>0</v>
      </c>
      <c r="GUE10" s="154">
        <v>0</v>
      </c>
      <c r="GUF10" s="154">
        <v>0</v>
      </c>
      <c r="GUG10" s="154">
        <v>0</v>
      </c>
      <c r="GUH10" s="154">
        <v>0</v>
      </c>
      <c r="GUI10" s="154">
        <v>0</v>
      </c>
      <c r="GUJ10" s="154">
        <v>0</v>
      </c>
      <c r="GUK10" s="154">
        <v>0</v>
      </c>
      <c r="GUL10" s="154">
        <v>0</v>
      </c>
      <c r="GUM10" s="154">
        <v>0</v>
      </c>
      <c r="GUN10" s="154">
        <v>0</v>
      </c>
      <c r="GUO10" s="154">
        <v>0</v>
      </c>
      <c r="GUP10" s="154">
        <v>0</v>
      </c>
      <c r="GUQ10" s="154">
        <v>0</v>
      </c>
      <c r="GUR10" s="154">
        <v>0</v>
      </c>
      <c r="GUS10" s="154">
        <v>0</v>
      </c>
      <c r="GUT10" s="154">
        <v>0</v>
      </c>
      <c r="GUU10" s="154">
        <v>0</v>
      </c>
      <c r="GUV10" s="154">
        <v>0</v>
      </c>
      <c r="GUW10" s="154">
        <v>0</v>
      </c>
      <c r="GUX10" s="154">
        <v>0</v>
      </c>
      <c r="GUY10" s="154">
        <v>0</v>
      </c>
      <c r="GUZ10" s="154">
        <v>0</v>
      </c>
      <c r="GVA10" s="154">
        <v>0</v>
      </c>
      <c r="GVB10" s="154">
        <v>0</v>
      </c>
      <c r="GVC10" s="154">
        <v>0</v>
      </c>
      <c r="GVD10" s="154">
        <v>0</v>
      </c>
      <c r="GVE10" s="154">
        <v>0</v>
      </c>
      <c r="GVF10" s="154">
        <v>0</v>
      </c>
      <c r="GVG10" s="154">
        <v>0</v>
      </c>
      <c r="GVH10" s="154">
        <v>0</v>
      </c>
      <c r="GVI10" s="154">
        <v>0</v>
      </c>
      <c r="GVJ10" s="154">
        <v>0</v>
      </c>
      <c r="GVK10" s="154">
        <v>0</v>
      </c>
      <c r="GVL10" s="154">
        <v>0</v>
      </c>
      <c r="GVM10" s="154">
        <v>0</v>
      </c>
      <c r="GVN10" s="154">
        <v>0</v>
      </c>
      <c r="GVO10" s="154">
        <v>0</v>
      </c>
      <c r="GVP10" s="154">
        <v>0</v>
      </c>
      <c r="GVQ10" s="154">
        <v>0</v>
      </c>
      <c r="GVR10" s="154">
        <v>0</v>
      </c>
      <c r="GVS10" s="154">
        <v>0</v>
      </c>
      <c r="GVT10" s="154">
        <v>0</v>
      </c>
      <c r="GVU10" s="154">
        <v>0</v>
      </c>
      <c r="GVV10" s="154">
        <v>0</v>
      </c>
      <c r="GVW10" s="154">
        <v>0</v>
      </c>
      <c r="GVX10" s="154">
        <v>0</v>
      </c>
      <c r="GVY10" s="154">
        <v>0</v>
      </c>
      <c r="GVZ10" s="154">
        <v>0</v>
      </c>
      <c r="GWA10" s="154">
        <v>0</v>
      </c>
      <c r="GWB10" s="154">
        <v>0</v>
      </c>
      <c r="GWC10" s="154">
        <v>0</v>
      </c>
      <c r="GWD10" s="154">
        <v>0</v>
      </c>
      <c r="GWE10" s="154">
        <v>0</v>
      </c>
      <c r="GWF10" s="154">
        <v>0</v>
      </c>
      <c r="GWG10" s="154">
        <v>0</v>
      </c>
      <c r="GWH10" s="154">
        <v>0</v>
      </c>
      <c r="GWI10" s="154">
        <v>0</v>
      </c>
      <c r="GWJ10" s="154">
        <v>0</v>
      </c>
      <c r="GWK10" s="154">
        <v>0</v>
      </c>
      <c r="GWL10" s="154">
        <v>0</v>
      </c>
      <c r="GWM10" s="154">
        <v>0</v>
      </c>
      <c r="GWN10" s="154">
        <v>0</v>
      </c>
      <c r="GWO10" s="154">
        <v>0</v>
      </c>
      <c r="GWP10" s="154">
        <v>0</v>
      </c>
      <c r="GWQ10" s="154">
        <v>0</v>
      </c>
      <c r="GWR10" s="154">
        <v>0</v>
      </c>
      <c r="GWS10" s="154">
        <v>0</v>
      </c>
      <c r="GWT10" s="154">
        <v>0</v>
      </c>
      <c r="GWU10" s="154">
        <v>0</v>
      </c>
      <c r="GWV10" s="154">
        <v>0</v>
      </c>
      <c r="GWW10" s="154">
        <v>0</v>
      </c>
      <c r="GWX10" s="154">
        <v>0</v>
      </c>
      <c r="GWY10" s="154">
        <v>0</v>
      </c>
      <c r="GWZ10" s="154">
        <v>0</v>
      </c>
      <c r="GXA10" s="154">
        <v>0</v>
      </c>
      <c r="GXB10" s="154">
        <v>0</v>
      </c>
      <c r="GXC10" s="154">
        <v>0</v>
      </c>
      <c r="GXD10" s="154">
        <v>0</v>
      </c>
      <c r="GXE10" s="154">
        <v>0</v>
      </c>
      <c r="GXF10" s="154">
        <v>0</v>
      </c>
      <c r="GXG10" s="154">
        <v>0</v>
      </c>
      <c r="GXH10" s="154">
        <v>0</v>
      </c>
      <c r="GXI10" s="154">
        <v>0</v>
      </c>
      <c r="GXJ10" s="154">
        <v>0</v>
      </c>
      <c r="GXK10" s="154">
        <v>0</v>
      </c>
      <c r="GXL10" s="154">
        <v>0</v>
      </c>
      <c r="GXM10" s="154">
        <v>0</v>
      </c>
      <c r="GXN10" s="154">
        <v>0</v>
      </c>
      <c r="GXO10" s="154">
        <v>0</v>
      </c>
      <c r="GXP10" s="154">
        <v>0</v>
      </c>
      <c r="GXQ10" s="154">
        <v>0</v>
      </c>
      <c r="GXR10" s="154">
        <v>0</v>
      </c>
      <c r="GXS10" s="154">
        <v>0</v>
      </c>
      <c r="GXT10" s="154">
        <v>0</v>
      </c>
      <c r="GXU10" s="154">
        <v>0</v>
      </c>
      <c r="GXV10" s="154">
        <v>0</v>
      </c>
      <c r="GXW10" s="154">
        <v>0</v>
      </c>
      <c r="GXX10" s="154">
        <v>0</v>
      </c>
      <c r="GXY10" s="154">
        <v>0</v>
      </c>
      <c r="GXZ10" s="154">
        <v>0</v>
      </c>
      <c r="GYA10" s="154">
        <v>0</v>
      </c>
      <c r="GYB10" s="154">
        <v>0</v>
      </c>
      <c r="GYC10" s="154">
        <v>0</v>
      </c>
      <c r="GYD10" s="154">
        <v>0</v>
      </c>
      <c r="GYE10" s="154">
        <v>0</v>
      </c>
      <c r="GYF10" s="154">
        <v>0</v>
      </c>
      <c r="GYG10" s="154">
        <v>0</v>
      </c>
      <c r="GYH10" s="154">
        <v>0</v>
      </c>
      <c r="GYI10" s="154">
        <v>0</v>
      </c>
      <c r="GYJ10" s="154">
        <v>0</v>
      </c>
      <c r="GYK10" s="154">
        <v>0</v>
      </c>
      <c r="GYL10" s="154">
        <v>0</v>
      </c>
      <c r="GYM10" s="154">
        <v>0</v>
      </c>
      <c r="GYN10" s="154">
        <v>0</v>
      </c>
      <c r="GYO10" s="154">
        <v>0</v>
      </c>
      <c r="GYP10" s="154">
        <v>0</v>
      </c>
      <c r="GYQ10" s="154">
        <v>0</v>
      </c>
      <c r="GYR10" s="154">
        <v>0</v>
      </c>
      <c r="GYS10" s="154">
        <v>0</v>
      </c>
      <c r="GYT10" s="154">
        <v>0</v>
      </c>
      <c r="GYU10" s="154">
        <v>0</v>
      </c>
      <c r="GYV10" s="154">
        <v>0</v>
      </c>
      <c r="GYW10" s="154">
        <v>0</v>
      </c>
      <c r="GYX10" s="154">
        <v>0</v>
      </c>
      <c r="GYY10" s="154">
        <v>0</v>
      </c>
      <c r="GYZ10" s="154">
        <v>0</v>
      </c>
      <c r="GZA10" s="154">
        <v>0</v>
      </c>
      <c r="GZB10" s="154">
        <v>0</v>
      </c>
      <c r="GZC10" s="154">
        <v>0</v>
      </c>
      <c r="GZD10" s="154">
        <v>0</v>
      </c>
      <c r="GZE10" s="154">
        <v>0</v>
      </c>
      <c r="GZF10" s="154">
        <v>0</v>
      </c>
      <c r="GZG10" s="154">
        <v>0</v>
      </c>
      <c r="GZH10" s="154">
        <v>0</v>
      </c>
      <c r="GZI10" s="154">
        <v>0</v>
      </c>
      <c r="GZJ10" s="154">
        <v>0</v>
      </c>
      <c r="GZK10" s="154">
        <v>0</v>
      </c>
      <c r="GZL10" s="154">
        <v>0</v>
      </c>
      <c r="GZM10" s="154">
        <v>0</v>
      </c>
      <c r="GZN10" s="154">
        <v>0</v>
      </c>
      <c r="GZO10" s="154">
        <v>0</v>
      </c>
      <c r="GZP10" s="154">
        <v>0</v>
      </c>
      <c r="GZQ10" s="154">
        <v>0</v>
      </c>
      <c r="GZR10" s="154">
        <v>0</v>
      </c>
      <c r="GZS10" s="154">
        <v>0</v>
      </c>
      <c r="GZT10" s="154">
        <v>0</v>
      </c>
      <c r="GZU10" s="154">
        <v>0</v>
      </c>
      <c r="GZV10" s="154">
        <v>0</v>
      </c>
      <c r="GZW10" s="154">
        <v>0</v>
      </c>
      <c r="GZX10" s="154">
        <v>0</v>
      </c>
      <c r="GZY10" s="154">
        <v>0</v>
      </c>
      <c r="GZZ10" s="154">
        <v>0</v>
      </c>
      <c r="HAA10" s="154">
        <v>0</v>
      </c>
      <c r="HAB10" s="154">
        <v>0</v>
      </c>
      <c r="HAC10" s="154">
        <v>0</v>
      </c>
      <c r="HAD10" s="154">
        <v>0</v>
      </c>
      <c r="HAE10" s="154">
        <v>0</v>
      </c>
      <c r="HAF10" s="154">
        <v>0</v>
      </c>
      <c r="HAG10" s="154">
        <v>0</v>
      </c>
      <c r="HAH10" s="154">
        <v>0</v>
      </c>
      <c r="HAI10" s="154">
        <v>0</v>
      </c>
      <c r="HAJ10" s="154">
        <v>0</v>
      </c>
      <c r="HAK10" s="154">
        <v>0</v>
      </c>
      <c r="HAL10" s="154">
        <v>0</v>
      </c>
      <c r="HAM10" s="154">
        <v>0</v>
      </c>
      <c r="HAN10" s="154">
        <v>0</v>
      </c>
      <c r="HAO10" s="154">
        <v>0</v>
      </c>
      <c r="HAP10" s="154">
        <v>0</v>
      </c>
      <c r="HAQ10" s="154">
        <v>0</v>
      </c>
      <c r="HAR10" s="154">
        <v>0</v>
      </c>
      <c r="HAS10" s="154">
        <v>0</v>
      </c>
      <c r="HAT10" s="154">
        <v>0</v>
      </c>
      <c r="HAU10" s="154">
        <v>0</v>
      </c>
      <c r="HAV10" s="154">
        <v>0</v>
      </c>
      <c r="HAW10" s="154">
        <v>0</v>
      </c>
      <c r="HAX10" s="154">
        <v>0</v>
      </c>
      <c r="HAY10" s="154">
        <v>0</v>
      </c>
      <c r="HAZ10" s="154">
        <v>0</v>
      </c>
      <c r="HBA10" s="154">
        <v>0</v>
      </c>
      <c r="HBB10" s="154">
        <v>0</v>
      </c>
      <c r="HBC10" s="154">
        <v>0</v>
      </c>
      <c r="HBD10" s="154">
        <v>0</v>
      </c>
      <c r="HBE10" s="154">
        <v>0</v>
      </c>
      <c r="HBF10" s="154">
        <v>0</v>
      </c>
      <c r="HBG10" s="154">
        <v>0</v>
      </c>
      <c r="HBH10" s="154">
        <v>0</v>
      </c>
      <c r="HBI10" s="154">
        <v>0</v>
      </c>
      <c r="HBJ10" s="154">
        <v>0</v>
      </c>
      <c r="HBK10" s="154">
        <v>0</v>
      </c>
      <c r="HBL10" s="154">
        <v>0</v>
      </c>
      <c r="HBM10" s="154">
        <v>0</v>
      </c>
      <c r="HBN10" s="154">
        <v>0</v>
      </c>
      <c r="HBO10" s="154">
        <v>0</v>
      </c>
      <c r="HBP10" s="154">
        <v>0</v>
      </c>
      <c r="HBQ10" s="154">
        <v>0</v>
      </c>
      <c r="HBR10" s="154">
        <v>0</v>
      </c>
      <c r="HBS10" s="154">
        <v>0</v>
      </c>
      <c r="HBT10" s="154">
        <v>0</v>
      </c>
      <c r="HBU10" s="154">
        <v>0</v>
      </c>
      <c r="HBV10" s="154">
        <v>0</v>
      </c>
      <c r="HBW10" s="154">
        <v>0</v>
      </c>
      <c r="HBX10" s="154">
        <v>0</v>
      </c>
      <c r="HBY10" s="154">
        <v>0</v>
      </c>
      <c r="HBZ10" s="154">
        <v>0</v>
      </c>
      <c r="HCA10" s="154">
        <v>0</v>
      </c>
      <c r="HCB10" s="154">
        <v>0</v>
      </c>
      <c r="HCC10" s="154">
        <v>0</v>
      </c>
      <c r="HCD10" s="154">
        <v>0</v>
      </c>
      <c r="HCE10" s="154">
        <v>0</v>
      </c>
      <c r="HCF10" s="154">
        <v>0</v>
      </c>
      <c r="HCG10" s="154">
        <v>0</v>
      </c>
      <c r="HCH10" s="154">
        <v>0</v>
      </c>
      <c r="HCI10" s="154">
        <v>0</v>
      </c>
      <c r="HCJ10" s="154">
        <v>0</v>
      </c>
      <c r="HCK10" s="154">
        <v>0</v>
      </c>
      <c r="HCL10" s="154">
        <v>0</v>
      </c>
      <c r="HCM10" s="154">
        <v>0</v>
      </c>
      <c r="HCN10" s="154">
        <v>0</v>
      </c>
      <c r="HCO10" s="154">
        <v>0</v>
      </c>
      <c r="HCP10" s="154">
        <v>0</v>
      </c>
      <c r="HCQ10" s="154">
        <v>0</v>
      </c>
      <c r="HCR10" s="154">
        <v>0</v>
      </c>
      <c r="HCS10" s="154">
        <v>0</v>
      </c>
      <c r="HCT10" s="154">
        <v>0</v>
      </c>
      <c r="HCU10" s="154">
        <v>0</v>
      </c>
      <c r="HCV10" s="154">
        <v>0</v>
      </c>
      <c r="HCW10" s="154">
        <v>0</v>
      </c>
      <c r="HCX10" s="154">
        <v>0</v>
      </c>
      <c r="HCY10" s="154">
        <v>0</v>
      </c>
      <c r="HCZ10" s="154">
        <v>0</v>
      </c>
      <c r="HDA10" s="154">
        <v>0</v>
      </c>
      <c r="HDB10" s="154">
        <v>0</v>
      </c>
      <c r="HDC10" s="154">
        <v>0</v>
      </c>
      <c r="HDD10" s="154">
        <v>0</v>
      </c>
      <c r="HDE10" s="154">
        <v>0</v>
      </c>
      <c r="HDF10" s="154">
        <v>0</v>
      </c>
      <c r="HDG10" s="154">
        <v>0</v>
      </c>
      <c r="HDH10" s="154">
        <v>0</v>
      </c>
      <c r="HDI10" s="154">
        <v>0</v>
      </c>
      <c r="HDJ10" s="154">
        <v>0</v>
      </c>
      <c r="HDK10" s="154">
        <v>0</v>
      </c>
      <c r="HDL10" s="154">
        <v>0</v>
      </c>
      <c r="HDM10" s="154">
        <v>0</v>
      </c>
      <c r="HDN10" s="154">
        <v>0</v>
      </c>
      <c r="HDO10" s="154">
        <v>0</v>
      </c>
      <c r="HDP10" s="154">
        <v>0</v>
      </c>
      <c r="HDQ10" s="154">
        <v>0</v>
      </c>
      <c r="HDR10" s="154">
        <v>0</v>
      </c>
      <c r="HDS10" s="154">
        <v>0</v>
      </c>
      <c r="HDT10" s="154">
        <v>0</v>
      </c>
      <c r="HDU10" s="154">
        <v>0</v>
      </c>
      <c r="HDV10" s="154">
        <v>0</v>
      </c>
      <c r="HDW10" s="154">
        <v>0</v>
      </c>
      <c r="HDX10" s="154">
        <v>0</v>
      </c>
      <c r="HDY10" s="154">
        <v>0</v>
      </c>
      <c r="HDZ10" s="154">
        <v>0</v>
      </c>
      <c r="HEA10" s="154">
        <v>0</v>
      </c>
      <c r="HEB10" s="154">
        <v>0</v>
      </c>
      <c r="HEC10" s="154">
        <v>0</v>
      </c>
      <c r="HED10" s="154">
        <v>0</v>
      </c>
      <c r="HEE10" s="154">
        <v>0</v>
      </c>
      <c r="HEF10" s="154">
        <v>0</v>
      </c>
      <c r="HEG10" s="154">
        <v>0</v>
      </c>
      <c r="HEH10" s="154">
        <v>0</v>
      </c>
      <c r="HEI10" s="154">
        <v>0</v>
      </c>
      <c r="HEJ10" s="154">
        <v>0</v>
      </c>
      <c r="HEK10" s="154">
        <v>0</v>
      </c>
      <c r="HEL10" s="154">
        <v>0</v>
      </c>
      <c r="HEM10" s="154">
        <v>0</v>
      </c>
      <c r="HEN10" s="154">
        <v>0</v>
      </c>
      <c r="HEO10" s="154">
        <v>0</v>
      </c>
      <c r="HEP10" s="154">
        <v>0</v>
      </c>
      <c r="HEQ10" s="154">
        <v>0</v>
      </c>
      <c r="HER10" s="154">
        <v>0</v>
      </c>
      <c r="HES10" s="154">
        <v>0</v>
      </c>
      <c r="HET10" s="154">
        <v>0</v>
      </c>
      <c r="HEU10" s="154">
        <v>0</v>
      </c>
      <c r="HEV10" s="154">
        <v>0</v>
      </c>
      <c r="HEW10" s="154">
        <v>0</v>
      </c>
      <c r="HEX10" s="154">
        <v>0</v>
      </c>
      <c r="HEY10" s="154">
        <v>0</v>
      </c>
      <c r="HEZ10" s="154">
        <v>0</v>
      </c>
      <c r="HFA10" s="154">
        <v>0</v>
      </c>
      <c r="HFB10" s="154">
        <v>0</v>
      </c>
      <c r="HFC10" s="154">
        <v>0</v>
      </c>
      <c r="HFD10" s="154">
        <v>0</v>
      </c>
      <c r="HFE10" s="154">
        <v>0</v>
      </c>
      <c r="HFF10" s="154">
        <v>0</v>
      </c>
      <c r="HFG10" s="154">
        <v>0</v>
      </c>
      <c r="HFH10" s="154">
        <v>0</v>
      </c>
      <c r="HFI10" s="154">
        <v>0</v>
      </c>
      <c r="HFJ10" s="154">
        <v>0</v>
      </c>
      <c r="HFK10" s="154">
        <v>0</v>
      </c>
      <c r="HFL10" s="154">
        <v>0</v>
      </c>
      <c r="HFM10" s="154">
        <v>0</v>
      </c>
      <c r="HFN10" s="154">
        <v>0</v>
      </c>
      <c r="HFO10" s="154">
        <v>0</v>
      </c>
      <c r="HFP10" s="154">
        <v>0</v>
      </c>
      <c r="HFQ10" s="154">
        <v>0</v>
      </c>
      <c r="HFR10" s="154">
        <v>0</v>
      </c>
      <c r="HFS10" s="154">
        <v>0</v>
      </c>
      <c r="HFT10" s="154">
        <v>0</v>
      </c>
      <c r="HFU10" s="154">
        <v>0</v>
      </c>
      <c r="HFV10" s="154">
        <v>0</v>
      </c>
      <c r="HFW10" s="154">
        <v>0</v>
      </c>
      <c r="HFX10" s="154">
        <v>0</v>
      </c>
      <c r="HFY10" s="154">
        <v>0</v>
      </c>
      <c r="HFZ10" s="154">
        <v>0</v>
      </c>
      <c r="HGA10" s="154">
        <v>0</v>
      </c>
      <c r="HGB10" s="154">
        <v>0</v>
      </c>
      <c r="HGC10" s="154">
        <v>0</v>
      </c>
      <c r="HGD10" s="154">
        <v>0</v>
      </c>
      <c r="HGE10" s="154">
        <v>0</v>
      </c>
      <c r="HGF10" s="154">
        <v>0</v>
      </c>
      <c r="HGG10" s="154">
        <v>0</v>
      </c>
      <c r="HGH10" s="154">
        <v>0</v>
      </c>
      <c r="HGI10" s="154">
        <v>0</v>
      </c>
      <c r="HGJ10" s="154">
        <v>0</v>
      </c>
      <c r="HGK10" s="154">
        <v>0</v>
      </c>
      <c r="HGL10" s="154">
        <v>0</v>
      </c>
      <c r="HGM10" s="154">
        <v>0</v>
      </c>
      <c r="HGN10" s="154">
        <v>0</v>
      </c>
      <c r="HGO10" s="154">
        <v>0</v>
      </c>
      <c r="HGP10" s="154">
        <v>0</v>
      </c>
      <c r="HGQ10" s="154">
        <v>0</v>
      </c>
      <c r="HGR10" s="154">
        <v>0</v>
      </c>
      <c r="HGS10" s="154">
        <v>0</v>
      </c>
      <c r="HGT10" s="154">
        <v>0</v>
      </c>
      <c r="HGU10" s="154">
        <v>0</v>
      </c>
      <c r="HGV10" s="154">
        <v>0</v>
      </c>
      <c r="HGW10" s="154">
        <v>0</v>
      </c>
      <c r="HGX10" s="154">
        <v>0</v>
      </c>
      <c r="HGY10" s="154">
        <v>0</v>
      </c>
      <c r="HGZ10" s="154">
        <v>0</v>
      </c>
      <c r="HHA10" s="154">
        <v>0</v>
      </c>
      <c r="HHB10" s="154">
        <v>0</v>
      </c>
      <c r="HHC10" s="154">
        <v>0</v>
      </c>
      <c r="HHD10" s="154">
        <v>0</v>
      </c>
      <c r="HHE10" s="154">
        <v>0</v>
      </c>
      <c r="HHF10" s="154">
        <v>0</v>
      </c>
      <c r="HHG10" s="154">
        <v>0</v>
      </c>
      <c r="HHH10" s="154">
        <v>0</v>
      </c>
      <c r="HHI10" s="154">
        <v>0</v>
      </c>
      <c r="HHJ10" s="154">
        <v>0</v>
      </c>
      <c r="HHK10" s="154">
        <v>0</v>
      </c>
      <c r="HHL10" s="154">
        <v>0</v>
      </c>
      <c r="HHM10" s="154">
        <v>0</v>
      </c>
      <c r="HHN10" s="154">
        <v>0</v>
      </c>
      <c r="HHO10" s="154">
        <v>0</v>
      </c>
      <c r="HHP10" s="154">
        <v>0</v>
      </c>
      <c r="HHQ10" s="154">
        <v>0</v>
      </c>
      <c r="HHR10" s="154">
        <v>0</v>
      </c>
      <c r="HHS10" s="154">
        <v>0</v>
      </c>
      <c r="HHT10" s="154">
        <v>0</v>
      </c>
      <c r="HHU10" s="154">
        <v>0</v>
      </c>
      <c r="HHV10" s="154">
        <v>0</v>
      </c>
      <c r="HHW10" s="154">
        <v>0</v>
      </c>
      <c r="HHX10" s="154">
        <v>0</v>
      </c>
      <c r="HHY10" s="154">
        <v>0</v>
      </c>
      <c r="HHZ10" s="154">
        <v>0</v>
      </c>
      <c r="HIA10" s="154">
        <v>0</v>
      </c>
      <c r="HIB10" s="154">
        <v>0</v>
      </c>
      <c r="HIC10" s="154">
        <v>0</v>
      </c>
      <c r="HID10" s="154">
        <v>0</v>
      </c>
      <c r="HIE10" s="154">
        <v>0</v>
      </c>
      <c r="HIF10" s="154">
        <v>0</v>
      </c>
      <c r="HIG10" s="154">
        <v>0</v>
      </c>
      <c r="HIH10" s="154">
        <v>0</v>
      </c>
      <c r="HII10" s="154">
        <v>0</v>
      </c>
      <c r="HIJ10" s="154">
        <v>0</v>
      </c>
      <c r="HIK10" s="154">
        <v>0</v>
      </c>
      <c r="HIL10" s="154">
        <v>0</v>
      </c>
      <c r="HIM10" s="154">
        <v>0</v>
      </c>
      <c r="HIN10" s="154">
        <v>0</v>
      </c>
      <c r="HIO10" s="154">
        <v>0</v>
      </c>
      <c r="HIP10" s="154">
        <v>0</v>
      </c>
      <c r="HIQ10" s="154">
        <v>0</v>
      </c>
      <c r="HIR10" s="154">
        <v>0</v>
      </c>
      <c r="HIS10" s="154">
        <v>0</v>
      </c>
      <c r="HIT10" s="154">
        <v>0</v>
      </c>
      <c r="HIU10" s="154">
        <v>0</v>
      </c>
      <c r="HIV10" s="154">
        <v>0</v>
      </c>
      <c r="HIW10" s="154">
        <v>0</v>
      </c>
      <c r="HIX10" s="154">
        <v>0</v>
      </c>
      <c r="HIY10" s="154">
        <v>0</v>
      </c>
      <c r="HIZ10" s="154">
        <v>0</v>
      </c>
      <c r="HJA10" s="154">
        <v>0</v>
      </c>
      <c r="HJB10" s="154">
        <v>0</v>
      </c>
      <c r="HJC10" s="154">
        <v>0</v>
      </c>
      <c r="HJD10" s="154">
        <v>0</v>
      </c>
      <c r="HJE10" s="154">
        <v>0</v>
      </c>
      <c r="HJF10" s="154">
        <v>0</v>
      </c>
      <c r="HJG10" s="154">
        <v>0</v>
      </c>
      <c r="HJH10" s="154">
        <v>0</v>
      </c>
      <c r="HJI10" s="154">
        <v>0</v>
      </c>
      <c r="HJJ10" s="154">
        <v>0</v>
      </c>
      <c r="HJK10" s="154">
        <v>0</v>
      </c>
      <c r="HJL10" s="154">
        <v>0</v>
      </c>
      <c r="HJM10" s="154">
        <v>0</v>
      </c>
      <c r="HJN10" s="154">
        <v>0</v>
      </c>
      <c r="HJO10" s="154">
        <v>0</v>
      </c>
      <c r="HJP10" s="154">
        <v>0</v>
      </c>
      <c r="HJQ10" s="154">
        <v>0</v>
      </c>
      <c r="HJR10" s="154">
        <v>0</v>
      </c>
      <c r="HJS10" s="154">
        <v>0</v>
      </c>
      <c r="HJT10" s="154">
        <v>0</v>
      </c>
      <c r="HJU10" s="154">
        <v>0</v>
      </c>
      <c r="HJV10" s="154">
        <v>0</v>
      </c>
      <c r="HJW10" s="154">
        <v>0</v>
      </c>
      <c r="HJX10" s="154">
        <v>0</v>
      </c>
      <c r="HJY10" s="154">
        <v>0</v>
      </c>
      <c r="HJZ10" s="154">
        <v>0</v>
      </c>
      <c r="HKA10" s="154">
        <v>0</v>
      </c>
      <c r="HKB10" s="154">
        <v>0</v>
      </c>
      <c r="HKC10" s="154">
        <v>0</v>
      </c>
      <c r="HKD10" s="154">
        <v>0</v>
      </c>
      <c r="HKE10" s="154">
        <v>0</v>
      </c>
      <c r="HKF10" s="154">
        <v>0</v>
      </c>
      <c r="HKG10" s="154">
        <v>0</v>
      </c>
      <c r="HKH10" s="154">
        <v>0</v>
      </c>
      <c r="HKI10" s="154">
        <v>0</v>
      </c>
      <c r="HKJ10" s="154">
        <v>0</v>
      </c>
      <c r="HKK10" s="154">
        <v>0</v>
      </c>
      <c r="HKL10" s="154">
        <v>0</v>
      </c>
      <c r="HKM10" s="154">
        <v>0</v>
      </c>
      <c r="HKN10" s="154">
        <v>0</v>
      </c>
      <c r="HKO10" s="154">
        <v>0</v>
      </c>
      <c r="HKP10" s="154">
        <v>0</v>
      </c>
      <c r="HKQ10" s="154">
        <v>0</v>
      </c>
      <c r="HKR10" s="154">
        <v>0</v>
      </c>
      <c r="HKS10" s="154">
        <v>0</v>
      </c>
      <c r="HKT10" s="154">
        <v>0</v>
      </c>
      <c r="HKU10" s="154">
        <v>0</v>
      </c>
      <c r="HKV10" s="154">
        <v>0</v>
      </c>
      <c r="HKW10" s="154">
        <v>0</v>
      </c>
      <c r="HKX10" s="154">
        <v>0</v>
      </c>
      <c r="HKY10" s="154">
        <v>0</v>
      </c>
      <c r="HKZ10" s="154">
        <v>0</v>
      </c>
      <c r="HLA10" s="154">
        <v>0</v>
      </c>
      <c r="HLB10" s="154">
        <v>0</v>
      </c>
      <c r="HLC10" s="154">
        <v>0</v>
      </c>
      <c r="HLD10" s="154">
        <v>0</v>
      </c>
      <c r="HLE10" s="154">
        <v>0</v>
      </c>
      <c r="HLF10" s="154">
        <v>0</v>
      </c>
      <c r="HLG10" s="154">
        <v>0</v>
      </c>
      <c r="HLH10" s="154">
        <v>0</v>
      </c>
      <c r="HLI10" s="154">
        <v>0</v>
      </c>
      <c r="HLJ10" s="154">
        <v>0</v>
      </c>
      <c r="HLK10" s="154">
        <v>0</v>
      </c>
      <c r="HLL10" s="154">
        <v>0</v>
      </c>
      <c r="HLM10" s="154">
        <v>0</v>
      </c>
      <c r="HLN10" s="154">
        <v>0</v>
      </c>
      <c r="HLO10" s="154">
        <v>0</v>
      </c>
      <c r="HLP10" s="154">
        <v>0</v>
      </c>
      <c r="HLQ10" s="154">
        <v>0</v>
      </c>
      <c r="HLR10" s="154">
        <v>0</v>
      </c>
      <c r="HLS10" s="154">
        <v>0</v>
      </c>
      <c r="HLT10" s="154">
        <v>0</v>
      </c>
      <c r="HLU10" s="154">
        <v>0</v>
      </c>
      <c r="HLV10" s="154">
        <v>0</v>
      </c>
      <c r="HLW10" s="154">
        <v>0</v>
      </c>
      <c r="HLX10" s="154">
        <v>0</v>
      </c>
      <c r="HLY10" s="154">
        <v>0</v>
      </c>
      <c r="HLZ10" s="154">
        <v>0</v>
      </c>
      <c r="HMA10" s="154">
        <v>0</v>
      </c>
      <c r="HMB10" s="154">
        <v>0</v>
      </c>
      <c r="HMC10" s="154">
        <v>0</v>
      </c>
      <c r="HMD10" s="154">
        <v>0</v>
      </c>
      <c r="HME10" s="154">
        <v>0</v>
      </c>
      <c r="HMF10" s="154">
        <v>0</v>
      </c>
      <c r="HMG10" s="154">
        <v>0</v>
      </c>
      <c r="HMH10" s="154">
        <v>0</v>
      </c>
      <c r="HMI10" s="154">
        <v>0</v>
      </c>
      <c r="HMJ10" s="154">
        <v>0</v>
      </c>
      <c r="HMK10" s="154">
        <v>0</v>
      </c>
      <c r="HML10" s="154">
        <v>0</v>
      </c>
      <c r="HMM10" s="154">
        <v>0</v>
      </c>
      <c r="HMN10" s="154">
        <v>0</v>
      </c>
      <c r="HMO10" s="154">
        <v>0</v>
      </c>
      <c r="HMP10" s="154">
        <v>0</v>
      </c>
      <c r="HMQ10" s="154">
        <v>0</v>
      </c>
      <c r="HMR10" s="154">
        <v>0</v>
      </c>
      <c r="HMS10" s="154">
        <v>0</v>
      </c>
      <c r="HMT10" s="154">
        <v>0</v>
      </c>
      <c r="HMU10" s="154">
        <v>0</v>
      </c>
      <c r="HMV10" s="154">
        <v>0</v>
      </c>
      <c r="HMW10" s="154">
        <v>0</v>
      </c>
      <c r="HMX10" s="154">
        <v>0</v>
      </c>
      <c r="HMY10" s="154">
        <v>0</v>
      </c>
      <c r="HMZ10" s="154">
        <v>0</v>
      </c>
      <c r="HNA10" s="154">
        <v>0</v>
      </c>
      <c r="HNB10" s="154">
        <v>0</v>
      </c>
      <c r="HNC10" s="154">
        <v>0</v>
      </c>
      <c r="HND10" s="154">
        <v>0</v>
      </c>
      <c r="HNE10" s="154">
        <v>0</v>
      </c>
      <c r="HNF10" s="154">
        <v>0</v>
      </c>
      <c r="HNG10" s="154">
        <v>0</v>
      </c>
      <c r="HNH10" s="154">
        <v>0</v>
      </c>
      <c r="HNI10" s="154">
        <v>0</v>
      </c>
      <c r="HNJ10" s="154">
        <v>0</v>
      </c>
      <c r="HNK10" s="154">
        <v>0</v>
      </c>
      <c r="HNL10" s="154">
        <v>0</v>
      </c>
      <c r="HNM10" s="154">
        <v>0</v>
      </c>
      <c r="HNN10" s="154">
        <v>0</v>
      </c>
      <c r="HNO10" s="154">
        <v>0</v>
      </c>
      <c r="HNP10" s="154">
        <v>0</v>
      </c>
      <c r="HNQ10" s="154">
        <v>0</v>
      </c>
      <c r="HNR10" s="154">
        <v>0</v>
      </c>
      <c r="HNS10" s="154">
        <v>0</v>
      </c>
      <c r="HNT10" s="154">
        <v>0</v>
      </c>
      <c r="HNU10" s="154">
        <v>0</v>
      </c>
      <c r="HNV10" s="154">
        <v>0</v>
      </c>
      <c r="HNW10" s="154">
        <v>0</v>
      </c>
      <c r="HNX10" s="154">
        <v>0</v>
      </c>
      <c r="HNY10" s="154">
        <v>0</v>
      </c>
      <c r="HNZ10" s="154">
        <v>0</v>
      </c>
      <c r="HOA10" s="154">
        <v>0</v>
      </c>
      <c r="HOB10" s="154">
        <v>0</v>
      </c>
      <c r="HOC10" s="154">
        <v>0</v>
      </c>
      <c r="HOD10" s="154">
        <v>0</v>
      </c>
      <c r="HOE10" s="154">
        <v>0</v>
      </c>
      <c r="HOF10" s="154">
        <v>0</v>
      </c>
      <c r="HOG10" s="154">
        <v>0</v>
      </c>
      <c r="HOH10" s="154">
        <v>0</v>
      </c>
      <c r="HOI10" s="154">
        <v>0</v>
      </c>
      <c r="HOJ10" s="154">
        <v>0</v>
      </c>
      <c r="HOK10" s="154">
        <v>0</v>
      </c>
      <c r="HOL10" s="154">
        <v>0</v>
      </c>
      <c r="HOM10" s="154">
        <v>0</v>
      </c>
      <c r="HON10" s="154">
        <v>0</v>
      </c>
      <c r="HOO10" s="154">
        <v>0</v>
      </c>
      <c r="HOP10" s="154">
        <v>0</v>
      </c>
      <c r="HOQ10" s="154">
        <v>0</v>
      </c>
      <c r="HOR10" s="154">
        <v>0</v>
      </c>
      <c r="HOS10" s="154">
        <v>0</v>
      </c>
      <c r="HOT10" s="154">
        <v>0</v>
      </c>
      <c r="HOU10" s="154">
        <v>0</v>
      </c>
      <c r="HOV10" s="154">
        <v>0</v>
      </c>
      <c r="HOW10" s="154">
        <v>0</v>
      </c>
      <c r="HOX10" s="154">
        <v>0</v>
      </c>
      <c r="HOY10" s="154">
        <v>0</v>
      </c>
      <c r="HOZ10" s="154">
        <v>0</v>
      </c>
      <c r="HPA10" s="154">
        <v>0</v>
      </c>
      <c r="HPB10" s="154">
        <v>0</v>
      </c>
      <c r="HPC10" s="154">
        <v>0</v>
      </c>
      <c r="HPD10" s="154">
        <v>0</v>
      </c>
      <c r="HPE10" s="154">
        <v>0</v>
      </c>
      <c r="HPF10" s="154">
        <v>0</v>
      </c>
      <c r="HPG10" s="154">
        <v>0</v>
      </c>
      <c r="HPH10" s="154">
        <v>0</v>
      </c>
      <c r="HPI10" s="154">
        <v>0</v>
      </c>
      <c r="HPJ10" s="154">
        <v>0</v>
      </c>
      <c r="HPK10" s="154">
        <v>0</v>
      </c>
      <c r="HPL10" s="154">
        <v>0</v>
      </c>
      <c r="HPM10" s="154">
        <v>0</v>
      </c>
      <c r="HPN10" s="154">
        <v>0</v>
      </c>
      <c r="HPO10" s="154">
        <v>0</v>
      </c>
      <c r="HPP10" s="154">
        <v>0</v>
      </c>
      <c r="HPQ10" s="154">
        <v>0</v>
      </c>
      <c r="HPR10" s="154">
        <v>0</v>
      </c>
      <c r="HPS10" s="154">
        <v>0</v>
      </c>
      <c r="HPT10" s="154">
        <v>0</v>
      </c>
      <c r="HPU10" s="154">
        <v>0</v>
      </c>
      <c r="HPV10" s="154">
        <v>0</v>
      </c>
      <c r="HPW10" s="154">
        <v>0</v>
      </c>
      <c r="HPX10" s="154">
        <v>0</v>
      </c>
      <c r="HPY10" s="154">
        <v>0</v>
      </c>
      <c r="HPZ10" s="154">
        <v>0</v>
      </c>
      <c r="HQA10" s="154">
        <v>0</v>
      </c>
      <c r="HQB10" s="154">
        <v>0</v>
      </c>
      <c r="HQC10" s="154">
        <v>0</v>
      </c>
      <c r="HQD10" s="154">
        <v>0</v>
      </c>
      <c r="HQE10" s="154">
        <v>0</v>
      </c>
      <c r="HQF10" s="154">
        <v>0</v>
      </c>
      <c r="HQG10" s="154">
        <v>0</v>
      </c>
      <c r="HQH10" s="154">
        <v>0</v>
      </c>
      <c r="HQI10" s="154">
        <v>0</v>
      </c>
      <c r="HQJ10" s="154">
        <v>0</v>
      </c>
      <c r="HQK10" s="154">
        <v>0</v>
      </c>
      <c r="HQL10" s="154">
        <v>0</v>
      </c>
      <c r="HQM10" s="154">
        <v>0</v>
      </c>
      <c r="HQN10" s="154">
        <v>0</v>
      </c>
      <c r="HQO10" s="154">
        <v>0</v>
      </c>
      <c r="HQP10" s="154">
        <v>0</v>
      </c>
      <c r="HQQ10" s="154">
        <v>0</v>
      </c>
      <c r="HQR10" s="154">
        <v>0</v>
      </c>
      <c r="HQS10" s="154">
        <v>0</v>
      </c>
      <c r="HQT10" s="154">
        <v>0</v>
      </c>
      <c r="HQU10" s="154">
        <v>0</v>
      </c>
      <c r="HQV10" s="154">
        <v>0</v>
      </c>
      <c r="HQW10" s="154">
        <v>0</v>
      </c>
      <c r="HQX10" s="154">
        <v>0</v>
      </c>
      <c r="HQY10" s="154">
        <v>0</v>
      </c>
      <c r="HQZ10" s="154">
        <v>0</v>
      </c>
      <c r="HRA10" s="154">
        <v>0</v>
      </c>
      <c r="HRB10" s="154">
        <v>0</v>
      </c>
      <c r="HRC10" s="154">
        <v>0</v>
      </c>
      <c r="HRD10" s="154">
        <v>0</v>
      </c>
      <c r="HRE10" s="154">
        <v>0</v>
      </c>
      <c r="HRF10" s="154">
        <v>0</v>
      </c>
      <c r="HRG10" s="154">
        <v>0</v>
      </c>
      <c r="HRH10" s="154">
        <v>0</v>
      </c>
      <c r="HRI10" s="154">
        <v>0</v>
      </c>
      <c r="HRJ10" s="154">
        <v>0</v>
      </c>
      <c r="HRK10" s="154">
        <v>0</v>
      </c>
      <c r="HRL10" s="154">
        <v>0</v>
      </c>
      <c r="HRM10" s="154">
        <v>0</v>
      </c>
      <c r="HRN10" s="154">
        <v>0</v>
      </c>
      <c r="HRO10" s="154">
        <v>0</v>
      </c>
      <c r="HRP10" s="154">
        <v>0</v>
      </c>
      <c r="HRQ10" s="154">
        <v>0</v>
      </c>
      <c r="HRR10" s="154">
        <v>0</v>
      </c>
      <c r="HRS10" s="154">
        <v>0</v>
      </c>
      <c r="HRT10" s="154">
        <v>0</v>
      </c>
      <c r="HRU10" s="154">
        <v>0</v>
      </c>
      <c r="HRV10" s="154">
        <v>0</v>
      </c>
      <c r="HRW10" s="154">
        <v>0</v>
      </c>
      <c r="HRX10" s="154">
        <v>0</v>
      </c>
      <c r="HRY10" s="154">
        <v>0</v>
      </c>
      <c r="HRZ10" s="154">
        <v>0</v>
      </c>
      <c r="HSA10" s="154">
        <v>0</v>
      </c>
      <c r="HSB10" s="154">
        <v>0</v>
      </c>
      <c r="HSC10" s="154">
        <v>0</v>
      </c>
      <c r="HSD10" s="154">
        <v>0</v>
      </c>
      <c r="HSE10" s="154">
        <v>0</v>
      </c>
      <c r="HSF10" s="154">
        <v>0</v>
      </c>
      <c r="HSG10" s="154">
        <v>0</v>
      </c>
      <c r="HSH10" s="154">
        <v>0</v>
      </c>
      <c r="HSI10" s="154">
        <v>0</v>
      </c>
      <c r="HSJ10" s="154">
        <v>0</v>
      </c>
      <c r="HSK10" s="154">
        <v>0</v>
      </c>
      <c r="HSL10" s="154">
        <v>0</v>
      </c>
      <c r="HSM10" s="154">
        <v>0</v>
      </c>
      <c r="HSN10" s="154">
        <v>0</v>
      </c>
      <c r="HSO10" s="154">
        <v>0</v>
      </c>
      <c r="HSP10" s="154">
        <v>0</v>
      </c>
      <c r="HSQ10" s="154">
        <v>0</v>
      </c>
      <c r="HSR10" s="154">
        <v>0</v>
      </c>
      <c r="HSS10" s="154">
        <v>0</v>
      </c>
      <c r="HST10" s="154">
        <v>0</v>
      </c>
      <c r="HSU10" s="154">
        <v>0</v>
      </c>
      <c r="HSV10" s="154">
        <v>0</v>
      </c>
      <c r="HSW10" s="154">
        <v>0</v>
      </c>
      <c r="HSX10" s="154">
        <v>0</v>
      </c>
      <c r="HSY10" s="154">
        <v>0</v>
      </c>
      <c r="HSZ10" s="154">
        <v>0</v>
      </c>
      <c r="HTA10" s="154">
        <v>0</v>
      </c>
      <c r="HTB10" s="154">
        <v>0</v>
      </c>
      <c r="HTC10" s="154">
        <v>0</v>
      </c>
      <c r="HTD10" s="154">
        <v>0</v>
      </c>
      <c r="HTE10" s="154">
        <v>0</v>
      </c>
      <c r="HTF10" s="154">
        <v>0</v>
      </c>
      <c r="HTG10" s="154">
        <v>0</v>
      </c>
      <c r="HTH10" s="154">
        <v>0</v>
      </c>
      <c r="HTI10" s="154">
        <v>0</v>
      </c>
      <c r="HTJ10" s="154">
        <v>0</v>
      </c>
      <c r="HTK10" s="154">
        <v>0</v>
      </c>
      <c r="HTL10" s="154">
        <v>0</v>
      </c>
      <c r="HTM10" s="154">
        <v>0</v>
      </c>
      <c r="HTN10" s="154">
        <v>0</v>
      </c>
      <c r="HTO10" s="154">
        <v>0</v>
      </c>
      <c r="HTP10" s="154">
        <v>0</v>
      </c>
      <c r="HTQ10" s="154">
        <v>0</v>
      </c>
      <c r="HTR10" s="154">
        <v>0</v>
      </c>
      <c r="HTS10" s="154">
        <v>0</v>
      </c>
      <c r="HTT10" s="154">
        <v>0</v>
      </c>
      <c r="HTU10" s="154">
        <v>0</v>
      </c>
      <c r="HTV10" s="154">
        <v>0</v>
      </c>
      <c r="HTW10" s="154">
        <v>0</v>
      </c>
      <c r="HTX10" s="154">
        <v>0</v>
      </c>
      <c r="HTY10" s="154">
        <v>0</v>
      </c>
      <c r="HTZ10" s="154">
        <v>0</v>
      </c>
      <c r="HUA10" s="154">
        <v>0</v>
      </c>
      <c r="HUB10" s="154">
        <v>0</v>
      </c>
      <c r="HUC10" s="154">
        <v>0</v>
      </c>
      <c r="HUD10" s="154">
        <v>0</v>
      </c>
      <c r="HUE10" s="154">
        <v>0</v>
      </c>
      <c r="HUF10" s="154">
        <v>0</v>
      </c>
      <c r="HUG10" s="154">
        <v>0</v>
      </c>
      <c r="HUH10" s="154">
        <v>0</v>
      </c>
      <c r="HUI10" s="154">
        <v>0</v>
      </c>
      <c r="HUJ10" s="154">
        <v>0</v>
      </c>
      <c r="HUK10" s="154">
        <v>0</v>
      </c>
      <c r="HUL10" s="154">
        <v>0</v>
      </c>
      <c r="HUM10" s="154">
        <v>0</v>
      </c>
      <c r="HUN10" s="154">
        <v>0</v>
      </c>
      <c r="HUO10" s="154">
        <v>0</v>
      </c>
      <c r="HUP10" s="154">
        <v>0</v>
      </c>
      <c r="HUQ10" s="154">
        <v>0</v>
      </c>
      <c r="HUR10" s="154">
        <v>0</v>
      </c>
      <c r="HUS10" s="154">
        <v>0</v>
      </c>
      <c r="HUT10" s="154">
        <v>0</v>
      </c>
      <c r="HUU10" s="154">
        <v>0</v>
      </c>
      <c r="HUV10" s="154">
        <v>0</v>
      </c>
      <c r="HUW10" s="154">
        <v>0</v>
      </c>
      <c r="HUX10" s="154">
        <v>0</v>
      </c>
      <c r="HUY10" s="154">
        <v>0</v>
      </c>
      <c r="HUZ10" s="154">
        <v>0</v>
      </c>
      <c r="HVA10" s="154">
        <v>0</v>
      </c>
      <c r="HVB10" s="154">
        <v>0</v>
      </c>
      <c r="HVC10" s="154">
        <v>0</v>
      </c>
      <c r="HVD10" s="154">
        <v>0</v>
      </c>
      <c r="HVE10" s="154">
        <v>0</v>
      </c>
      <c r="HVF10" s="154">
        <v>0</v>
      </c>
      <c r="HVG10" s="154">
        <v>0</v>
      </c>
      <c r="HVH10" s="154">
        <v>0</v>
      </c>
      <c r="HVI10" s="154">
        <v>0</v>
      </c>
      <c r="HVJ10" s="154">
        <v>0</v>
      </c>
      <c r="HVK10" s="154">
        <v>0</v>
      </c>
      <c r="HVL10" s="154">
        <v>0</v>
      </c>
      <c r="HVM10" s="154">
        <v>0</v>
      </c>
      <c r="HVN10" s="154">
        <v>0</v>
      </c>
      <c r="HVO10" s="154">
        <v>0</v>
      </c>
      <c r="HVP10" s="154">
        <v>0</v>
      </c>
      <c r="HVQ10" s="154">
        <v>0</v>
      </c>
      <c r="HVR10" s="154">
        <v>0</v>
      </c>
      <c r="HVS10" s="154">
        <v>0</v>
      </c>
      <c r="HVT10" s="154">
        <v>0</v>
      </c>
      <c r="HVU10" s="154">
        <v>0</v>
      </c>
      <c r="HVV10" s="154">
        <v>0</v>
      </c>
      <c r="HVW10" s="154">
        <v>0</v>
      </c>
      <c r="HVX10" s="154">
        <v>0</v>
      </c>
      <c r="HVY10" s="154">
        <v>0</v>
      </c>
      <c r="HVZ10" s="154">
        <v>0</v>
      </c>
      <c r="HWA10" s="154">
        <v>0</v>
      </c>
      <c r="HWB10" s="154">
        <v>0</v>
      </c>
      <c r="HWC10" s="154">
        <v>0</v>
      </c>
      <c r="HWD10" s="154">
        <v>0</v>
      </c>
      <c r="HWE10" s="154">
        <v>0</v>
      </c>
      <c r="HWF10" s="154">
        <v>0</v>
      </c>
      <c r="HWG10" s="154">
        <v>0</v>
      </c>
      <c r="HWH10" s="154">
        <v>0</v>
      </c>
      <c r="HWI10" s="154">
        <v>0</v>
      </c>
      <c r="HWJ10" s="154">
        <v>0</v>
      </c>
      <c r="HWK10" s="154">
        <v>0</v>
      </c>
      <c r="HWL10" s="154">
        <v>0</v>
      </c>
      <c r="HWM10" s="154">
        <v>0</v>
      </c>
      <c r="HWN10" s="154">
        <v>0</v>
      </c>
      <c r="HWO10" s="154">
        <v>0</v>
      </c>
      <c r="HWP10" s="154">
        <v>0</v>
      </c>
      <c r="HWQ10" s="154">
        <v>0</v>
      </c>
      <c r="HWR10" s="154">
        <v>0</v>
      </c>
      <c r="HWS10" s="154">
        <v>0</v>
      </c>
      <c r="HWT10" s="154">
        <v>0</v>
      </c>
      <c r="HWU10" s="154">
        <v>0</v>
      </c>
      <c r="HWV10" s="154">
        <v>0</v>
      </c>
      <c r="HWW10" s="154">
        <v>0</v>
      </c>
      <c r="HWX10" s="154">
        <v>0</v>
      </c>
      <c r="HWY10" s="154">
        <v>0</v>
      </c>
      <c r="HWZ10" s="154">
        <v>0</v>
      </c>
      <c r="HXA10" s="154">
        <v>0</v>
      </c>
      <c r="HXB10" s="154">
        <v>0</v>
      </c>
      <c r="HXC10" s="154">
        <v>0</v>
      </c>
      <c r="HXD10" s="154">
        <v>0</v>
      </c>
      <c r="HXE10" s="154">
        <v>0</v>
      </c>
      <c r="HXF10" s="154">
        <v>0</v>
      </c>
      <c r="HXG10" s="154">
        <v>0</v>
      </c>
      <c r="HXH10" s="154">
        <v>0</v>
      </c>
      <c r="HXI10" s="154">
        <v>0</v>
      </c>
      <c r="HXJ10" s="154">
        <v>0</v>
      </c>
      <c r="HXK10" s="154">
        <v>0</v>
      </c>
      <c r="HXL10" s="154">
        <v>0</v>
      </c>
      <c r="HXM10" s="154">
        <v>0</v>
      </c>
      <c r="HXN10" s="154">
        <v>0</v>
      </c>
      <c r="HXO10" s="154">
        <v>0</v>
      </c>
      <c r="HXP10" s="154">
        <v>0</v>
      </c>
      <c r="HXQ10" s="154">
        <v>0</v>
      </c>
      <c r="HXR10" s="154">
        <v>0</v>
      </c>
      <c r="HXS10" s="154">
        <v>0</v>
      </c>
      <c r="HXT10" s="154">
        <v>0</v>
      </c>
      <c r="HXU10" s="154">
        <v>0</v>
      </c>
      <c r="HXV10" s="154">
        <v>0</v>
      </c>
      <c r="HXW10" s="154">
        <v>0</v>
      </c>
      <c r="HXX10" s="154">
        <v>0</v>
      </c>
      <c r="HXY10" s="154">
        <v>0</v>
      </c>
      <c r="HXZ10" s="154">
        <v>0</v>
      </c>
      <c r="HYA10" s="154">
        <v>0</v>
      </c>
      <c r="HYB10" s="154">
        <v>0</v>
      </c>
      <c r="HYC10" s="154">
        <v>0</v>
      </c>
      <c r="HYD10" s="154">
        <v>0</v>
      </c>
      <c r="HYE10" s="154">
        <v>0</v>
      </c>
      <c r="HYF10" s="154">
        <v>0</v>
      </c>
      <c r="HYG10" s="154">
        <v>0</v>
      </c>
      <c r="HYH10" s="154">
        <v>0</v>
      </c>
      <c r="HYI10" s="154">
        <v>0</v>
      </c>
      <c r="HYJ10" s="154">
        <v>0</v>
      </c>
      <c r="HYK10" s="154">
        <v>0</v>
      </c>
      <c r="HYL10" s="154">
        <v>0</v>
      </c>
      <c r="HYM10" s="154">
        <v>0</v>
      </c>
      <c r="HYN10" s="154">
        <v>0</v>
      </c>
      <c r="HYO10" s="154">
        <v>0</v>
      </c>
      <c r="HYP10" s="154">
        <v>0</v>
      </c>
      <c r="HYQ10" s="154">
        <v>0</v>
      </c>
      <c r="HYR10" s="154">
        <v>0</v>
      </c>
      <c r="HYS10" s="154">
        <v>0</v>
      </c>
      <c r="HYT10" s="154">
        <v>0</v>
      </c>
      <c r="HYU10" s="154">
        <v>0</v>
      </c>
      <c r="HYV10" s="154">
        <v>0</v>
      </c>
      <c r="HYW10" s="154">
        <v>0</v>
      </c>
      <c r="HYX10" s="154">
        <v>0</v>
      </c>
      <c r="HYY10" s="154">
        <v>0</v>
      </c>
      <c r="HYZ10" s="154">
        <v>0</v>
      </c>
      <c r="HZA10" s="154">
        <v>0</v>
      </c>
      <c r="HZB10" s="154">
        <v>0</v>
      </c>
      <c r="HZC10" s="154">
        <v>0</v>
      </c>
      <c r="HZD10" s="154">
        <v>0</v>
      </c>
      <c r="HZE10" s="154">
        <v>0</v>
      </c>
      <c r="HZF10" s="154">
        <v>0</v>
      </c>
      <c r="HZG10" s="154">
        <v>0</v>
      </c>
      <c r="HZH10" s="154">
        <v>0</v>
      </c>
      <c r="HZI10" s="154">
        <v>0</v>
      </c>
      <c r="HZJ10" s="154">
        <v>0</v>
      </c>
      <c r="HZK10" s="154">
        <v>0</v>
      </c>
      <c r="HZL10" s="154">
        <v>0</v>
      </c>
      <c r="HZM10" s="154">
        <v>0</v>
      </c>
      <c r="HZN10" s="154">
        <v>0</v>
      </c>
      <c r="HZO10" s="154">
        <v>0</v>
      </c>
      <c r="HZP10" s="154">
        <v>0</v>
      </c>
      <c r="HZQ10" s="154">
        <v>0</v>
      </c>
      <c r="HZR10" s="154">
        <v>0</v>
      </c>
      <c r="HZS10" s="154">
        <v>0</v>
      </c>
      <c r="HZT10" s="154">
        <v>0</v>
      </c>
      <c r="HZU10" s="154">
        <v>0</v>
      </c>
      <c r="HZV10" s="154">
        <v>0</v>
      </c>
      <c r="HZW10" s="154">
        <v>0</v>
      </c>
      <c r="HZX10" s="154">
        <v>0</v>
      </c>
      <c r="HZY10" s="154">
        <v>0</v>
      </c>
      <c r="HZZ10" s="154">
        <v>0</v>
      </c>
      <c r="IAA10" s="154">
        <v>0</v>
      </c>
      <c r="IAB10" s="154">
        <v>0</v>
      </c>
      <c r="IAC10" s="154">
        <v>0</v>
      </c>
      <c r="IAD10" s="154">
        <v>0</v>
      </c>
      <c r="IAE10" s="154">
        <v>0</v>
      </c>
      <c r="IAF10" s="154">
        <v>0</v>
      </c>
      <c r="IAG10" s="154">
        <v>0</v>
      </c>
      <c r="IAH10" s="154">
        <v>0</v>
      </c>
      <c r="IAI10" s="154">
        <v>0</v>
      </c>
      <c r="IAJ10" s="154">
        <v>0</v>
      </c>
      <c r="IAK10" s="154">
        <v>0</v>
      </c>
      <c r="IAL10" s="154">
        <v>0</v>
      </c>
      <c r="IAM10" s="154">
        <v>0</v>
      </c>
      <c r="IAN10" s="154">
        <v>0</v>
      </c>
      <c r="IAO10" s="154">
        <v>0</v>
      </c>
      <c r="IAP10" s="154">
        <v>0</v>
      </c>
      <c r="IAQ10" s="154">
        <v>0</v>
      </c>
      <c r="IAR10" s="154">
        <v>0</v>
      </c>
      <c r="IAS10" s="154">
        <v>0</v>
      </c>
      <c r="IAT10" s="154">
        <v>0</v>
      </c>
      <c r="IAU10" s="154">
        <v>0</v>
      </c>
      <c r="IAV10" s="154">
        <v>0</v>
      </c>
      <c r="IAW10" s="154">
        <v>0</v>
      </c>
      <c r="IAX10" s="154">
        <v>0</v>
      </c>
      <c r="IAY10" s="154">
        <v>0</v>
      </c>
      <c r="IAZ10" s="154">
        <v>0</v>
      </c>
      <c r="IBA10" s="154">
        <v>0</v>
      </c>
      <c r="IBB10" s="154">
        <v>0</v>
      </c>
      <c r="IBC10" s="154">
        <v>0</v>
      </c>
      <c r="IBD10" s="154">
        <v>0</v>
      </c>
      <c r="IBE10" s="154">
        <v>0</v>
      </c>
      <c r="IBF10" s="154">
        <v>0</v>
      </c>
      <c r="IBG10" s="154">
        <v>0</v>
      </c>
      <c r="IBH10" s="154">
        <v>0</v>
      </c>
      <c r="IBI10" s="154">
        <v>0</v>
      </c>
      <c r="IBJ10" s="154">
        <v>0</v>
      </c>
      <c r="IBK10" s="154">
        <v>0</v>
      </c>
      <c r="IBL10" s="154">
        <v>0</v>
      </c>
      <c r="IBM10" s="154">
        <v>0</v>
      </c>
      <c r="IBN10" s="154">
        <v>0</v>
      </c>
      <c r="IBO10" s="154">
        <v>0</v>
      </c>
      <c r="IBP10" s="154">
        <v>0</v>
      </c>
      <c r="IBQ10" s="154">
        <v>0</v>
      </c>
      <c r="IBR10" s="154">
        <v>0</v>
      </c>
      <c r="IBS10" s="154">
        <v>0</v>
      </c>
      <c r="IBT10" s="154">
        <v>0</v>
      </c>
      <c r="IBU10" s="154">
        <v>0</v>
      </c>
      <c r="IBV10" s="154">
        <v>0</v>
      </c>
      <c r="IBW10" s="154">
        <v>0</v>
      </c>
      <c r="IBX10" s="154">
        <v>0</v>
      </c>
      <c r="IBY10" s="154">
        <v>0</v>
      </c>
      <c r="IBZ10" s="154">
        <v>0</v>
      </c>
      <c r="ICA10" s="154">
        <v>0</v>
      </c>
      <c r="ICB10" s="154">
        <v>0</v>
      </c>
      <c r="ICC10" s="154">
        <v>0</v>
      </c>
      <c r="ICD10" s="154">
        <v>0</v>
      </c>
      <c r="ICE10" s="154">
        <v>0</v>
      </c>
      <c r="ICF10" s="154">
        <v>0</v>
      </c>
      <c r="ICG10" s="154">
        <v>0</v>
      </c>
      <c r="ICH10" s="154">
        <v>0</v>
      </c>
      <c r="ICI10" s="154">
        <v>0</v>
      </c>
      <c r="ICJ10" s="154">
        <v>0</v>
      </c>
      <c r="ICK10" s="154">
        <v>0</v>
      </c>
      <c r="ICL10" s="154">
        <v>0</v>
      </c>
      <c r="ICM10" s="154">
        <v>0</v>
      </c>
      <c r="ICN10" s="154">
        <v>0</v>
      </c>
      <c r="ICO10" s="154">
        <v>0</v>
      </c>
      <c r="ICP10" s="154">
        <v>0</v>
      </c>
      <c r="ICQ10" s="154">
        <v>0</v>
      </c>
      <c r="ICR10" s="154">
        <v>0</v>
      </c>
      <c r="ICS10" s="154">
        <v>0</v>
      </c>
      <c r="ICT10" s="154">
        <v>0</v>
      </c>
      <c r="ICU10" s="154">
        <v>0</v>
      </c>
      <c r="ICV10" s="154">
        <v>0</v>
      </c>
      <c r="ICW10" s="154">
        <v>0</v>
      </c>
      <c r="ICX10" s="154">
        <v>0</v>
      </c>
      <c r="ICY10" s="154">
        <v>0</v>
      </c>
      <c r="ICZ10" s="154">
        <v>0</v>
      </c>
      <c r="IDA10" s="154">
        <v>0</v>
      </c>
      <c r="IDB10" s="154">
        <v>0</v>
      </c>
      <c r="IDC10" s="154">
        <v>0</v>
      </c>
      <c r="IDD10" s="154">
        <v>0</v>
      </c>
      <c r="IDE10" s="154">
        <v>0</v>
      </c>
      <c r="IDF10" s="154">
        <v>0</v>
      </c>
      <c r="IDG10" s="154">
        <v>0</v>
      </c>
      <c r="IDH10" s="154">
        <v>0</v>
      </c>
      <c r="IDI10" s="154">
        <v>0</v>
      </c>
      <c r="IDJ10" s="154">
        <v>0</v>
      </c>
      <c r="IDK10" s="154">
        <v>0</v>
      </c>
      <c r="IDL10" s="154">
        <v>0</v>
      </c>
      <c r="IDM10" s="154">
        <v>0</v>
      </c>
      <c r="IDN10" s="154">
        <v>0</v>
      </c>
      <c r="IDO10" s="154">
        <v>0</v>
      </c>
      <c r="IDP10" s="154">
        <v>0</v>
      </c>
      <c r="IDQ10" s="154">
        <v>0</v>
      </c>
      <c r="IDR10" s="154">
        <v>0</v>
      </c>
      <c r="IDS10" s="154">
        <v>0</v>
      </c>
      <c r="IDT10" s="154">
        <v>0</v>
      </c>
      <c r="IDU10" s="154">
        <v>0</v>
      </c>
      <c r="IDV10" s="154">
        <v>0</v>
      </c>
      <c r="IDW10" s="154">
        <v>0</v>
      </c>
      <c r="IDX10" s="154">
        <v>0</v>
      </c>
      <c r="IDY10" s="154">
        <v>0</v>
      </c>
      <c r="IDZ10" s="154">
        <v>0</v>
      </c>
      <c r="IEA10" s="154">
        <v>0</v>
      </c>
      <c r="IEB10" s="154">
        <v>0</v>
      </c>
      <c r="IEC10" s="154">
        <v>0</v>
      </c>
      <c r="IED10" s="154">
        <v>0</v>
      </c>
      <c r="IEE10" s="154">
        <v>0</v>
      </c>
      <c r="IEF10" s="154">
        <v>0</v>
      </c>
      <c r="IEG10" s="154">
        <v>0</v>
      </c>
      <c r="IEH10" s="154">
        <v>0</v>
      </c>
      <c r="IEI10" s="154">
        <v>0</v>
      </c>
      <c r="IEJ10" s="154">
        <v>0</v>
      </c>
      <c r="IEK10" s="154">
        <v>0</v>
      </c>
      <c r="IEL10" s="154">
        <v>0</v>
      </c>
      <c r="IEM10" s="154">
        <v>0</v>
      </c>
      <c r="IEN10" s="154">
        <v>0</v>
      </c>
      <c r="IEO10" s="154">
        <v>0</v>
      </c>
      <c r="IEP10" s="154">
        <v>0</v>
      </c>
      <c r="IEQ10" s="154">
        <v>0</v>
      </c>
      <c r="IER10" s="154">
        <v>0</v>
      </c>
      <c r="IES10" s="154">
        <v>0</v>
      </c>
      <c r="IET10" s="154">
        <v>0</v>
      </c>
      <c r="IEU10" s="154">
        <v>0</v>
      </c>
      <c r="IEV10" s="154">
        <v>0</v>
      </c>
      <c r="IEW10" s="154">
        <v>0</v>
      </c>
      <c r="IEX10" s="154">
        <v>0</v>
      </c>
      <c r="IEY10" s="154">
        <v>0</v>
      </c>
      <c r="IEZ10" s="154">
        <v>0</v>
      </c>
      <c r="IFA10" s="154">
        <v>0</v>
      </c>
      <c r="IFB10" s="154">
        <v>0</v>
      </c>
      <c r="IFC10" s="154">
        <v>0</v>
      </c>
      <c r="IFD10" s="154">
        <v>0</v>
      </c>
      <c r="IFE10" s="154">
        <v>0</v>
      </c>
      <c r="IFF10" s="154">
        <v>0</v>
      </c>
      <c r="IFG10" s="154">
        <v>0</v>
      </c>
      <c r="IFH10" s="154">
        <v>0</v>
      </c>
      <c r="IFI10" s="154">
        <v>0</v>
      </c>
      <c r="IFJ10" s="154">
        <v>0</v>
      </c>
      <c r="IFK10" s="154">
        <v>0</v>
      </c>
      <c r="IFL10" s="154">
        <v>0</v>
      </c>
      <c r="IFM10" s="154">
        <v>0</v>
      </c>
      <c r="IFN10" s="154">
        <v>0</v>
      </c>
      <c r="IFO10" s="154">
        <v>0</v>
      </c>
      <c r="IFP10" s="154">
        <v>0</v>
      </c>
      <c r="IFQ10" s="154">
        <v>0</v>
      </c>
      <c r="IFR10" s="154">
        <v>0</v>
      </c>
      <c r="IFS10" s="154">
        <v>0</v>
      </c>
      <c r="IFT10" s="154">
        <v>0</v>
      </c>
      <c r="IFU10" s="154">
        <v>0</v>
      </c>
      <c r="IFV10" s="154">
        <v>0</v>
      </c>
      <c r="IFW10" s="154">
        <v>0</v>
      </c>
      <c r="IFX10" s="154">
        <v>0</v>
      </c>
      <c r="IFY10" s="154">
        <v>0</v>
      </c>
      <c r="IFZ10" s="154">
        <v>0</v>
      </c>
      <c r="IGA10" s="154">
        <v>0</v>
      </c>
      <c r="IGB10" s="154">
        <v>0</v>
      </c>
      <c r="IGC10" s="154">
        <v>0</v>
      </c>
      <c r="IGD10" s="154">
        <v>0</v>
      </c>
      <c r="IGE10" s="154">
        <v>0</v>
      </c>
      <c r="IGF10" s="154">
        <v>0</v>
      </c>
      <c r="IGG10" s="154">
        <v>0</v>
      </c>
      <c r="IGH10" s="154">
        <v>0</v>
      </c>
      <c r="IGI10" s="154">
        <v>0</v>
      </c>
      <c r="IGJ10" s="154">
        <v>0</v>
      </c>
      <c r="IGK10" s="154">
        <v>0</v>
      </c>
      <c r="IGL10" s="154">
        <v>0</v>
      </c>
      <c r="IGM10" s="154">
        <v>0</v>
      </c>
      <c r="IGN10" s="154">
        <v>0</v>
      </c>
      <c r="IGO10" s="154">
        <v>0</v>
      </c>
      <c r="IGP10" s="154">
        <v>0</v>
      </c>
      <c r="IGQ10" s="154">
        <v>0</v>
      </c>
      <c r="IGR10" s="154">
        <v>0</v>
      </c>
      <c r="IGS10" s="154">
        <v>0</v>
      </c>
      <c r="IGT10" s="154">
        <v>0</v>
      </c>
      <c r="IGU10" s="154">
        <v>0</v>
      </c>
      <c r="IGV10" s="154">
        <v>0</v>
      </c>
      <c r="IGW10" s="154">
        <v>0</v>
      </c>
      <c r="IGX10" s="154">
        <v>0</v>
      </c>
      <c r="IGY10" s="154">
        <v>0</v>
      </c>
      <c r="IGZ10" s="154">
        <v>0</v>
      </c>
      <c r="IHA10" s="154">
        <v>0</v>
      </c>
      <c r="IHB10" s="154">
        <v>0</v>
      </c>
      <c r="IHC10" s="154">
        <v>0</v>
      </c>
      <c r="IHD10" s="154">
        <v>0</v>
      </c>
      <c r="IHE10" s="154">
        <v>0</v>
      </c>
      <c r="IHF10" s="154">
        <v>0</v>
      </c>
      <c r="IHG10" s="154">
        <v>0</v>
      </c>
      <c r="IHH10" s="154">
        <v>0</v>
      </c>
      <c r="IHI10" s="154">
        <v>0</v>
      </c>
      <c r="IHJ10" s="154">
        <v>0</v>
      </c>
      <c r="IHK10" s="154">
        <v>0</v>
      </c>
      <c r="IHL10" s="154">
        <v>0</v>
      </c>
      <c r="IHM10" s="154">
        <v>0</v>
      </c>
      <c r="IHN10" s="154">
        <v>0</v>
      </c>
      <c r="IHO10" s="154">
        <v>0</v>
      </c>
      <c r="IHP10" s="154">
        <v>0</v>
      </c>
      <c r="IHQ10" s="154">
        <v>0</v>
      </c>
      <c r="IHR10" s="154">
        <v>0</v>
      </c>
      <c r="IHS10" s="154">
        <v>0</v>
      </c>
      <c r="IHT10" s="154">
        <v>0</v>
      </c>
      <c r="IHU10" s="154">
        <v>0</v>
      </c>
      <c r="IHV10" s="154">
        <v>0</v>
      </c>
      <c r="IHW10" s="154">
        <v>0</v>
      </c>
      <c r="IHX10" s="154">
        <v>0</v>
      </c>
      <c r="IHY10" s="154">
        <v>0</v>
      </c>
      <c r="IHZ10" s="154">
        <v>0</v>
      </c>
      <c r="IIA10" s="154">
        <v>0</v>
      </c>
      <c r="IIB10" s="154">
        <v>0</v>
      </c>
      <c r="IIC10" s="154">
        <v>0</v>
      </c>
      <c r="IID10" s="154">
        <v>0</v>
      </c>
      <c r="IIE10" s="154">
        <v>0</v>
      </c>
      <c r="IIF10" s="154">
        <v>0</v>
      </c>
      <c r="IIG10" s="154">
        <v>0</v>
      </c>
      <c r="IIH10" s="154">
        <v>0</v>
      </c>
      <c r="III10" s="154">
        <v>0</v>
      </c>
      <c r="IIJ10" s="154">
        <v>0</v>
      </c>
      <c r="IIK10" s="154">
        <v>0</v>
      </c>
      <c r="IIL10" s="154">
        <v>0</v>
      </c>
      <c r="IIM10" s="154">
        <v>0</v>
      </c>
      <c r="IIN10" s="154">
        <v>0</v>
      </c>
      <c r="IIO10" s="154">
        <v>0</v>
      </c>
      <c r="IIP10" s="154">
        <v>0</v>
      </c>
      <c r="IIQ10" s="154">
        <v>0</v>
      </c>
      <c r="IIR10" s="154">
        <v>0</v>
      </c>
      <c r="IIS10" s="154">
        <v>0</v>
      </c>
      <c r="IIT10" s="154">
        <v>0</v>
      </c>
      <c r="IIU10" s="154">
        <v>0</v>
      </c>
      <c r="IIV10" s="154">
        <v>0</v>
      </c>
      <c r="IIW10" s="154">
        <v>0</v>
      </c>
      <c r="IIX10" s="154">
        <v>0</v>
      </c>
      <c r="IIY10" s="154">
        <v>0</v>
      </c>
      <c r="IIZ10" s="154">
        <v>0</v>
      </c>
      <c r="IJA10" s="154">
        <v>0</v>
      </c>
      <c r="IJB10" s="154">
        <v>0</v>
      </c>
      <c r="IJC10" s="154">
        <v>0</v>
      </c>
      <c r="IJD10" s="154">
        <v>0</v>
      </c>
      <c r="IJE10" s="154">
        <v>0</v>
      </c>
      <c r="IJF10" s="154">
        <v>0</v>
      </c>
      <c r="IJG10" s="154">
        <v>0</v>
      </c>
      <c r="IJH10" s="154">
        <v>0</v>
      </c>
      <c r="IJI10" s="154">
        <v>0</v>
      </c>
      <c r="IJJ10" s="154">
        <v>0</v>
      </c>
      <c r="IJK10" s="154">
        <v>0</v>
      </c>
      <c r="IJL10" s="154">
        <v>0</v>
      </c>
      <c r="IJM10" s="154">
        <v>0</v>
      </c>
      <c r="IJN10" s="154">
        <v>0</v>
      </c>
      <c r="IJO10" s="154">
        <v>0</v>
      </c>
      <c r="IJP10" s="154">
        <v>0</v>
      </c>
      <c r="IJQ10" s="154">
        <v>0</v>
      </c>
      <c r="IJR10" s="154">
        <v>0</v>
      </c>
      <c r="IJS10" s="154">
        <v>0</v>
      </c>
      <c r="IJT10" s="154">
        <v>0</v>
      </c>
      <c r="IJU10" s="154">
        <v>0</v>
      </c>
      <c r="IJV10" s="154">
        <v>0</v>
      </c>
      <c r="IJW10" s="154">
        <v>0</v>
      </c>
      <c r="IJX10" s="154">
        <v>0</v>
      </c>
      <c r="IJY10" s="154">
        <v>0</v>
      </c>
      <c r="IJZ10" s="154">
        <v>0</v>
      </c>
      <c r="IKA10" s="154">
        <v>0</v>
      </c>
      <c r="IKB10" s="154">
        <v>0</v>
      </c>
      <c r="IKC10" s="154">
        <v>0</v>
      </c>
      <c r="IKD10" s="154">
        <v>0</v>
      </c>
      <c r="IKE10" s="154">
        <v>0</v>
      </c>
      <c r="IKF10" s="154">
        <v>0</v>
      </c>
      <c r="IKG10" s="154">
        <v>0</v>
      </c>
      <c r="IKH10" s="154">
        <v>0</v>
      </c>
      <c r="IKI10" s="154">
        <v>0</v>
      </c>
      <c r="IKJ10" s="154">
        <v>0</v>
      </c>
      <c r="IKK10" s="154">
        <v>0</v>
      </c>
      <c r="IKL10" s="154">
        <v>0</v>
      </c>
      <c r="IKM10" s="154">
        <v>0</v>
      </c>
      <c r="IKN10" s="154">
        <v>0</v>
      </c>
      <c r="IKO10" s="154">
        <v>0</v>
      </c>
      <c r="IKP10" s="154">
        <v>0</v>
      </c>
      <c r="IKQ10" s="154">
        <v>0</v>
      </c>
      <c r="IKR10" s="154">
        <v>0</v>
      </c>
      <c r="IKS10" s="154">
        <v>0</v>
      </c>
      <c r="IKT10" s="154">
        <v>0</v>
      </c>
      <c r="IKU10" s="154">
        <v>0</v>
      </c>
      <c r="IKV10" s="154">
        <v>0</v>
      </c>
      <c r="IKW10" s="154">
        <v>0</v>
      </c>
      <c r="IKX10" s="154">
        <v>0</v>
      </c>
      <c r="IKY10" s="154">
        <v>0</v>
      </c>
      <c r="IKZ10" s="154">
        <v>0</v>
      </c>
      <c r="ILA10" s="154">
        <v>0</v>
      </c>
      <c r="ILB10" s="154">
        <v>0</v>
      </c>
      <c r="ILC10" s="154">
        <v>0</v>
      </c>
      <c r="ILD10" s="154">
        <v>0</v>
      </c>
      <c r="ILE10" s="154">
        <v>0</v>
      </c>
      <c r="ILF10" s="154">
        <v>0</v>
      </c>
      <c r="ILG10" s="154">
        <v>0</v>
      </c>
      <c r="ILH10" s="154">
        <v>0</v>
      </c>
      <c r="ILI10" s="154">
        <v>0</v>
      </c>
      <c r="ILJ10" s="154">
        <v>0</v>
      </c>
      <c r="ILK10" s="154">
        <v>0</v>
      </c>
      <c r="ILL10" s="154">
        <v>0</v>
      </c>
      <c r="ILM10" s="154">
        <v>0</v>
      </c>
      <c r="ILN10" s="154">
        <v>0</v>
      </c>
      <c r="ILO10" s="154">
        <v>0</v>
      </c>
      <c r="ILP10" s="154">
        <v>0</v>
      </c>
      <c r="ILQ10" s="154">
        <v>0</v>
      </c>
      <c r="ILR10" s="154">
        <v>0</v>
      </c>
      <c r="ILS10" s="154">
        <v>0</v>
      </c>
      <c r="ILT10" s="154">
        <v>0</v>
      </c>
      <c r="ILU10" s="154">
        <v>0</v>
      </c>
      <c r="ILV10" s="154">
        <v>0</v>
      </c>
      <c r="ILW10" s="154">
        <v>0</v>
      </c>
      <c r="ILX10" s="154">
        <v>0</v>
      </c>
      <c r="ILY10" s="154">
        <v>0</v>
      </c>
      <c r="ILZ10" s="154">
        <v>0</v>
      </c>
      <c r="IMA10" s="154">
        <v>0</v>
      </c>
      <c r="IMB10" s="154">
        <v>0</v>
      </c>
      <c r="IMC10" s="154">
        <v>0</v>
      </c>
      <c r="IMD10" s="154">
        <v>0</v>
      </c>
      <c r="IME10" s="154">
        <v>0</v>
      </c>
      <c r="IMF10" s="154">
        <v>0</v>
      </c>
      <c r="IMG10" s="154">
        <v>0</v>
      </c>
      <c r="IMH10" s="154">
        <v>0</v>
      </c>
      <c r="IMI10" s="154">
        <v>0</v>
      </c>
      <c r="IMJ10" s="154">
        <v>0</v>
      </c>
      <c r="IMK10" s="154">
        <v>0</v>
      </c>
      <c r="IML10" s="154">
        <v>0</v>
      </c>
      <c r="IMM10" s="154">
        <v>0</v>
      </c>
      <c r="IMN10" s="154">
        <v>0</v>
      </c>
      <c r="IMO10" s="154">
        <v>0</v>
      </c>
      <c r="IMP10" s="154">
        <v>0</v>
      </c>
      <c r="IMQ10" s="154">
        <v>0</v>
      </c>
      <c r="IMR10" s="154">
        <v>0</v>
      </c>
      <c r="IMS10" s="154">
        <v>0</v>
      </c>
      <c r="IMT10" s="154">
        <v>0</v>
      </c>
      <c r="IMU10" s="154">
        <v>0</v>
      </c>
      <c r="IMV10" s="154">
        <v>0</v>
      </c>
      <c r="IMW10" s="154">
        <v>0</v>
      </c>
      <c r="IMX10" s="154">
        <v>0</v>
      </c>
      <c r="IMY10" s="154">
        <v>0</v>
      </c>
      <c r="IMZ10" s="154">
        <v>0</v>
      </c>
      <c r="INA10" s="154">
        <v>0</v>
      </c>
      <c r="INB10" s="154">
        <v>0</v>
      </c>
      <c r="INC10" s="154">
        <v>0</v>
      </c>
      <c r="IND10" s="154">
        <v>0</v>
      </c>
      <c r="INE10" s="154">
        <v>0</v>
      </c>
      <c r="INF10" s="154">
        <v>0</v>
      </c>
      <c r="ING10" s="154">
        <v>0</v>
      </c>
      <c r="INH10" s="154">
        <v>0</v>
      </c>
      <c r="INI10" s="154">
        <v>0</v>
      </c>
      <c r="INJ10" s="154">
        <v>0</v>
      </c>
      <c r="INK10" s="154">
        <v>0</v>
      </c>
      <c r="INL10" s="154">
        <v>0</v>
      </c>
      <c r="INM10" s="154">
        <v>0</v>
      </c>
      <c r="INN10" s="154">
        <v>0</v>
      </c>
      <c r="INO10" s="154">
        <v>0</v>
      </c>
      <c r="INP10" s="154">
        <v>0</v>
      </c>
      <c r="INQ10" s="154">
        <v>0</v>
      </c>
      <c r="INR10" s="154">
        <v>0</v>
      </c>
      <c r="INS10" s="154">
        <v>0</v>
      </c>
      <c r="INT10" s="154">
        <v>0</v>
      </c>
      <c r="INU10" s="154">
        <v>0</v>
      </c>
      <c r="INV10" s="154">
        <v>0</v>
      </c>
      <c r="INW10" s="154">
        <v>0</v>
      </c>
      <c r="INX10" s="154">
        <v>0</v>
      </c>
      <c r="INY10" s="154">
        <v>0</v>
      </c>
      <c r="INZ10" s="154">
        <v>0</v>
      </c>
      <c r="IOA10" s="154">
        <v>0</v>
      </c>
      <c r="IOB10" s="154">
        <v>0</v>
      </c>
      <c r="IOC10" s="154">
        <v>0</v>
      </c>
      <c r="IOD10" s="154">
        <v>0</v>
      </c>
      <c r="IOE10" s="154">
        <v>0</v>
      </c>
      <c r="IOF10" s="154">
        <v>0</v>
      </c>
      <c r="IOG10" s="154">
        <v>0</v>
      </c>
      <c r="IOH10" s="154">
        <v>0</v>
      </c>
      <c r="IOI10" s="154">
        <v>0</v>
      </c>
      <c r="IOJ10" s="154">
        <v>0</v>
      </c>
      <c r="IOK10" s="154">
        <v>0</v>
      </c>
      <c r="IOL10" s="154">
        <v>0</v>
      </c>
      <c r="IOM10" s="154">
        <v>0</v>
      </c>
      <c r="ION10" s="154">
        <v>0</v>
      </c>
      <c r="IOO10" s="154">
        <v>0</v>
      </c>
      <c r="IOP10" s="154">
        <v>0</v>
      </c>
      <c r="IOQ10" s="154">
        <v>0</v>
      </c>
      <c r="IOR10" s="154">
        <v>0</v>
      </c>
      <c r="IOS10" s="154">
        <v>0</v>
      </c>
      <c r="IOT10" s="154">
        <v>0</v>
      </c>
      <c r="IOU10" s="154">
        <v>0</v>
      </c>
      <c r="IOV10" s="154">
        <v>0</v>
      </c>
      <c r="IOW10" s="154">
        <v>0</v>
      </c>
      <c r="IOX10" s="154">
        <v>0</v>
      </c>
      <c r="IOY10" s="154">
        <v>0</v>
      </c>
      <c r="IOZ10" s="154">
        <v>0</v>
      </c>
      <c r="IPA10" s="154">
        <v>0</v>
      </c>
      <c r="IPB10" s="154">
        <v>0</v>
      </c>
      <c r="IPC10" s="154">
        <v>0</v>
      </c>
      <c r="IPD10" s="154">
        <v>0</v>
      </c>
      <c r="IPE10" s="154">
        <v>0</v>
      </c>
      <c r="IPF10" s="154">
        <v>0</v>
      </c>
      <c r="IPG10" s="154">
        <v>0</v>
      </c>
      <c r="IPH10" s="154">
        <v>0</v>
      </c>
      <c r="IPI10" s="154">
        <v>0</v>
      </c>
      <c r="IPJ10" s="154">
        <v>0</v>
      </c>
      <c r="IPK10" s="154">
        <v>0</v>
      </c>
      <c r="IPL10" s="154">
        <v>0</v>
      </c>
      <c r="IPM10" s="154">
        <v>0</v>
      </c>
      <c r="IPN10" s="154">
        <v>0</v>
      </c>
      <c r="IPO10" s="154">
        <v>0</v>
      </c>
      <c r="IPP10" s="154">
        <v>0</v>
      </c>
      <c r="IPQ10" s="154">
        <v>0</v>
      </c>
      <c r="IPR10" s="154">
        <v>0</v>
      </c>
      <c r="IPS10" s="154">
        <v>0</v>
      </c>
      <c r="IPT10" s="154">
        <v>0</v>
      </c>
      <c r="IPU10" s="154">
        <v>0</v>
      </c>
      <c r="IPV10" s="154">
        <v>0</v>
      </c>
      <c r="IPW10" s="154">
        <v>0</v>
      </c>
      <c r="IPX10" s="154">
        <v>0</v>
      </c>
      <c r="IPY10" s="154">
        <v>0</v>
      </c>
      <c r="IPZ10" s="154">
        <v>0</v>
      </c>
      <c r="IQA10" s="154">
        <v>0</v>
      </c>
      <c r="IQB10" s="154">
        <v>0</v>
      </c>
      <c r="IQC10" s="154">
        <v>0</v>
      </c>
      <c r="IQD10" s="154">
        <v>0</v>
      </c>
      <c r="IQE10" s="154">
        <v>0</v>
      </c>
      <c r="IQF10" s="154">
        <v>0</v>
      </c>
      <c r="IQG10" s="154">
        <v>0</v>
      </c>
      <c r="IQH10" s="154">
        <v>0</v>
      </c>
      <c r="IQI10" s="154">
        <v>0</v>
      </c>
      <c r="IQJ10" s="154">
        <v>0</v>
      </c>
      <c r="IQK10" s="154">
        <v>0</v>
      </c>
      <c r="IQL10" s="154">
        <v>0</v>
      </c>
      <c r="IQM10" s="154">
        <v>0</v>
      </c>
      <c r="IQN10" s="154">
        <v>0</v>
      </c>
      <c r="IQO10" s="154">
        <v>0</v>
      </c>
      <c r="IQP10" s="154">
        <v>0</v>
      </c>
      <c r="IQQ10" s="154">
        <v>0</v>
      </c>
      <c r="IQR10" s="154">
        <v>0</v>
      </c>
      <c r="IQS10" s="154">
        <v>0</v>
      </c>
      <c r="IQT10" s="154">
        <v>0</v>
      </c>
      <c r="IQU10" s="154">
        <v>0</v>
      </c>
      <c r="IQV10" s="154">
        <v>0</v>
      </c>
      <c r="IQW10" s="154">
        <v>0</v>
      </c>
      <c r="IQX10" s="154">
        <v>0</v>
      </c>
      <c r="IQY10" s="154">
        <v>0</v>
      </c>
      <c r="IQZ10" s="154">
        <v>0</v>
      </c>
      <c r="IRA10" s="154">
        <v>0</v>
      </c>
      <c r="IRB10" s="154">
        <v>0</v>
      </c>
      <c r="IRC10" s="154">
        <v>0</v>
      </c>
      <c r="IRD10" s="154">
        <v>0</v>
      </c>
      <c r="IRE10" s="154">
        <v>0</v>
      </c>
      <c r="IRF10" s="154">
        <v>0</v>
      </c>
      <c r="IRG10" s="154">
        <v>0</v>
      </c>
      <c r="IRH10" s="154">
        <v>0</v>
      </c>
      <c r="IRI10" s="154">
        <v>0</v>
      </c>
      <c r="IRJ10" s="154">
        <v>0</v>
      </c>
      <c r="IRK10" s="154">
        <v>0</v>
      </c>
      <c r="IRL10" s="154">
        <v>0</v>
      </c>
      <c r="IRM10" s="154">
        <v>0</v>
      </c>
      <c r="IRN10" s="154">
        <v>0</v>
      </c>
      <c r="IRO10" s="154">
        <v>0</v>
      </c>
      <c r="IRP10" s="154">
        <v>0</v>
      </c>
      <c r="IRQ10" s="154">
        <v>0</v>
      </c>
      <c r="IRR10" s="154">
        <v>0</v>
      </c>
      <c r="IRS10" s="154">
        <v>0</v>
      </c>
      <c r="IRT10" s="154">
        <v>0</v>
      </c>
      <c r="IRU10" s="154">
        <v>0</v>
      </c>
      <c r="IRV10" s="154">
        <v>0</v>
      </c>
      <c r="IRW10" s="154">
        <v>0</v>
      </c>
      <c r="IRX10" s="154">
        <v>0</v>
      </c>
      <c r="IRY10" s="154">
        <v>0</v>
      </c>
      <c r="IRZ10" s="154">
        <v>0</v>
      </c>
      <c r="ISA10" s="154">
        <v>0</v>
      </c>
      <c r="ISB10" s="154">
        <v>0</v>
      </c>
      <c r="ISC10" s="154">
        <v>0</v>
      </c>
      <c r="ISD10" s="154">
        <v>0</v>
      </c>
      <c r="ISE10" s="154">
        <v>0</v>
      </c>
      <c r="ISF10" s="154">
        <v>0</v>
      </c>
      <c r="ISG10" s="154">
        <v>0</v>
      </c>
      <c r="ISH10" s="154">
        <v>0</v>
      </c>
      <c r="ISI10" s="154">
        <v>0</v>
      </c>
      <c r="ISJ10" s="154">
        <v>0</v>
      </c>
      <c r="ISK10" s="154">
        <v>0</v>
      </c>
      <c r="ISL10" s="154">
        <v>0</v>
      </c>
      <c r="ISM10" s="154">
        <v>0</v>
      </c>
      <c r="ISN10" s="154">
        <v>0</v>
      </c>
      <c r="ISO10" s="154">
        <v>0</v>
      </c>
      <c r="ISP10" s="154">
        <v>0</v>
      </c>
      <c r="ISQ10" s="154">
        <v>0</v>
      </c>
      <c r="ISR10" s="154">
        <v>0</v>
      </c>
      <c r="ISS10" s="154">
        <v>0</v>
      </c>
      <c r="IST10" s="154">
        <v>0</v>
      </c>
      <c r="ISU10" s="154">
        <v>0</v>
      </c>
      <c r="ISV10" s="154">
        <v>0</v>
      </c>
      <c r="ISW10" s="154">
        <v>0</v>
      </c>
      <c r="ISX10" s="154">
        <v>0</v>
      </c>
      <c r="ISY10" s="154">
        <v>0</v>
      </c>
      <c r="ISZ10" s="154">
        <v>0</v>
      </c>
      <c r="ITA10" s="154">
        <v>0</v>
      </c>
      <c r="ITB10" s="154">
        <v>0</v>
      </c>
      <c r="ITC10" s="154">
        <v>0</v>
      </c>
      <c r="ITD10" s="154">
        <v>0</v>
      </c>
      <c r="ITE10" s="154">
        <v>0</v>
      </c>
      <c r="ITF10" s="154">
        <v>0</v>
      </c>
      <c r="ITG10" s="154">
        <v>0</v>
      </c>
      <c r="ITH10" s="154">
        <v>0</v>
      </c>
      <c r="ITI10" s="154">
        <v>0</v>
      </c>
      <c r="ITJ10" s="154">
        <v>0</v>
      </c>
      <c r="ITK10" s="154">
        <v>0</v>
      </c>
      <c r="ITL10" s="154">
        <v>0</v>
      </c>
      <c r="ITM10" s="154">
        <v>0</v>
      </c>
      <c r="ITN10" s="154">
        <v>0</v>
      </c>
      <c r="ITO10" s="154">
        <v>0</v>
      </c>
      <c r="ITP10" s="154">
        <v>0</v>
      </c>
      <c r="ITQ10" s="154">
        <v>0</v>
      </c>
      <c r="ITR10" s="154">
        <v>0</v>
      </c>
      <c r="ITS10" s="154">
        <v>0</v>
      </c>
      <c r="ITT10" s="154">
        <v>0</v>
      </c>
      <c r="ITU10" s="154">
        <v>0</v>
      </c>
      <c r="ITV10" s="154">
        <v>0</v>
      </c>
      <c r="ITW10" s="154">
        <v>0</v>
      </c>
      <c r="ITX10" s="154">
        <v>0</v>
      </c>
      <c r="ITY10" s="154">
        <v>0</v>
      </c>
      <c r="ITZ10" s="154">
        <v>0</v>
      </c>
      <c r="IUA10" s="154">
        <v>0</v>
      </c>
      <c r="IUB10" s="154">
        <v>0</v>
      </c>
      <c r="IUC10" s="154">
        <v>0</v>
      </c>
      <c r="IUD10" s="154">
        <v>0</v>
      </c>
      <c r="IUE10" s="154">
        <v>0</v>
      </c>
      <c r="IUF10" s="154">
        <v>0</v>
      </c>
      <c r="IUG10" s="154">
        <v>0</v>
      </c>
      <c r="IUH10" s="154">
        <v>0</v>
      </c>
      <c r="IUI10" s="154">
        <v>0</v>
      </c>
      <c r="IUJ10" s="154">
        <v>0</v>
      </c>
      <c r="IUK10" s="154">
        <v>0</v>
      </c>
      <c r="IUL10" s="154">
        <v>0</v>
      </c>
      <c r="IUM10" s="154">
        <v>0</v>
      </c>
      <c r="IUN10" s="154">
        <v>0</v>
      </c>
      <c r="IUO10" s="154">
        <v>0</v>
      </c>
      <c r="IUP10" s="154">
        <v>0</v>
      </c>
      <c r="IUQ10" s="154">
        <v>0</v>
      </c>
      <c r="IUR10" s="154">
        <v>0</v>
      </c>
      <c r="IUS10" s="154">
        <v>0</v>
      </c>
      <c r="IUT10" s="154">
        <v>0</v>
      </c>
      <c r="IUU10" s="154">
        <v>0</v>
      </c>
      <c r="IUV10" s="154">
        <v>0</v>
      </c>
      <c r="IUW10" s="154">
        <v>0</v>
      </c>
      <c r="IUX10" s="154">
        <v>0</v>
      </c>
      <c r="IUY10" s="154">
        <v>0</v>
      </c>
      <c r="IUZ10" s="154">
        <v>0</v>
      </c>
      <c r="IVA10" s="154">
        <v>0</v>
      </c>
      <c r="IVB10" s="154">
        <v>0</v>
      </c>
      <c r="IVC10" s="154">
        <v>0</v>
      </c>
      <c r="IVD10" s="154">
        <v>0</v>
      </c>
      <c r="IVE10" s="154">
        <v>0</v>
      </c>
      <c r="IVF10" s="154">
        <v>0</v>
      </c>
      <c r="IVG10" s="154">
        <v>0</v>
      </c>
      <c r="IVH10" s="154">
        <v>0</v>
      </c>
      <c r="IVI10" s="154">
        <v>0</v>
      </c>
      <c r="IVJ10" s="154">
        <v>0</v>
      </c>
      <c r="IVK10" s="154">
        <v>0</v>
      </c>
      <c r="IVL10" s="154">
        <v>0</v>
      </c>
      <c r="IVM10" s="154">
        <v>0</v>
      </c>
      <c r="IVN10" s="154">
        <v>0</v>
      </c>
      <c r="IVO10" s="154">
        <v>0</v>
      </c>
      <c r="IVP10" s="154">
        <v>0</v>
      </c>
      <c r="IVQ10" s="154">
        <v>0</v>
      </c>
      <c r="IVR10" s="154">
        <v>0</v>
      </c>
      <c r="IVS10" s="154">
        <v>0</v>
      </c>
      <c r="IVT10" s="154">
        <v>0</v>
      </c>
      <c r="IVU10" s="154">
        <v>0</v>
      </c>
      <c r="IVV10" s="154">
        <v>0</v>
      </c>
      <c r="IVW10" s="154">
        <v>0</v>
      </c>
      <c r="IVX10" s="154">
        <v>0</v>
      </c>
      <c r="IVY10" s="154">
        <v>0</v>
      </c>
      <c r="IVZ10" s="154">
        <v>0</v>
      </c>
      <c r="IWA10" s="154">
        <v>0</v>
      </c>
      <c r="IWB10" s="154">
        <v>0</v>
      </c>
      <c r="IWC10" s="154">
        <v>0</v>
      </c>
      <c r="IWD10" s="154">
        <v>0</v>
      </c>
      <c r="IWE10" s="154">
        <v>0</v>
      </c>
      <c r="IWF10" s="154">
        <v>0</v>
      </c>
      <c r="IWG10" s="154">
        <v>0</v>
      </c>
      <c r="IWH10" s="154">
        <v>0</v>
      </c>
      <c r="IWI10" s="154">
        <v>0</v>
      </c>
      <c r="IWJ10" s="154">
        <v>0</v>
      </c>
      <c r="IWK10" s="154">
        <v>0</v>
      </c>
      <c r="IWL10" s="154">
        <v>0</v>
      </c>
      <c r="IWM10" s="154">
        <v>0</v>
      </c>
      <c r="IWN10" s="154">
        <v>0</v>
      </c>
      <c r="IWO10" s="154">
        <v>0</v>
      </c>
      <c r="IWP10" s="154">
        <v>0</v>
      </c>
      <c r="IWQ10" s="154">
        <v>0</v>
      </c>
      <c r="IWR10" s="154">
        <v>0</v>
      </c>
      <c r="IWS10" s="154">
        <v>0</v>
      </c>
      <c r="IWT10" s="154">
        <v>0</v>
      </c>
      <c r="IWU10" s="154">
        <v>0</v>
      </c>
      <c r="IWV10" s="154">
        <v>0</v>
      </c>
      <c r="IWW10" s="154">
        <v>0</v>
      </c>
      <c r="IWX10" s="154">
        <v>0</v>
      </c>
      <c r="IWY10" s="154">
        <v>0</v>
      </c>
      <c r="IWZ10" s="154">
        <v>0</v>
      </c>
      <c r="IXA10" s="154">
        <v>0</v>
      </c>
      <c r="IXB10" s="154">
        <v>0</v>
      </c>
      <c r="IXC10" s="154">
        <v>0</v>
      </c>
      <c r="IXD10" s="154">
        <v>0</v>
      </c>
      <c r="IXE10" s="154">
        <v>0</v>
      </c>
      <c r="IXF10" s="154">
        <v>0</v>
      </c>
      <c r="IXG10" s="154">
        <v>0</v>
      </c>
      <c r="IXH10" s="154">
        <v>0</v>
      </c>
      <c r="IXI10" s="154">
        <v>0</v>
      </c>
      <c r="IXJ10" s="154">
        <v>0</v>
      </c>
      <c r="IXK10" s="154">
        <v>0</v>
      </c>
      <c r="IXL10" s="154">
        <v>0</v>
      </c>
      <c r="IXM10" s="154">
        <v>0</v>
      </c>
      <c r="IXN10" s="154">
        <v>0</v>
      </c>
      <c r="IXO10" s="154">
        <v>0</v>
      </c>
      <c r="IXP10" s="154">
        <v>0</v>
      </c>
      <c r="IXQ10" s="154">
        <v>0</v>
      </c>
      <c r="IXR10" s="154">
        <v>0</v>
      </c>
      <c r="IXS10" s="154">
        <v>0</v>
      </c>
      <c r="IXT10" s="154">
        <v>0</v>
      </c>
      <c r="IXU10" s="154">
        <v>0</v>
      </c>
      <c r="IXV10" s="154">
        <v>0</v>
      </c>
      <c r="IXW10" s="154">
        <v>0</v>
      </c>
      <c r="IXX10" s="154">
        <v>0</v>
      </c>
      <c r="IXY10" s="154">
        <v>0</v>
      </c>
      <c r="IXZ10" s="154">
        <v>0</v>
      </c>
      <c r="IYA10" s="154">
        <v>0</v>
      </c>
      <c r="IYB10" s="154">
        <v>0</v>
      </c>
      <c r="IYC10" s="154">
        <v>0</v>
      </c>
      <c r="IYD10" s="154">
        <v>0</v>
      </c>
      <c r="IYE10" s="154">
        <v>0</v>
      </c>
      <c r="IYF10" s="154">
        <v>0</v>
      </c>
      <c r="IYG10" s="154">
        <v>0</v>
      </c>
      <c r="IYH10" s="154">
        <v>0</v>
      </c>
      <c r="IYI10" s="154">
        <v>0</v>
      </c>
      <c r="IYJ10" s="154">
        <v>0</v>
      </c>
      <c r="IYK10" s="154">
        <v>0</v>
      </c>
      <c r="IYL10" s="154">
        <v>0</v>
      </c>
      <c r="IYM10" s="154">
        <v>0</v>
      </c>
      <c r="IYN10" s="154">
        <v>0</v>
      </c>
      <c r="IYO10" s="154">
        <v>0</v>
      </c>
      <c r="IYP10" s="154">
        <v>0</v>
      </c>
      <c r="IYQ10" s="154">
        <v>0</v>
      </c>
      <c r="IYR10" s="154">
        <v>0</v>
      </c>
      <c r="IYS10" s="154">
        <v>0</v>
      </c>
      <c r="IYT10" s="154">
        <v>0</v>
      </c>
      <c r="IYU10" s="154">
        <v>0</v>
      </c>
      <c r="IYV10" s="154">
        <v>0</v>
      </c>
      <c r="IYW10" s="154">
        <v>0</v>
      </c>
      <c r="IYX10" s="154">
        <v>0</v>
      </c>
      <c r="IYY10" s="154">
        <v>0</v>
      </c>
      <c r="IYZ10" s="154">
        <v>0</v>
      </c>
      <c r="IZA10" s="154">
        <v>0</v>
      </c>
      <c r="IZB10" s="154">
        <v>0</v>
      </c>
      <c r="IZC10" s="154">
        <v>0</v>
      </c>
      <c r="IZD10" s="154">
        <v>0</v>
      </c>
      <c r="IZE10" s="154">
        <v>0</v>
      </c>
      <c r="IZF10" s="154">
        <v>0</v>
      </c>
      <c r="IZG10" s="154">
        <v>0</v>
      </c>
      <c r="IZH10" s="154">
        <v>0</v>
      </c>
      <c r="IZI10" s="154">
        <v>0</v>
      </c>
      <c r="IZJ10" s="154">
        <v>0</v>
      </c>
      <c r="IZK10" s="154">
        <v>0</v>
      </c>
      <c r="IZL10" s="154">
        <v>0</v>
      </c>
      <c r="IZM10" s="154">
        <v>0</v>
      </c>
      <c r="IZN10" s="154">
        <v>0</v>
      </c>
      <c r="IZO10" s="154">
        <v>0</v>
      </c>
      <c r="IZP10" s="154">
        <v>0</v>
      </c>
      <c r="IZQ10" s="154">
        <v>0</v>
      </c>
      <c r="IZR10" s="154">
        <v>0</v>
      </c>
      <c r="IZS10" s="154">
        <v>0</v>
      </c>
      <c r="IZT10" s="154">
        <v>0</v>
      </c>
      <c r="IZU10" s="154">
        <v>0</v>
      </c>
      <c r="IZV10" s="154">
        <v>0</v>
      </c>
      <c r="IZW10" s="154">
        <v>0</v>
      </c>
      <c r="IZX10" s="154">
        <v>0</v>
      </c>
      <c r="IZY10" s="154">
        <v>0</v>
      </c>
      <c r="IZZ10" s="154">
        <v>0</v>
      </c>
      <c r="JAA10" s="154">
        <v>0</v>
      </c>
      <c r="JAB10" s="154">
        <v>0</v>
      </c>
      <c r="JAC10" s="154">
        <v>0</v>
      </c>
      <c r="JAD10" s="154">
        <v>0</v>
      </c>
      <c r="JAE10" s="154">
        <v>0</v>
      </c>
      <c r="JAF10" s="154">
        <v>0</v>
      </c>
      <c r="JAG10" s="154">
        <v>0</v>
      </c>
      <c r="JAH10" s="154">
        <v>0</v>
      </c>
      <c r="JAI10" s="154">
        <v>0</v>
      </c>
      <c r="JAJ10" s="154">
        <v>0</v>
      </c>
      <c r="JAK10" s="154">
        <v>0</v>
      </c>
      <c r="JAL10" s="154">
        <v>0</v>
      </c>
      <c r="JAM10" s="154">
        <v>0</v>
      </c>
      <c r="JAN10" s="154">
        <v>0</v>
      </c>
      <c r="JAO10" s="154">
        <v>0</v>
      </c>
      <c r="JAP10" s="154">
        <v>0</v>
      </c>
      <c r="JAQ10" s="154">
        <v>0</v>
      </c>
      <c r="JAR10" s="154">
        <v>0</v>
      </c>
      <c r="JAS10" s="154">
        <v>0</v>
      </c>
      <c r="JAT10" s="154">
        <v>0</v>
      </c>
      <c r="JAU10" s="154">
        <v>0</v>
      </c>
      <c r="JAV10" s="154">
        <v>0</v>
      </c>
      <c r="JAW10" s="154">
        <v>0</v>
      </c>
      <c r="JAX10" s="154">
        <v>0</v>
      </c>
      <c r="JAY10" s="154">
        <v>0</v>
      </c>
      <c r="JAZ10" s="154">
        <v>0</v>
      </c>
      <c r="JBA10" s="154">
        <v>0</v>
      </c>
      <c r="JBB10" s="154">
        <v>0</v>
      </c>
      <c r="JBC10" s="154">
        <v>0</v>
      </c>
      <c r="JBD10" s="154">
        <v>0</v>
      </c>
      <c r="JBE10" s="154">
        <v>0</v>
      </c>
      <c r="JBF10" s="154">
        <v>0</v>
      </c>
      <c r="JBG10" s="154">
        <v>0</v>
      </c>
      <c r="JBH10" s="154">
        <v>0</v>
      </c>
      <c r="JBI10" s="154">
        <v>0</v>
      </c>
      <c r="JBJ10" s="154">
        <v>0</v>
      </c>
      <c r="JBK10" s="154">
        <v>0</v>
      </c>
      <c r="JBL10" s="154">
        <v>0</v>
      </c>
      <c r="JBM10" s="154">
        <v>0</v>
      </c>
      <c r="JBN10" s="154">
        <v>0</v>
      </c>
      <c r="JBO10" s="154">
        <v>0</v>
      </c>
      <c r="JBP10" s="154">
        <v>0</v>
      </c>
      <c r="JBQ10" s="154">
        <v>0</v>
      </c>
      <c r="JBR10" s="154">
        <v>0</v>
      </c>
      <c r="JBS10" s="154">
        <v>0</v>
      </c>
      <c r="JBT10" s="154">
        <v>0</v>
      </c>
      <c r="JBU10" s="154">
        <v>0</v>
      </c>
      <c r="JBV10" s="154">
        <v>0</v>
      </c>
      <c r="JBW10" s="154">
        <v>0</v>
      </c>
      <c r="JBX10" s="154">
        <v>0</v>
      </c>
      <c r="JBY10" s="154">
        <v>0</v>
      </c>
      <c r="JBZ10" s="154">
        <v>0</v>
      </c>
      <c r="JCA10" s="154">
        <v>0</v>
      </c>
      <c r="JCB10" s="154">
        <v>0</v>
      </c>
      <c r="JCC10" s="154">
        <v>0</v>
      </c>
      <c r="JCD10" s="154">
        <v>0</v>
      </c>
      <c r="JCE10" s="154">
        <v>0</v>
      </c>
      <c r="JCF10" s="154">
        <v>0</v>
      </c>
      <c r="JCG10" s="154">
        <v>0</v>
      </c>
      <c r="JCH10" s="154">
        <v>0</v>
      </c>
      <c r="JCI10" s="154">
        <v>0</v>
      </c>
      <c r="JCJ10" s="154">
        <v>0</v>
      </c>
      <c r="JCK10" s="154">
        <v>0</v>
      </c>
      <c r="JCL10" s="154">
        <v>0</v>
      </c>
      <c r="JCM10" s="154">
        <v>0</v>
      </c>
      <c r="JCN10" s="154">
        <v>0</v>
      </c>
      <c r="JCO10" s="154">
        <v>0</v>
      </c>
      <c r="JCP10" s="154">
        <v>0</v>
      </c>
      <c r="JCQ10" s="154">
        <v>0</v>
      </c>
      <c r="JCR10" s="154">
        <v>0</v>
      </c>
      <c r="JCS10" s="154">
        <v>0</v>
      </c>
      <c r="JCT10" s="154">
        <v>0</v>
      </c>
      <c r="JCU10" s="154">
        <v>0</v>
      </c>
      <c r="JCV10" s="154">
        <v>0</v>
      </c>
      <c r="JCW10" s="154">
        <v>0</v>
      </c>
      <c r="JCX10" s="154">
        <v>0</v>
      </c>
      <c r="JCY10" s="154">
        <v>0</v>
      </c>
      <c r="JCZ10" s="154">
        <v>0</v>
      </c>
      <c r="JDA10" s="154">
        <v>0</v>
      </c>
      <c r="JDB10" s="154">
        <v>0</v>
      </c>
      <c r="JDC10" s="154">
        <v>0</v>
      </c>
      <c r="JDD10" s="154">
        <v>0</v>
      </c>
      <c r="JDE10" s="154">
        <v>0</v>
      </c>
      <c r="JDF10" s="154">
        <v>0</v>
      </c>
      <c r="JDG10" s="154">
        <v>0</v>
      </c>
      <c r="JDH10" s="154">
        <v>0</v>
      </c>
      <c r="JDI10" s="154">
        <v>0</v>
      </c>
      <c r="JDJ10" s="154">
        <v>0</v>
      </c>
      <c r="JDK10" s="154">
        <v>0</v>
      </c>
      <c r="JDL10" s="154">
        <v>0</v>
      </c>
      <c r="JDM10" s="154">
        <v>0</v>
      </c>
      <c r="JDN10" s="154">
        <v>0</v>
      </c>
      <c r="JDO10" s="154">
        <v>0</v>
      </c>
      <c r="JDP10" s="154">
        <v>0</v>
      </c>
      <c r="JDQ10" s="154">
        <v>0</v>
      </c>
      <c r="JDR10" s="154">
        <v>0</v>
      </c>
      <c r="JDS10" s="154">
        <v>0</v>
      </c>
      <c r="JDT10" s="154">
        <v>0</v>
      </c>
      <c r="JDU10" s="154">
        <v>0</v>
      </c>
      <c r="JDV10" s="154">
        <v>0</v>
      </c>
      <c r="JDW10" s="154">
        <v>0</v>
      </c>
      <c r="JDX10" s="154">
        <v>0</v>
      </c>
      <c r="JDY10" s="154">
        <v>0</v>
      </c>
      <c r="JDZ10" s="154">
        <v>0</v>
      </c>
      <c r="JEA10" s="154">
        <v>0</v>
      </c>
      <c r="JEB10" s="154">
        <v>0</v>
      </c>
      <c r="JEC10" s="154">
        <v>0</v>
      </c>
      <c r="JED10" s="154">
        <v>0</v>
      </c>
      <c r="JEE10" s="154">
        <v>0</v>
      </c>
      <c r="JEF10" s="154">
        <v>0</v>
      </c>
      <c r="JEG10" s="154">
        <v>0</v>
      </c>
      <c r="JEH10" s="154">
        <v>0</v>
      </c>
      <c r="JEI10" s="154">
        <v>0</v>
      </c>
      <c r="JEJ10" s="154">
        <v>0</v>
      </c>
      <c r="JEK10" s="154">
        <v>0</v>
      </c>
      <c r="JEL10" s="154">
        <v>0</v>
      </c>
      <c r="JEM10" s="154">
        <v>0</v>
      </c>
      <c r="JEN10" s="154">
        <v>0</v>
      </c>
      <c r="JEO10" s="154">
        <v>0</v>
      </c>
      <c r="JEP10" s="154">
        <v>0</v>
      </c>
      <c r="JEQ10" s="154">
        <v>0</v>
      </c>
      <c r="JER10" s="154">
        <v>0</v>
      </c>
      <c r="JES10" s="154">
        <v>0</v>
      </c>
      <c r="JET10" s="154">
        <v>0</v>
      </c>
      <c r="JEU10" s="154">
        <v>0</v>
      </c>
      <c r="JEV10" s="154">
        <v>0</v>
      </c>
      <c r="JEW10" s="154">
        <v>0</v>
      </c>
      <c r="JEX10" s="154">
        <v>0</v>
      </c>
      <c r="JEY10" s="154">
        <v>0</v>
      </c>
      <c r="JEZ10" s="154">
        <v>0</v>
      </c>
      <c r="JFA10" s="154">
        <v>0</v>
      </c>
      <c r="JFB10" s="154">
        <v>0</v>
      </c>
      <c r="JFC10" s="154">
        <v>0</v>
      </c>
      <c r="JFD10" s="154">
        <v>0</v>
      </c>
      <c r="JFE10" s="154">
        <v>0</v>
      </c>
      <c r="JFF10" s="154">
        <v>0</v>
      </c>
      <c r="JFG10" s="154">
        <v>0</v>
      </c>
      <c r="JFH10" s="154">
        <v>0</v>
      </c>
      <c r="JFI10" s="154">
        <v>0</v>
      </c>
      <c r="JFJ10" s="154">
        <v>0</v>
      </c>
      <c r="JFK10" s="154">
        <v>0</v>
      </c>
      <c r="JFL10" s="154">
        <v>0</v>
      </c>
      <c r="JFM10" s="154">
        <v>0</v>
      </c>
      <c r="JFN10" s="154">
        <v>0</v>
      </c>
      <c r="JFO10" s="154">
        <v>0</v>
      </c>
      <c r="JFP10" s="154">
        <v>0</v>
      </c>
      <c r="JFQ10" s="154">
        <v>0</v>
      </c>
      <c r="JFR10" s="154">
        <v>0</v>
      </c>
      <c r="JFS10" s="154">
        <v>0</v>
      </c>
      <c r="JFT10" s="154">
        <v>0</v>
      </c>
      <c r="JFU10" s="154">
        <v>0</v>
      </c>
      <c r="JFV10" s="154">
        <v>0</v>
      </c>
      <c r="JFW10" s="154">
        <v>0</v>
      </c>
      <c r="JFX10" s="154">
        <v>0</v>
      </c>
      <c r="JFY10" s="154">
        <v>0</v>
      </c>
      <c r="JFZ10" s="154">
        <v>0</v>
      </c>
      <c r="JGA10" s="154">
        <v>0</v>
      </c>
      <c r="JGB10" s="154">
        <v>0</v>
      </c>
      <c r="JGC10" s="154">
        <v>0</v>
      </c>
      <c r="JGD10" s="154">
        <v>0</v>
      </c>
      <c r="JGE10" s="154">
        <v>0</v>
      </c>
      <c r="JGF10" s="154">
        <v>0</v>
      </c>
      <c r="JGG10" s="154">
        <v>0</v>
      </c>
      <c r="JGH10" s="154">
        <v>0</v>
      </c>
      <c r="JGI10" s="154">
        <v>0</v>
      </c>
      <c r="JGJ10" s="154">
        <v>0</v>
      </c>
      <c r="JGK10" s="154">
        <v>0</v>
      </c>
      <c r="JGL10" s="154">
        <v>0</v>
      </c>
      <c r="JGM10" s="154">
        <v>0</v>
      </c>
      <c r="JGN10" s="154">
        <v>0</v>
      </c>
      <c r="JGO10" s="154">
        <v>0</v>
      </c>
      <c r="JGP10" s="154">
        <v>0</v>
      </c>
      <c r="JGQ10" s="154">
        <v>0</v>
      </c>
      <c r="JGR10" s="154">
        <v>0</v>
      </c>
      <c r="JGS10" s="154">
        <v>0</v>
      </c>
      <c r="JGT10" s="154">
        <v>0</v>
      </c>
      <c r="JGU10" s="154">
        <v>0</v>
      </c>
      <c r="JGV10" s="154">
        <v>0</v>
      </c>
      <c r="JGW10" s="154">
        <v>0</v>
      </c>
      <c r="JGX10" s="154">
        <v>0</v>
      </c>
      <c r="JGY10" s="154">
        <v>0</v>
      </c>
      <c r="JGZ10" s="154">
        <v>0</v>
      </c>
      <c r="JHA10" s="154">
        <v>0</v>
      </c>
      <c r="JHB10" s="154">
        <v>0</v>
      </c>
      <c r="JHC10" s="154">
        <v>0</v>
      </c>
      <c r="JHD10" s="154">
        <v>0</v>
      </c>
      <c r="JHE10" s="154">
        <v>0</v>
      </c>
      <c r="JHF10" s="154">
        <v>0</v>
      </c>
      <c r="JHG10" s="154">
        <v>0</v>
      </c>
      <c r="JHH10" s="154">
        <v>0</v>
      </c>
      <c r="JHI10" s="154">
        <v>0</v>
      </c>
      <c r="JHJ10" s="154">
        <v>0</v>
      </c>
      <c r="JHK10" s="154">
        <v>0</v>
      </c>
      <c r="JHL10" s="154">
        <v>0</v>
      </c>
      <c r="JHM10" s="154">
        <v>0</v>
      </c>
      <c r="JHN10" s="154">
        <v>0</v>
      </c>
      <c r="JHO10" s="154">
        <v>0</v>
      </c>
      <c r="JHP10" s="154">
        <v>0</v>
      </c>
      <c r="JHQ10" s="154">
        <v>0</v>
      </c>
      <c r="JHR10" s="154">
        <v>0</v>
      </c>
      <c r="JHS10" s="154">
        <v>0</v>
      </c>
      <c r="JHT10" s="154">
        <v>0</v>
      </c>
      <c r="JHU10" s="154">
        <v>0</v>
      </c>
      <c r="JHV10" s="154">
        <v>0</v>
      </c>
      <c r="JHW10" s="154">
        <v>0</v>
      </c>
      <c r="JHX10" s="154">
        <v>0</v>
      </c>
      <c r="JHY10" s="154">
        <v>0</v>
      </c>
      <c r="JHZ10" s="154">
        <v>0</v>
      </c>
      <c r="JIA10" s="154">
        <v>0</v>
      </c>
      <c r="JIB10" s="154">
        <v>0</v>
      </c>
      <c r="JIC10" s="154">
        <v>0</v>
      </c>
      <c r="JID10" s="154">
        <v>0</v>
      </c>
      <c r="JIE10" s="154">
        <v>0</v>
      </c>
      <c r="JIF10" s="154">
        <v>0</v>
      </c>
      <c r="JIG10" s="154">
        <v>0</v>
      </c>
      <c r="JIH10" s="154">
        <v>0</v>
      </c>
      <c r="JII10" s="154">
        <v>0</v>
      </c>
      <c r="JIJ10" s="154">
        <v>0</v>
      </c>
      <c r="JIK10" s="154">
        <v>0</v>
      </c>
      <c r="JIL10" s="154">
        <v>0</v>
      </c>
      <c r="JIM10" s="154">
        <v>0</v>
      </c>
      <c r="JIN10" s="154">
        <v>0</v>
      </c>
      <c r="JIO10" s="154">
        <v>0</v>
      </c>
      <c r="JIP10" s="154">
        <v>0</v>
      </c>
      <c r="JIQ10" s="154">
        <v>0</v>
      </c>
      <c r="JIR10" s="154">
        <v>0</v>
      </c>
      <c r="JIS10" s="154">
        <v>0</v>
      </c>
      <c r="JIT10" s="154">
        <v>0</v>
      </c>
      <c r="JIU10" s="154">
        <v>0</v>
      </c>
      <c r="JIV10" s="154">
        <v>0</v>
      </c>
      <c r="JIW10" s="154">
        <v>0</v>
      </c>
      <c r="JIX10" s="154">
        <v>0</v>
      </c>
      <c r="JIY10" s="154">
        <v>0</v>
      </c>
      <c r="JIZ10" s="154">
        <v>0</v>
      </c>
      <c r="JJA10" s="154">
        <v>0</v>
      </c>
      <c r="JJB10" s="154">
        <v>0</v>
      </c>
      <c r="JJC10" s="154">
        <v>0</v>
      </c>
      <c r="JJD10" s="154">
        <v>0</v>
      </c>
      <c r="JJE10" s="154">
        <v>0</v>
      </c>
      <c r="JJF10" s="154">
        <v>0</v>
      </c>
      <c r="JJG10" s="154">
        <v>0</v>
      </c>
      <c r="JJH10" s="154">
        <v>0</v>
      </c>
      <c r="JJI10" s="154">
        <v>0</v>
      </c>
      <c r="JJJ10" s="154">
        <v>0</v>
      </c>
      <c r="JJK10" s="154">
        <v>0</v>
      </c>
      <c r="JJL10" s="154">
        <v>0</v>
      </c>
      <c r="JJM10" s="154">
        <v>0</v>
      </c>
      <c r="JJN10" s="154">
        <v>0</v>
      </c>
      <c r="JJO10" s="154">
        <v>0</v>
      </c>
      <c r="JJP10" s="154">
        <v>0</v>
      </c>
      <c r="JJQ10" s="154">
        <v>0</v>
      </c>
      <c r="JJR10" s="154">
        <v>0</v>
      </c>
      <c r="JJS10" s="154">
        <v>0</v>
      </c>
      <c r="JJT10" s="154">
        <v>0</v>
      </c>
      <c r="JJU10" s="154">
        <v>0</v>
      </c>
      <c r="JJV10" s="154">
        <v>0</v>
      </c>
      <c r="JJW10" s="154">
        <v>0</v>
      </c>
      <c r="JJX10" s="154">
        <v>0</v>
      </c>
      <c r="JJY10" s="154">
        <v>0</v>
      </c>
      <c r="JJZ10" s="154">
        <v>0</v>
      </c>
      <c r="JKA10" s="154">
        <v>0</v>
      </c>
      <c r="JKB10" s="154">
        <v>0</v>
      </c>
      <c r="JKC10" s="154">
        <v>0</v>
      </c>
      <c r="JKD10" s="154">
        <v>0</v>
      </c>
      <c r="JKE10" s="154">
        <v>0</v>
      </c>
      <c r="JKF10" s="154">
        <v>0</v>
      </c>
      <c r="JKG10" s="154">
        <v>0</v>
      </c>
      <c r="JKH10" s="154">
        <v>0</v>
      </c>
      <c r="JKI10" s="154">
        <v>0</v>
      </c>
      <c r="JKJ10" s="154">
        <v>0</v>
      </c>
      <c r="JKK10" s="154">
        <v>0</v>
      </c>
      <c r="JKL10" s="154">
        <v>0</v>
      </c>
      <c r="JKM10" s="154">
        <v>0</v>
      </c>
      <c r="JKN10" s="154">
        <v>0</v>
      </c>
      <c r="JKO10" s="154">
        <v>0</v>
      </c>
      <c r="JKP10" s="154">
        <v>0</v>
      </c>
      <c r="JKQ10" s="154">
        <v>0</v>
      </c>
      <c r="JKR10" s="154">
        <v>0</v>
      </c>
      <c r="JKS10" s="154">
        <v>0</v>
      </c>
      <c r="JKT10" s="154">
        <v>0</v>
      </c>
      <c r="JKU10" s="154">
        <v>0</v>
      </c>
      <c r="JKV10" s="154">
        <v>0</v>
      </c>
      <c r="JKW10" s="154">
        <v>0</v>
      </c>
      <c r="JKX10" s="154">
        <v>0</v>
      </c>
      <c r="JKY10" s="154">
        <v>0</v>
      </c>
      <c r="JKZ10" s="154">
        <v>0</v>
      </c>
      <c r="JLA10" s="154">
        <v>0</v>
      </c>
      <c r="JLB10" s="154">
        <v>0</v>
      </c>
      <c r="JLC10" s="154">
        <v>0</v>
      </c>
      <c r="JLD10" s="154">
        <v>0</v>
      </c>
      <c r="JLE10" s="154">
        <v>0</v>
      </c>
      <c r="JLF10" s="154">
        <v>0</v>
      </c>
      <c r="JLG10" s="154">
        <v>0</v>
      </c>
      <c r="JLH10" s="154">
        <v>0</v>
      </c>
      <c r="JLI10" s="154">
        <v>0</v>
      </c>
      <c r="JLJ10" s="154">
        <v>0</v>
      </c>
      <c r="JLK10" s="154">
        <v>0</v>
      </c>
      <c r="JLL10" s="154">
        <v>0</v>
      </c>
      <c r="JLM10" s="154">
        <v>0</v>
      </c>
      <c r="JLN10" s="154">
        <v>0</v>
      </c>
      <c r="JLO10" s="154">
        <v>0</v>
      </c>
      <c r="JLP10" s="154">
        <v>0</v>
      </c>
      <c r="JLQ10" s="154">
        <v>0</v>
      </c>
      <c r="JLR10" s="154">
        <v>0</v>
      </c>
      <c r="JLS10" s="154">
        <v>0</v>
      </c>
      <c r="JLT10" s="154">
        <v>0</v>
      </c>
      <c r="JLU10" s="154">
        <v>0</v>
      </c>
      <c r="JLV10" s="154">
        <v>0</v>
      </c>
      <c r="JLW10" s="154">
        <v>0</v>
      </c>
      <c r="JLX10" s="154">
        <v>0</v>
      </c>
      <c r="JLY10" s="154">
        <v>0</v>
      </c>
      <c r="JLZ10" s="154">
        <v>0</v>
      </c>
      <c r="JMA10" s="154">
        <v>0</v>
      </c>
      <c r="JMB10" s="154">
        <v>0</v>
      </c>
      <c r="JMC10" s="154">
        <v>0</v>
      </c>
      <c r="JMD10" s="154">
        <v>0</v>
      </c>
      <c r="JME10" s="154">
        <v>0</v>
      </c>
      <c r="JMF10" s="154">
        <v>0</v>
      </c>
      <c r="JMG10" s="154">
        <v>0</v>
      </c>
      <c r="JMH10" s="154">
        <v>0</v>
      </c>
      <c r="JMI10" s="154">
        <v>0</v>
      </c>
      <c r="JMJ10" s="154">
        <v>0</v>
      </c>
      <c r="JMK10" s="154">
        <v>0</v>
      </c>
      <c r="JML10" s="154">
        <v>0</v>
      </c>
      <c r="JMM10" s="154">
        <v>0</v>
      </c>
      <c r="JMN10" s="154">
        <v>0</v>
      </c>
      <c r="JMO10" s="154">
        <v>0</v>
      </c>
      <c r="JMP10" s="154">
        <v>0</v>
      </c>
      <c r="JMQ10" s="154">
        <v>0</v>
      </c>
      <c r="JMR10" s="154">
        <v>0</v>
      </c>
      <c r="JMS10" s="154">
        <v>0</v>
      </c>
      <c r="JMT10" s="154">
        <v>0</v>
      </c>
      <c r="JMU10" s="154">
        <v>0</v>
      </c>
      <c r="JMV10" s="154">
        <v>0</v>
      </c>
      <c r="JMW10" s="154">
        <v>0</v>
      </c>
      <c r="JMX10" s="154">
        <v>0</v>
      </c>
      <c r="JMY10" s="154">
        <v>0</v>
      </c>
      <c r="JMZ10" s="154">
        <v>0</v>
      </c>
      <c r="JNA10" s="154">
        <v>0</v>
      </c>
      <c r="JNB10" s="154">
        <v>0</v>
      </c>
      <c r="JNC10" s="154">
        <v>0</v>
      </c>
      <c r="JND10" s="154">
        <v>0</v>
      </c>
      <c r="JNE10" s="154">
        <v>0</v>
      </c>
      <c r="JNF10" s="154">
        <v>0</v>
      </c>
      <c r="JNG10" s="154">
        <v>0</v>
      </c>
      <c r="JNH10" s="154">
        <v>0</v>
      </c>
      <c r="JNI10" s="154">
        <v>0</v>
      </c>
      <c r="JNJ10" s="154">
        <v>0</v>
      </c>
      <c r="JNK10" s="154">
        <v>0</v>
      </c>
      <c r="JNL10" s="154">
        <v>0</v>
      </c>
      <c r="JNM10" s="154">
        <v>0</v>
      </c>
      <c r="JNN10" s="154">
        <v>0</v>
      </c>
      <c r="JNO10" s="154">
        <v>0</v>
      </c>
      <c r="JNP10" s="154">
        <v>0</v>
      </c>
      <c r="JNQ10" s="154">
        <v>0</v>
      </c>
      <c r="JNR10" s="154">
        <v>0</v>
      </c>
      <c r="JNS10" s="154">
        <v>0</v>
      </c>
      <c r="JNT10" s="154">
        <v>0</v>
      </c>
      <c r="JNU10" s="154">
        <v>0</v>
      </c>
      <c r="JNV10" s="154">
        <v>0</v>
      </c>
      <c r="JNW10" s="154">
        <v>0</v>
      </c>
      <c r="JNX10" s="154">
        <v>0</v>
      </c>
      <c r="JNY10" s="154">
        <v>0</v>
      </c>
      <c r="JNZ10" s="154">
        <v>0</v>
      </c>
      <c r="JOA10" s="154">
        <v>0</v>
      </c>
      <c r="JOB10" s="154">
        <v>0</v>
      </c>
      <c r="JOC10" s="154">
        <v>0</v>
      </c>
      <c r="JOD10" s="154">
        <v>0</v>
      </c>
      <c r="JOE10" s="154">
        <v>0</v>
      </c>
      <c r="JOF10" s="154">
        <v>0</v>
      </c>
      <c r="JOG10" s="154">
        <v>0</v>
      </c>
      <c r="JOH10" s="154">
        <v>0</v>
      </c>
      <c r="JOI10" s="154">
        <v>0</v>
      </c>
      <c r="JOJ10" s="154">
        <v>0</v>
      </c>
      <c r="JOK10" s="154">
        <v>0</v>
      </c>
      <c r="JOL10" s="154">
        <v>0</v>
      </c>
      <c r="JOM10" s="154">
        <v>0</v>
      </c>
      <c r="JON10" s="154">
        <v>0</v>
      </c>
      <c r="JOO10" s="154">
        <v>0</v>
      </c>
      <c r="JOP10" s="154">
        <v>0</v>
      </c>
      <c r="JOQ10" s="154">
        <v>0</v>
      </c>
      <c r="JOR10" s="154">
        <v>0</v>
      </c>
      <c r="JOS10" s="154">
        <v>0</v>
      </c>
      <c r="JOT10" s="154">
        <v>0</v>
      </c>
      <c r="JOU10" s="154">
        <v>0</v>
      </c>
      <c r="JOV10" s="154">
        <v>0</v>
      </c>
      <c r="JOW10" s="154">
        <v>0</v>
      </c>
      <c r="JOX10" s="154">
        <v>0</v>
      </c>
      <c r="JOY10" s="154">
        <v>0</v>
      </c>
      <c r="JOZ10" s="154">
        <v>0</v>
      </c>
      <c r="JPA10" s="154">
        <v>0</v>
      </c>
      <c r="JPB10" s="154">
        <v>0</v>
      </c>
      <c r="JPC10" s="154">
        <v>0</v>
      </c>
      <c r="JPD10" s="154">
        <v>0</v>
      </c>
      <c r="JPE10" s="154">
        <v>0</v>
      </c>
      <c r="JPF10" s="154">
        <v>0</v>
      </c>
      <c r="JPG10" s="154">
        <v>0</v>
      </c>
      <c r="JPH10" s="154">
        <v>0</v>
      </c>
      <c r="JPI10" s="154">
        <v>0</v>
      </c>
      <c r="JPJ10" s="154">
        <v>0</v>
      </c>
      <c r="JPK10" s="154">
        <v>0</v>
      </c>
      <c r="JPL10" s="154">
        <v>0</v>
      </c>
      <c r="JPM10" s="154">
        <v>0</v>
      </c>
      <c r="JPN10" s="154">
        <v>0</v>
      </c>
      <c r="JPO10" s="154">
        <v>0</v>
      </c>
      <c r="JPP10" s="154">
        <v>0</v>
      </c>
      <c r="JPQ10" s="154">
        <v>0</v>
      </c>
      <c r="JPR10" s="154">
        <v>0</v>
      </c>
      <c r="JPS10" s="154">
        <v>0</v>
      </c>
      <c r="JPT10" s="154">
        <v>0</v>
      </c>
      <c r="JPU10" s="154">
        <v>0</v>
      </c>
      <c r="JPV10" s="154">
        <v>0</v>
      </c>
      <c r="JPW10" s="154">
        <v>0</v>
      </c>
      <c r="JPX10" s="154">
        <v>0</v>
      </c>
      <c r="JPY10" s="154">
        <v>0</v>
      </c>
      <c r="JPZ10" s="154">
        <v>0</v>
      </c>
      <c r="JQA10" s="154">
        <v>0</v>
      </c>
      <c r="JQB10" s="154">
        <v>0</v>
      </c>
      <c r="JQC10" s="154">
        <v>0</v>
      </c>
      <c r="JQD10" s="154">
        <v>0</v>
      </c>
      <c r="JQE10" s="154">
        <v>0</v>
      </c>
      <c r="JQF10" s="154">
        <v>0</v>
      </c>
      <c r="JQG10" s="154">
        <v>0</v>
      </c>
      <c r="JQH10" s="154">
        <v>0</v>
      </c>
      <c r="JQI10" s="154">
        <v>0</v>
      </c>
      <c r="JQJ10" s="154">
        <v>0</v>
      </c>
      <c r="JQK10" s="154">
        <v>0</v>
      </c>
      <c r="JQL10" s="154">
        <v>0</v>
      </c>
      <c r="JQM10" s="154">
        <v>0</v>
      </c>
      <c r="JQN10" s="154">
        <v>0</v>
      </c>
      <c r="JQO10" s="154">
        <v>0</v>
      </c>
      <c r="JQP10" s="154">
        <v>0</v>
      </c>
      <c r="JQQ10" s="154">
        <v>0</v>
      </c>
      <c r="JQR10" s="154">
        <v>0</v>
      </c>
      <c r="JQS10" s="154">
        <v>0</v>
      </c>
      <c r="JQT10" s="154">
        <v>0</v>
      </c>
      <c r="JQU10" s="154">
        <v>0</v>
      </c>
      <c r="JQV10" s="154">
        <v>0</v>
      </c>
      <c r="JQW10" s="154">
        <v>0</v>
      </c>
      <c r="JQX10" s="154">
        <v>0</v>
      </c>
      <c r="JQY10" s="154">
        <v>0</v>
      </c>
      <c r="JQZ10" s="154">
        <v>0</v>
      </c>
      <c r="JRA10" s="154">
        <v>0</v>
      </c>
      <c r="JRB10" s="154">
        <v>0</v>
      </c>
      <c r="JRC10" s="154">
        <v>0</v>
      </c>
      <c r="JRD10" s="154">
        <v>0</v>
      </c>
      <c r="JRE10" s="154">
        <v>0</v>
      </c>
      <c r="JRF10" s="154">
        <v>0</v>
      </c>
      <c r="JRG10" s="154">
        <v>0</v>
      </c>
      <c r="JRH10" s="154">
        <v>0</v>
      </c>
      <c r="JRI10" s="154">
        <v>0</v>
      </c>
      <c r="JRJ10" s="154">
        <v>0</v>
      </c>
      <c r="JRK10" s="154">
        <v>0</v>
      </c>
      <c r="JRL10" s="154">
        <v>0</v>
      </c>
      <c r="JRM10" s="154">
        <v>0</v>
      </c>
      <c r="JRN10" s="154">
        <v>0</v>
      </c>
      <c r="JRO10" s="154">
        <v>0</v>
      </c>
      <c r="JRP10" s="154">
        <v>0</v>
      </c>
      <c r="JRQ10" s="154">
        <v>0</v>
      </c>
      <c r="JRR10" s="154">
        <v>0</v>
      </c>
      <c r="JRS10" s="154">
        <v>0</v>
      </c>
      <c r="JRT10" s="154">
        <v>0</v>
      </c>
      <c r="JRU10" s="154">
        <v>0</v>
      </c>
      <c r="JRV10" s="154">
        <v>0</v>
      </c>
      <c r="JRW10" s="154">
        <v>0</v>
      </c>
      <c r="JRX10" s="154">
        <v>0</v>
      </c>
      <c r="JRY10" s="154">
        <v>0</v>
      </c>
      <c r="JRZ10" s="154">
        <v>0</v>
      </c>
      <c r="JSA10" s="154">
        <v>0</v>
      </c>
      <c r="JSB10" s="154">
        <v>0</v>
      </c>
      <c r="JSC10" s="154">
        <v>0</v>
      </c>
      <c r="JSD10" s="154">
        <v>0</v>
      </c>
      <c r="JSE10" s="154">
        <v>0</v>
      </c>
      <c r="JSF10" s="154">
        <v>0</v>
      </c>
      <c r="JSG10" s="154">
        <v>0</v>
      </c>
      <c r="JSH10" s="154">
        <v>0</v>
      </c>
      <c r="JSI10" s="154">
        <v>0</v>
      </c>
      <c r="JSJ10" s="154">
        <v>0</v>
      </c>
      <c r="JSK10" s="154">
        <v>0</v>
      </c>
      <c r="JSL10" s="154">
        <v>0</v>
      </c>
      <c r="JSM10" s="154">
        <v>0</v>
      </c>
      <c r="JSN10" s="154">
        <v>0</v>
      </c>
      <c r="JSO10" s="154">
        <v>0</v>
      </c>
      <c r="JSP10" s="154">
        <v>0</v>
      </c>
      <c r="JSQ10" s="154">
        <v>0</v>
      </c>
      <c r="JSR10" s="154">
        <v>0</v>
      </c>
      <c r="JSS10" s="154">
        <v>0</v>
      </c>
      <c r="JST10" s="154">
        <v>0</v>
      </c>
      <c r="JSU10" s="154">
        <v>0</v>
      </c>
      <c r="JSV10" s="154">
        <v>0</v>
      </c>
      <c r="JSW10" s="154">
        <v>0</v>
      </c>
      <c r="JSX10" s="154">
        <v>0</v>
      </c>
      <c r="JSY10" s="154">
        <v>0</v>
      </c>
      <c r="JSZ10" s="154">
        <v>0</v>
      </c>
      <c r="JTA10" s="154">
        <v>0</v>
      </c>
      <c r="JTB10" s="154">
        <v>0</v>
      </c>
      <c r="JTC10" s="154">
        <v>0</v>
      </c>
      <c r="JTD10" s="154">
        <v>0</v>
      </c>
      <c r="JTE10" s="154">
        <v>0</v>
      </c>
      <c r="JTF10" s="154">
        <v>0</v>
      </c>
      <c r="JTG10" s="154">
        <v>0</v>
      </c>
      <c r="JTH10" s="154">
        <v>0</v>
      </c>
      <c r="JTI10" s="154">
        <v>0</v>
      </c>
      <c r="JTJ10" s="154">
        <v>0</v>
      </c>
      <c r="JTK10" s="154">
        <v>0</v>
      </c>
      <c r="JTL10" s="154">
        <v>0</v>
      </c>
      <c r="JTM10" s="154">
        <v>0</v>
      </c>
      <c r="JTN10" s="154">
        <v>0</v>
      </c>
      <c r="JTO10" s="154">
        <v>0</v>
      </c>
      <c r="JTP10" s="154">
        <v>0</v>
      </c>
      <c r="JTQ10" s="154">
        <v>0</v>
      </c>
      <c r="JTR10" s="154">
        <v>0</v>
      </c>
      <c r="JTS10" s="154">
        <v>0</v>
      </c>
      <c r="JTT10" s="154">
        <v>0</v>
      </c>
      <c r="JTU10" s="154">
        <v>0</v>
      </c>
      <c r="JTV10" s="154">
        <v>0</v>
      </c>
      <c r="JTW10" s="154">
        <v>0</v>
      </c>
      <c r="JTX10" s="154">
        <v>0</v>
      </c>
      <c r="JTY10" s="154">
        <v>0</v>
      </c>
      <c r="JTZ10" s="154">
        <v>0</v>
      </c>
      <c r="JUA10" s="154">
        <v>0</v>
      </c>
      <c r="JUB10" s="154">
        <v>0</v>
      </c>
      <c r="JUC10" s="154">
        <v>0</v>
      </c>
      <c r="JUD10" s="154">
        <v>0</v>
      </c>
      <c r="JUE10" s="154">
        <v>0</v>
      </c>
      <c r="JUF10" s="154">
        <v>0</v>
      </c>
      <c r="JUG10" s="154">
        <v>0</v>
      </c>
      <c r="JUH10" s="154">
        <v>0</v>
      </c>
      <c r="JUI10" s="154">
        <v>0</v>
      </c>
      <c r="JUJ10" s="154">
        <v>0</v>
      </c>
      <c r="JUK10" s="154">
        <v>0</v>
      </c>
      <c r="JUL10" s="154">
        <v>0</v>
      </c>
      <c r="JUM10" s="154">
        <v>0</v>
      </c>
      <c r="JUN10" s="154">
        <v>0</v>
      </c>
      <c r="JUO10" s="154">
        <v>0</v>
      </c>
      <c r="JUP10" s="154">
        <v>0</v>
      </c>
      <c r="JUQ10" s="154">
        <v>0</v>
      </c>
      <c r="JUR10" s="154">
        <v>0</v>
      </c>
      <c r="JUS10" s="154">
        <v>0</v>
      </c>
      <c r="JUT10" s="154">
        <v>0</v>
      </c>
      <c r="JUU10" s="154">
        <v>0</v>
      </c>
      <c r="JUV10" s="154">
        <v>0</v>
      </c>
      <c r="JUW10" s="154">
        <v>0</v>
      </c>
      <c r="JUX10" s="154">
        <v>0</v>
      </c>
      <c r="JUY10" s="154">
        <v>0</v>
      </c>
      <c r="JUZ10" s="154">
        <v>0</v>
      </c>
      <c r="JVA10" s="154">
        <v>0</v>
      </c>
      <c r="JVB10" s="154">
        <v>0</v>
      </c>
      <c r="JVC10" s="154">
        <v>0</v>
      </c>
      <c r="JVD10" s="154">
        <v>0</v>
      </c>
      <c r="JVE10" s="154">
        <v>0</v>
      </c>
      <c r="JVF10" s="154">
        <v>0</v>
      </c>
      <c r="JVG10" s="154">
        <v>0</v>
      </c>
      <c r="JVH10" s="154">
        <v>0</v>
      </c>
      <c r="JVI10" s="154">
        <v>0</v>
      </c>
      <c r="JVJ10" s="154">
        <v>0</v>
      </c>
      <c r="JVK10" s="154">
        <v>0</v>
      </c>
      <c r="JVL10" s="154">
        <v>0</v>
      </c>
      <c r="JVM10" s="154">
        <v>0</v>
      </c>
      <c r="JVN10" s="154">
        <v>0</v>
      </c>
      <c r="JVO10" s="154">
        <v>0</v>
      </c>
      <c r="JVP10" s="154">
        <v>0</v>
      </c>
      <c r="JVQ10" s="154">
        <v>0</v>
      </c>
      <c r="JVR10" s="154">
        <v>0</v>
      </c>
      <c r="JVS10" s="154">
        <v>0</v>
      </c>
      <c r="JVT10" s="154">
        <v>0</v>
      </c>
      <c r="JVU10" s="154">
        <v>0</v>
      </c>
      <c r="JVV10" s="154">
        <v>0</v>
      </c>
      <c r="JVW10" s="154">
        <v>0</v>
      </c>
      <c r="JVX10" s="154">
        <v>0</v>
      </c>
      <c r="JVY10" s="154">
        <v>0</v>
      </c>
      <c r="JVZ10" s="154">
        <v>0</v>
      </c>
      <c r="JWA10" s="154">
        <v>0</v>
      </c>
      <c r="JWB10" s="154">
        <v>0</v>
      </c>
      <c r="JWC10" s="154">
        <v>0</v>
      </c>
      <c r="JWD10" s="154">
        <v>0</v>
      </c>
      <c r="JWE10" s="154">
        <v>0</v>
      </c>
      <c r="JWF10" s="154">
        <v>0</v>
      </c>
      <c r="JWG10" s="154">
        <v>0</v>
      </c>
      <c r="JWH10" s="154">
        <v>0</v>
      </c>
      <c r="JWI10" s="154">
        <v>0</v>
      </c>
      <c r="JWJ10" s="154">
        <v>0</v>
      </c>
      <c r="JWK10" s="154">
        <v>0</v>
      </c>
      <c r="JWL10" s="154">
        <v>0</v>
      </c>
      <c r="JWM10" s="154">
        <v>0</v>
      </c>
      <c r="JWN10" s="154">
        <v>0</v>
      </c>
      <c r="JWO10" s="154">
        <v>0</v>
      </c>
      <c r="JWP10" s="154">
        <v>0</v>
      </c>
      <c r="JWQ10" s="154">
        <v>0</v>
      </c>
      <c r="JWR10" s="154">
        <v>0</v>
      </c>
      <c r="JWS10" s="154">
        <v>0</v>
      </c>
      <c r="JWT10" s="154">
        <v>0</v>
      </c>
      <c r="JWU10" s="154">
        <v>0</v>
      </c>
      <c r="JWV10" s="154">
        <v>0</v>
      </c>
      <c r="JWW10" s="154">
        <v>0</v>
      </c>
      <c r="JWX10" s="154">
        <v>0</v>
      </c>
      <c r="JWY10" s="154">
        <v>0</v>
      </c>
      <c r="JWZ10" s="154">
        <v>0</v>
      </c>
      <c r="JXA10" s="154">
        <v>0</v>
      </c>
      <c r="JXB10" s="154">
        <v>0</v>
      </c>
      <c r="JXC10" s="154">
        <v>0</v>
      </c>
      <c r="JXD10" s="154">
        <v>0</v>
      </c>
      <c r="JXE10" s="154">
        <v>0</v>
      </c>
      <c r="JXF10" s="154">
        <v>0</v>
      </c>
      <c r="JXG10" s="154">
        <v>0</v>
      </c>
      <c r="JXH10" s="154">
        <v>0</v>
      </c>
      <c r="JXI10" s="154">
        <v>0</v>
      </c>
      <c r="JXJ10" s="154">
        <v>0</v>
      </c>
      <c r="JXK10" s="154">
        <v>0</v>
      </c>
      <c r="JXL10" s="154">
        <v>0</v>
      </c>
      <c r="JXM10" s="154">
        <v>0</v>
      </c>
      <c r="JXN10" s="154">
        <v>0</v>
      </c>
      <c r="JXO10" s="154">
        <v>0</v>
      </c>
      <c r="JXP10" s="154">
        <v>0</v>
      </c>
      <c r="JXQ10" s="154">
        <v>0</v>
      </c>
      <c r="JXR10" s="154">
        <v>0</v>
      </c>
      <c r="JXS10" s="154">
        <v>0</v>
      </c>
      <c r="JXT10" s="154">
        <v>0</v>
      </c>
      <c r="JXU10" s="154">
        <v>0</v>
      </c>
      <c r="JXV10" s="154">
        <v>0</v>
      </c>
      <c r="JXW10" s="154">
        <v>0</v>
      </c>
      <c r="JXX10" s="154">
        <v>0</v>
      </c>
      <c r="JXY10" s="154">
        <v>0</v>
      </c>
      <c r="JXZ10" s="154">
        <v>0</v>
      </c>
      <c r="JYA10" s="154">
        <v>0</v>
      </c>
      <c r="JYB10" s="154">
        <v>0</v>
      </c>
      <c r="JYC10" s="154">
        <v>0</v>
      </c>
      <c r="JYD10" s="154">
        <v>0</v>
      </c>
      <c r="JYE10" s="154">
        <v>0</v>
      </c>
      <c r="JYF10" s="154">
        <v>0</v>
      </c>
      <c r="JYG10" s="154">
        <v>0</v>
      </c>
      <c r="JYH10" s="154">
        <v>0</v>
      </c>
      <c r="JYI10" s="154">
        <v>0</v>
      </c>
      <c r="JYJ10" s="154">
        <v>0</v>
      </c>
      <c r="JYK10" s="154">
        <v>0</v>
      </c>
      <c r="JYL10" s="154">
        <v>0</v>
      </c>
      <c r="JYM10" s="154">
        <v>0</v>
      </c>
      <c r="JYN10" s="154">
        <v>0</v>
      </c>
      <c r="JYO10" s="154">
        <v>0</v>
      </c>
      <c r="JYP10" s="154">
        <v>0</v>
      </c>
      <c r="JYQ10" s="154">
        <v>0</v>
      </c>
      <c r="JYR10" s="154">
        <v>0</v>
      </c>
      <c r="JYS10" s="154">
        <v>0</v>
      </c>
      <c r="JYT10" s="154">
        <v>0</v>
      </c>
      <c r="JYU10" s="154">
        <v>0</v>
      </c>
      <c r="JYV10" s="154">
        <v>0</v>
      </c>
      <c r="JYW10" s="154">
        <v>0</v>
      </c>
      <c r="JYX10" s="154">
        <v>0</v>
      </c>
      <c r="JYY10" s="154">
        <v>0</v>
      </c>
      <c r="JYZ10" s="154">
        <v>0</v>
      </c>
      <c r="JZA10" s="154">
        <v>0</v>
      </c>
      <c r="JZB10" s="154">
        <v>0</v>
      </c>
      <c r="JZC10" s="154">
        <v>0</v>
      </c>
      <c r="JZD10" s="154">
        <v>0</v>
      </c>
      <c r="JZE10" s="154">
        <v>0</v>
      </c>
      <c r="JZF10" s="154">
        <v>0</v>
      </c>
      <c r="JZG10" s="154">
        <v>0</v>
      </c>
      <c r="JZH10" s="154">
        <v>0</v>
      </c>
      <c r="JZI10" s="154">
        <v>0</v>
      </c>
      <c r="JZJ10" s="154">
        <v>0</v>
      </c>
      <c r="JZK10" s="154">
        <v>0</v>
      </c>
      <c r="JZL10" s="154">
        <v>0</v>
      </c>
      <c r="JZM10" s="154">
        <v>0</v>
      </c>
      <c r="JZN10" s="154">
        <v>0</v>
      </c>
      <c r="JZO10" s="154">
        <v>0</v>
      </c>
      <c r="JZP10" s="154">
        <v>0</v>
      </c>
      <c r="JZQ10" s="154">
        <v>0</v>
      </c>
      <c r="JZR10" s="154">
        <v>0</v>
      </c>
      <c r="JZS10" s="154">
        <v>0</v>
      </c>
      <c r="JZT10" s="154">
        <v>0</v>
      </c>
      <c r="JZU10" s="154">
        <v>0</v>
      </c>
      <c r="JZV10" s="154">
        <v>0</v>
      </c>
      <c r="JZW10" s="154">
        <v>0</v>
      </c>
      <c r="JZX10" s="154">
        <v>0</v>
      </c>
      <c r="JZY10" s="154">
        <v>0</v>
      </c>
      <c r="JZZ10" s="154">
        <v>0</v>
      </c>
      <c r="KAA10" s="154">
        <v>0</v>
      </c>
      <c r="KAB10" s="154">
        <v>0</v>
      </c>
      <c r="KAC10" s="154">
        <v>0</v>
      </c>
      <c r="KAD10" s="154">
        <v>0</v>
      </c>
      <c r="KAE10" s="154">
        <v>0</v>
      </c>
      <c r="KAF10" s="154">
        <v>0</v>
      </c>
      <c r="KAG10" s="154">
        <v>0</v>
      </c>
      <c r="KAH10" s="154">
        <v>0</v>
      </c>
      <c r="KAI10" s="154">
        <v>0</v>
      </c>
      <c r="KAJ10" s="154">
        <v>0</v>
      </c>
      <c r="KAK10" s="154">
        <v>0</v>
      </c>
      <c r="KAL10" s="154">
        <v>0</v>
      </c>
      <c r="KAM10" s="154">
        <v>0</v>
      </c>
      <c r="KAN10" s="154">
        <v>0</v>
      </c>
      <c r="KAO10" s="154">
        <v>0</v>
      </c>
      <c r="KAP10" s="154">
        <v>0</v>
      </c>
      <c r="KAQ10" s="154">
        <v>0</v>
      </c>
      <c r="KAR10" s="154">
        <v>0</v>
      </c>
      <c r="KAS10" s="154">
        <v>0</v>
      </c>
      <c r="KAT10" s="154">
        <v>0</v>
      </c>
      <c r="KAU10" s="154">
        <v>0</v>
      </c>
      <c r="KAV10" s="154">
        <v>0</v>
      </c>
      <c r="KAW10" s="154">
        <v>0</v>
      </c>
      <c r="KAX10" s="154">
        <v>0</v>
      </c>
      <c r="KAY10" s="154">
        <v>0</v>
      </c>
      <c r="KAZ10" s="154">
        <v>0</v>
      </c>
      <c r="KBA10" s="154">
        <v>0</v>
      </c>
      <c r="KBB10" s="154">
        <v>0</v>
      </c>
      <c r="KBC10" s="154">
        <v>0</v>
      </c>
      <c r="KBD10" s="154">
        <v>0</v>
      </c>
      <c r="KBE10" s="154">
        <v>0</v>
      </c>
      <c r="KBF10" s="154">
        <v>0</v>
      </c>
      <c r="KBG10" s="154">
        <v>0</v>
      </c>
      <c r="KBH10" s="154">
        <v>0</v>
      </c>
      <c r="KBI10" s="154">
        <v>0</v>
      </c>
      <c r="KBJ10" s="154">
        <v>0</v>
      </c>
      <c r="KBK10" s="154">
        <v>0</v>
      </c>
      <c r="KBL10" s="154">
        <v>0</v>
      </c>
      <c r="KBM10" s="154">
        <v>0</v>
      </c>
      <c r="KBN10" s="154">
        <v>0</v>
      </c>
      <c r="KBO10" s="154">
        <v>0</v>
      </c>
      <c r="KBP10" s="154">
        <v>0</v>
      </c>
      <c r="KBQ10" s="154">
        <v>0</v>
      </c>
      <c r="KBR10" s="154">
        <v>0</v>
      </c>
      <c r="KBS10" s="154">
        <v>0</v>
      </c>
      <c r="KBT10" s="154">
        <v>0</v>
      </c>
      <c r="KBU10" s="154">
        <v>0</v>
      </c>
      <c r="KBV10" s="154">
        <v>0</v>
      </c>
      <c r="KBW10" s="154">
        <v>0</v>
      </c>
      <c r="KBX10" s="154">
        <v>0</v>
      </c>
      <c r="KBY10" s="154">
        <v>0</v>
      </c>
      <c r="KBZ10" s="154">
        <v>0</v>
      </c>
      <c r="KCA10" s="154">
        <v>0</v>
      </c>
      <c r="KCB10" s="154">
        <v>0</v>
      </c>
      <c r="KCC10" s="154">
        <v>0</v>
      </c>
      <c r="KCD10" s="154">
        <v>0</v>
      </c>
      <c r="KCE10" s="154">
        <v>0</v>
      </c>
      <c r="KCF10" s="154">
        <v>0</v>
      </c>
      <c r="KCG10" s="154">
        <v>0</v>
      </c>
      <c r="KCH10" s="154">
        <v>0</v>
      </c>
      <c r="KCI10" s="154">
        <v>0</v>
      </c>
      <c r="KCJ10" s="154">
        <v>0</v>
      </c>
      <c r="KCK10" s="154">
        <v>0</v>
      </c>
      <c r="KCL10" s="154">
        <v>0</v>
      </c>
      <c r="KCM10" s="154">
        <v>0</v>
      </c>
      <c r="KCN10" s="154">
        <v>0</v>
      </c>
      <c r="KCO10" s="154">
        <v>0</v>
      </c>
      <c r="KCP10" s="154">
        <v>0</v>
      </c>
      <c r="KCQ10" s="154">
        <v>0</v>
      </c>
      <c r="KCR10" s="154">
        <v>0</v>
      </c>
      <c r="KCS10" s="154">
        <v>0</v>
      </c>
      <c r="KCT10" s="154">
        <v>0</v>
      </c>
      <c r="KCU10" s="154">
        <v>0</v>
      </c>
      <c r="KCV10" s="154">
        <v>0</v>
      </c>
      <c r="KCW10" s="154">
        <v>0</v>
      </c>
      <c r="KCX10" s="154">
        <v>0</v>
      </c>
      <c r="KCY10" s="154">
        <v>0</v>
      </c>
      <c r="KCZ10" s="154">
        <v>0</v>
      </c>
      <c r="KDA10" s="154">
        <v>0</v>
      </c>
      <c r="KDB10" s="154">
        <v>0</v>
      </c>
      <c r="KDC10" s="154">
        <v>0</v>
      </c>
      <c r="KDD10" s="154">
        <v>0</v>
      </c>
      <c r="KDE10" s="154">
        <v>0</v>
      </c>
      <c r="KDF10" s="154">
        <v>0</v>
      </c>
      <c r="KDG10" s="154">
        <v>0</v>
      </c>
      <c r="KDH10" s="154">
        <v>0</v>
      </c>
      <c r="KDI10" s="154">
        <v>0</v>
      </c>
      <c r="KDJ10" s="154">
        <v>0</v>
      </c>
      <c r="KDK10" s="154">
        <v>0</v>
      </c>
      <c r="KDL10" s="154">
        <v>0</v>
      </c>
      <c r="KDM10" s="154">
        <v>0</v>
      </c>
      <c r="KDN10" s="154">
        <v>0</v>
      </c>
      <c r="KDO10" s="154">
        <v>0</v>
      </c>
      <c r="KDP10" s="154">
        <v>0</v>
      </c>
      <c r="KDQ10" s="154">
        <v>0</v>
      </c>
      <c r="KDR10" s="154">
        <v>0</v>
      </c>
      <c r="KDS10" s="154">
        <v>0</v>
      </c>
      <c r="KDT10" s="154">
        <v>0</v>
      </c>
      <c r="KDU10" s="154">
        <v>0</v>
      </c>
      <c r="KDV10" s="154">
        <v>0</v>
      </c>
      <c r="KDW10" s="154">
        <v>0</v>
      </c>
      <c r="KDX10" s="154">
        <v>0</v>
      </c>
      <c r="KDY10" s="154">
        <v>0</v>
      </c>
      <c r="KDZ10" s="154">
        <v>0</v>
      </c>
      <c r="KEA10" s="154">
        <v>0</v>
      </c>
      <c r="KEB10" s="154">
        <v>0</v>
      </c>
      <c r="KEC10" s="154">
        <v>0</v>
      </c>
      <c r="KED10" s="154">
        <v>0</v>
      </c>
      <c r="KEE10" s="154">
        <v>0</v>
      </c>
      <c r="KEF10" s="154">
        <v>0</v>
      </c>
      <c r="KEG10" s="154">
        <v>0</v>
      </c>
      <c r="KEH10" s="154">
        <v>0</v>
      </c>
      <c r="KEI10" s="154">
        <v>0</v>
      </c>
      <c r="KEJ10" s="154">
        <v>0</v>
      </c>
      <c r="KEK10" s="154">
        <v>0</v>
      </c>
      <c r="KEL10" s="154">
        <v>0</v>
      </c>
      <c r="KEM10" s="154">
        <v>0</v>
      </c>
      <c r="KEN10" s="154">
        <v>0</v>
      </c>
      <c r="KEO10" s="154">
        <v>0</v>
      </c>
      <c r="KEP10" s="154">
        <v>0</v>
      </c>
      <c r="KEQ10" s="154">
        <v>0</v>
      </c>
      <c r="KER10" s="154">
        <v>0</v>
      </c>
      <c r="KES10" s="154">
        <v>0</v>
      </c>
      <c r="KET10" s="154">
        <v>0</v>
      </c>
      <c r="KEU10" s="154">
        <v>0</v>
      </c>
      <c r="KEV10" s="154">
        <v>0</v>
      </c>
      <c r="KEW10" s="154">
        <v>0</v>
      </c>
      <c r="KEX10" s="154">
        <v>0</v>
      </c>
      <c r="KEY10" s="154">
        <v>0</v>
      </c>
      <c r="KEZ10" s="154">
        <v>0</v>
      </c>
      <c r="KFA10" s="154">
        <v>0</v>
      </c>
      <c r="KFB10" s="154">
        <v>0</v>
      </c>
      <c r="KFC10" s="154">
        <v>0</v>
      </c>
      <c r="KFD10" s="154">
        <v>0</v>
      </c>
      <c r="KFE10" s="154">
        <v>0</v>
      </c>
      <c r="KFF10" s="154">
        <v>0</v>
      </c>
      <c r="KFG10" s="154">
        <v>0</v>
      </c>
      <c r="KFH10" s="154">
        <v>0</v>
      </c>
      <c r="KFI10" s="154">
        <v>0</v>
      </c>
      <c r="KFJ10" s="154">
        <v>0</v>
      </c>
      <c r="KFK10" s="154">
        <v>0</v>
      </c>
      <c r="KFL10" s="154">
        <v>0</v>
      </c>
      <c r="KFM10" s="154">
        <v>0</v>
      </c>
      <c r="KFN10" s="154">
        <v>0</v>
      </c>
      <c r="KFO10" s="154">
        <v>0</v>
      </c>
      <c r="KFP10" s="154">
        <v>0</v>
      </c>
      <c r="KFQ10" s="154">
        <v>0</v>
      </c>
      <c r="KFR10" s="154">
        <v>0</v>
      </c>
      <c r="KFS10" s="154">
        <v>0</v>
      </c>
      <c r="KFT10" s="154">
        <v>0</v>
      </c>
      <c r="KFU10" s="154">
        <v>0</v>
      </c>
      <c r="KFV10" s="154">
        <v>0</v>
      </c>
      <c r="KFW10" s="154">
        <v>0</v>
      </c>
      <c r="KFX10" s="154">
        <v>0</v>
      </c>
      <c r="KFY10" s="154">
        <v>0</v>
      </c>
      <c r="KFZ10" s="154">
        <v>0</v>
      </c>
      <c r="KGA10" s="154">
        <v>0</v>
      </c>
      <c r="KGB10" s="154">
        <v>0</v>
      </c>
      <c r="KGC10" s="154">
        <v>0</v>
      </c>
      <c r="KGD10" s="154">
        <v>0</v>
      </c>
      <c r="KGE10" s="154">
        <v>0</v>
      </c>
      <c r="KGF10" s="154">
        <v>0</v>
      </c>
      <c r="KGG10" s="154">
        <v>0</v>
      </c>
      <c r="KGH10" s="154">
        <v>0</v>
      </c>
      <c r="KGI10" s="154">
        <v>0</v>
      </c>
      <c r="KGJ10" s="154">
        <v>0</v>
      </c>
      <c r="KGK10" s="154">
        <v>0</v>
      </c>
      <c r="KGL10" s="154">
        <v>0</v>
      </c>
      <c r="KGM10" s="154">
        <v>0</v>
      </c>
      <c r="KGN10" s="154">
        <v>0</v>
      </c>
      <c r="KGO10" s="154">
        <v>0</v>
      </c>
      <c r="KGP10" s="154">
        <v>0</v>
      </c>
      <c r="KGQ10" s="154">
        <v>0</v>
      </c>
      <c r="KGR10" s="154">
        <v>0</v>
      </c>
      <c r="KGS10" s="154">
        <v>0</v>
      </c>
      <c r="KGT10" s="154">
        <v>0</v>
      </c>
      <c r="KGU10" s="154">
        <v>0</v>
      </c>
      <c r="KGV10" s="154">
        <v>0</v>
      </c>
      <c r="KGW10" s="154">
        <v>0</v>
      </c>
      <c r="KGX10" s="154">
        <v>0</v>
      </c>
      <c r="KGY10" s="154">
        <v>0</v>
      </c>
      <c r="KGZ10" s="154">
        <v>0</v>
      </c>
      <c r="KHA10" s="154">
        <v>0</v>
      </c>
      <c r="KHB10" s="154">
        <v>0</v>
      </c>
      <c r="KHC10" s="154">
        <v>0</v>
      </c>
      <c r="KHD10" s="154">
        <v>0</v>
      </c>
      <c r="KHE10" s="154">
        <v>0</v>
      </c>
      <c r="KHF10" s="154">
        <v>0</v>
      </c>
      <c r="KHG10" s="154">
        <v>0</v>
      </c>
      <c r="KHH10" s="154">
        <v>0</v>
      </c>
      <c r="KHI10" s="154">
        <v>0</v>
      </c>
      <c r="KHJ10" s="154">
        <v>0</v>
      </c>
      <c r="KHK10" s="154">
        <v>0</v>
      </c>
      <c r="KHL10" s="154">
        <v>0</v>
      </c>
      <c r="KHM10" s="154">
        <v>0</v>
      </c>
      <c r="KHN10" s="154">
        <v>0</v>
      </c>
      <c r="KHO10" s="154">
        <v>0</v>
      </c>
      <c r="KHP10" s="154">
        <v>0</v>
      </c>
      <c r="KHQ10" s="154">
        <v>0</v>
      </c>
      <c r="KHR10" s="154">
        <v>0</v>
      </c>
      <c r="KHS10" s="154">
        <v>0</v>
      </c>
      <c r="KHT10" s="154">
        <v>0</v>
      </c>
      <c r="KHU10" s="154">
        <v>0</v>
      </c>
      <c r="KHV10" s="154">
        <v>0</v>
      </c>
      <c r="KHW10" s="154">
        <v>0</v>
      </c>
      <c r="KHX10" s="154">
        <v>0</v>
      </c>
      <c r="KHY10" s="154">
        <v>0</v>
      </c>
      <c r="KHZ10" s="154">
        <v>0</v>
      </c>
      <c r="KIA10" s="154">
        <v>0</v>
      </c>
      <c r="KIB10" s="154">
        <v>0</v>
      </c>
      <c r="KIC10" s="154">
        <v>0</v>
      </c>
      <c r="KID10" s="154">
        <v>0</v>
      </c>
      <c r="KIE10" s="154">
        <v>0</v>
      </c>
      <c r="KIF10" s="154">
        <v>0</v>
      </c>
      <c r="KIG10" s="154">
        <v>0</v>
      </c>
      <c r="KIH10" s="154">
        <v>0</v>
      </c>
      <c r="KII10" s="154">
        <v>0</v>
      </c>
      <c r="KIJ10" s="154">
        <v>0</v>
      </c>
      <c r="KIK10" s="154">
        <v>0</v>
      </c>
      <c r="KIL10" s="154">
        <v>0</v>
      </c>
      <c r="KIM10" s="154">
        <v>0</v>
      </c>
      <c r="KIN10" s="154">
        <v>0</v>
      </c>
      <c r="KIO10" s="154">
        <v>0</v>
      </c>
      <c r="KIP10" s="154">
        <v>0</v>
      </c>
      <c r="KIQ10" s="154">
        <v>0</v>
      </c>
      <c r="KIR10" s="154">
        <v>0</v>
      </c>
      <c r="KIS10" s="154">
        <v>0</v>
      </c>
      <c r="KIT10" s="154">
        <v>0</v>
      </c>
      <c r="KIU10" s="154">
        <v>0</v>
      </c>
      <c r="KIV10" s="154">
        <v>0</v>
      </c>
      <c r="KIW10" s="154">
        <v>0</v>
      </c>
      <c r="KIX10" s="154">
        <v>0</v>
      </c>
      <c r="KIY10" s="154">
        <v>0</v>
      </c>
      <c r="KIZ10" s="154">
        <v>0</v>
      </c>
      <c r="KJA10" s="154">
        <v>0</v>
      </c>
      <c r="KJB10" s="154">
        <v>0</v>
      </c>
      <c r="KJC10" s="154">
        <v>0</v>
      </c>
      <c r="KJD10" s="154">
        <v>0</v>
      </c>
      <c r="KJE10" s="154">
        <v>0</v>
      </c>
      <c r="KJF10" s="154">
        <v>0</v>
      </c>
      <c r="KJG10" s="154">
        <v>0</v>
      </c>
      <c r="KJH10" s="154">
        <v>0</v>
      </c>
      <c r="KJI10" s="154">
        <v>0</v>
      </c>
      <c r="KJJ10" s="154">
        <v>0</v>
      </c>
      <c r="KJK10" s="154">
        <v>0</v>
      </c>
      <c r="KJL10" s="154">
        <v>0</v>
      </c>
      <c r="KJM10" s="154">
        <v>0</v>
      </c>
      <c r="KJN10" s="154">
        <v>0</v>
      </c>
      <c r="KJO10" s="154">
        <v>0</v>
      </c>
      <c r="KJP10" s="154">
        <v>0</v>
      </c>
      <c r="KJQ10" s="154">
        <v>0</v>
      </c>
      <c r="KJR10" s="154">
        <v>0</v>
      </c>
      <c r="KJS10" s="154">
        <v>0</v>
      </c>
      <c r="KJT10" s="154">
        <v>0</v>
      </c>
      <c r="KJU10" s="154">
        <v>0</v>
      </c>
      <c r="KJV10" s="154">
        <v>0</v>
      </c>
      <c r="KJW10" s="154">
        <v>0</v>
      </c>
      <c r="KJX10" s="154">
        <v>0</v>
      </c>
      <c r="KJY10" s="154">
        <v>0</v>
      </c>
      <c r="KJZ10" s="154">
        <v>0</v>
      </c>
      <c r="KKA10" s="154">
        <v>0</v>
      </c>
      <c r="KKB10" s="154">
        <v>0</v>
      </c>
      <c r="KKC10" s="154">
        <v>0</v>
      </c>
      <c r="KKD10" s="154">
        <v>0</v>
      </c>
      <c r="KKE10" s="154">
        <v>0</v>
      </c>
      <c r="KKF10" s="154">
        <v>0</v>
      </c>
      <c r="KKG10" s="154">
        <v>0</v>
      </c>
      <c r="KKH10" s="154">
        <v>0</v>
      </c>
      <c r="KKI10" s="154">
        <v>0</v>
      </c>
      <c r="KKJ10" s="154">
        <v>0</v>
      </c>
      <c r="KKK10" s="154">
        <v>0</v>
      </c>
      <c r="KKL10" s="154">
        <v>0</v>
      </c>
      <c r="KKM10" s="154">
        <v>0</v>
      </c>
      <c r="KKN10" s="154">
        <v>0</v>
      </c>
      <c r="KKO10" s="154">
        <v>0</v>
      </c>
      <c r="KKP10" s="154">
        <v>0</v>
      </c>
      <c r="KKQ10" s="154">
        <v>0</v>
      </c>
      <c r="KKR10" s="154">
        <v>0</v>
      </c>
      <c r="KKS10" s="154">
        <v>0</v>
      </c>
      <c r="KKT10" s="154">
        <v>0</v>
      </c>
      <c r="KKU10" s="154">
        <v>0</v>
      </c>
      <c r="KKV10" s="154">
        <v>0</v>
      </c>
      <c r="KKW10" s="154">
        <v>0</v>
      </c>
      <c r="KKX10" s="154">
        <v>0</v>
      </c>
      <c r="KKY10" s="154">
        <v>0</v>
      </c>
      <c r="KKZ10" s="154">
        <v>0</v>
      </c>
      <c r="KLA10" s="154">
        <v>0</v>
      </c>
      <c r="KLB10" s="154">
        <v>0</v>
      </c>
      <c r="KLC10" s="154">
        <v>0</v>
      </c>
      <c r="KLD10" s="154">
        <v>0</v>
      </c>
      <c r="KLE10" s="154">
        <v>0</v>
      </c>
      <c r="KLF10" s="154">
        <v>0</v>
      </c>
      <c r="KLG10" s="154">
        <v>0</v>
      </c>
      <c r="KLH10" s="154">
        <v>0</v>
      </c>
      <c r="KLI10" s="154">
        <v>0</v>
      </c>
      <c r="KLJ10" s="154">
        <v>0</v>
      </c>
      <c r="KLK10" s="154">
        <v>0</v>
      </c>
      <c r="KLL10" s="154">
        <v>0</v>
      </c>
      <c r="KLM10" s="154">
        <v>0</v>
      </c>
      <c r="KLN10" s="154">
        <v>0</v>
      </c>
      <c r="KLO10" s="154">
        <v>0</v>
      </c>
      <c r="KLP10" s="154">
        <v>0</v>
      </c>
      <c r="KLQ10" s="154">
        <v>0</v>
      </c>
      <c r="KLR10" s="154">
        <v>0</v>
      </c>
      <c r="KLS10" s="154">
        <v>0</v>
      </c>
      <c r="KLT10" s="154">
        <v>0</v>
      </c>
      <c r="KLU10" s="154">
        <v>0</v>
      </c>
      <c r="KLV10" s="154">
        <v>0</v>
      </c>
      <c r="KLW10" s="154">
        <v>0</v>
      </c>
      <c r="KLX10" s="154">
        <v>0</v>
      </c>
      <c r="KLY10" s="154">
        <v>0</v>
      </c>
      <c r="KLZ10" s="154">
        <v>0</v>
      </c>
      <c r="KMA10" s="154">
        <v>0</v>
      </c>
      <c r="KMB10" s="154">
        <v>0</v>
      </c>
      <c r="KMC10" s="154">
        <v>0</v>
      </c>
      <c r="KMD10" s="154">
        <v>0</v>
      </c>
      <c r="KME10" s="154">
        <v>0</v>
      </c>
      <c r="KMF10" s="154">
        <v>0</v>
      </c>
      <c r="KMG10" s="154">
        <v>0</v>
      </c>
      <c r="KMH10" s="154">
        <v>0</v>
      </c>
      <c r="KMI10" s="154">
        <v>0</v>
      </c>
      <c r="KMJ10" s="154">
        <v>0</v>
      </c>
      <c r="KMK10" s="154">
        <v>0</v>
      </c>
      <c r="KML10" s="154">
        <v>0</v>
      </c>
      <c r="KMM10" s="154">
        <v>0</v>
      </c>
      <c r="KMN10" s="154">
        <v>0</v>
      </c>
      <c r="KMO10" s="154">
        <v>0</v>
      </c>
      <c r="KMP10" s="154">
        <v>0</v>
      </c>
      <c r="KMQ10" s="154">
        <v>0</v>
      </c>
      <c r="KMR10" s="154">
        <v>0</v>
      </c>
      <c r="KMS10" s="154">
        <v>0</v>
      </c>
      <c r="KMT10" s="154">
        <v>0</v>
      </c>
      <c r="KMU10" s="154">
        <v>0</v>
      </c>
      <c r="KMV10" s="154">
        <v>0</v>
      </c>
      <c r="KMW10" s="154">
        <v>0</v>
      </c>
      <c r="KMX10" s="154">
        <v>0</v>
      </c>
      <c r="KMY10" s="154">
        <v>0</v>
      </c>
      <c r="KMZ10" s="154">
        <v>0</v>
      </c>
      <c r="KNA10" s="154">
        <v>0</v>
      </c>
      <c r="KNB10" s="154">
        <v>0</v>
      </c>
      <c r="KNC10" s="154">
        <v>0</v>
      </c>
      <c r="KND10" s="154">
        <v>0</v>
      </c>
      <c r="KNE10" s="154">
        <v>0</v>
      </c>
      <c r="KNF10" s="154">
        <v>0</v>
      </c>
      <c r="KNG10" s="154">
        <v>0</v>
      </c>
      <c r="KNH10" s="154">
        <v>0</v>
      </c>
      <c r="KNI10" s="154">
        <v>0</v>
      </c>
      <c r="KNJ10" s="154">
        <v>0</v>
      </c>
      <c r="KNK10" s="154">
        <v>0</v>
      </c>
      <c r="KNL10" s="154">
        <v>0</v>
      </c>
      <c r="KNM10" s="154">
        <v>0</v>
      </c>
      <c r="KNN10" s="154">
        <v>0</v>
      </c>
      <c r="KNO10" s="154">
        <v>0</v>
      </c>
      <c r="KNP10" s="154">
        <v>0</v>
      </c>
      <c r="KNQ10" s="154">
        <v>0</v>
      </c>
      <c r="KNR10" s="154">
        <v>0</v>
      </c>
      <c r="KNS10" s="154">
        <v>0</v>
      </c>
      <c r="KNT10" s="154">
        <v>0</v>
      </c>
      <c r="KNU10" s="154">
        <v>0</v>
      </c>
      <c r="KNV10" s="154">
        <v>0</v>
      </c>
      <c r="KNW10" s="154">
        <v>0</v>
      </c>
      <c r="KNX10" s="154">
        <v>0</v>
      </c>
      <c r="KNY10" s="154">
        <v>0</v>
      </c>
      <c r="KNZ10" s="154">
        <v>0</v>
      </c>
      <c r="KOA10" s="154">
        <v>0</v>
      </c>
      <c r="KOB10" s="154">
        <v>0</v>
      </c>
      <c r="KOC10" s="154">
        <v>0</v>
      </c>
      <c r="KOD10" s="154">
        <v>0</v>
      </c>
      <c r="KOE10" s="154">
        <v>0</v>
      </c>
      <c r="KOF10" s="154">
        <v>0</v>
      </c>
      <c r="KOG10" s="154">
        <v>0</v>
      </c>
      <c r="KOH10" s="154">
        <v>0</v>
      </c>
      <c r="KOI10" s="154">
        <v>0</v>
      </c>
      <c r="KOJ10" s="154">
        <v>0</v>
      </c>
      <c r="KOK10" s="154">
        <v>0</v>
      </c>
      <c r="KOL10" s="154">
        <v>0</v>
      </c>
      <c r="KOM10" s="154">
        <v>0</v>
      </c>
      <c r="KON10" s="154">
        <v>0</v>
      </c>
      <c r="KOO10" s="154">
        <v>0</v>
      </c>
      <c r="KOP10" s="154">
        <v>0</v>
      </c>
      <c r="KOQ10" s="154">
        <v>0</v>
      </c>
      <c r="KOR10" s="154">
        <v>0</v>
      </c>
      <c r="KOS10" s="154">
        <v>0</v>
      </c>
      <c r="KOT10" s="154">
        <v>0</v>
      </c>
      <c r="KOU10" s="154">
        <v>0</v>
      </c>
      <c r="KOV10" s="154">
        <v>0</v>
      </c>
      <c r="KOW10" s="154">
        <v>0</v>
      </c>
      <c r="KOX10" s="154">
        <v>0</v>
      </c>
      <c r="KOY10" s="154">
        <v>0</v>
      </c>
      <c r="KOZ10" s="154">
        <v>0</v>
      </c>
      <c r="KPA10" s="154">
        <v>0</v>
      </c>
      <c r="KPB10" s="154">
        <v>0</v>
      </c>
      <c r="KPC10" s="154">
        <v>0</v>
      </c>
      <c r="KPD10" s="154">
        <v>0</v>
      </c>
      <c r="KPE10" s="154">
        <v>0</v>
      </c>
      <c r="KPF10" s="154">
        <v>0</v>
      </c>
      <c r="KPG10" s="154">
        <v>0</v>
      </c>
      <c r="KPH10" s="154">
        <v>0</v>
      </c>
      <c r="KPI10" s="154">
        <v>0</v>
      </c>
      <c r="KPJ10" s="154">
        <v>0</v>
      </c>
      <c r="KPK10" s="154">
        <v>0</v>
      </c>
      <c r="KPL10" s="154">
        <v>0</v>
      </c>
      <c r="KPM10" s="154">
        <v>0</v>
      </c>
      <c r="KPN10" s="154">
        <v>0</v>
      </c>
      <c r="KPO10" s="154">
        <v>0</v>
      </c>
      <c r="KPP10" s="154">
        <v>0</v>
      </c>
      <c r="KPQ10" s="154">
        <v>0</v>
      </c>
      <c r="KPR10" s="154">
        <v>0</v>
      </c>
      <c r="KPS10" s="154">
        <v>0</v>
      </c>
      <c r="KPT10" s="154">
        <v>0</v>
      </c>
      <c r="KPU10" s="154">
        <v>0</v>
      </c>
      <c r="KPV10" s="154">
        <v>0</v>
      </c>
      <c r="KPW10" s="154">
        <v>0</v>
      </c>
      <c r="KPX10" s="154">
        <v>0</v>
      </c>
      <c r="KPY10" s="154">
        <v>0</v>
      </c>
      <c r="KPZ10" s="154">
        <v>0</v>
      </c>
      <c r="KQA10" s="154">
        <v>0</v>
      </c>
      <c r="KQB10" s="154">
        <v>0</v>
      </c>
      <c r="KQC10" s="154">
        <v>0</v>
      </c>
      <c r="KQD10" s="154">
        <v>0</v>
      </c>
      <c r="KQE10" s="154">
        <v>0</v>
      </c>
      <c r="KQF10" s="154">
        <v>0</v>
      </c>
      <c r="KQG10" s="154">
        <v>0</v>
      </c>
      <c r="KQH10" s="154">
        <v>0</v>
      </c>
      <c r="KQI10" s="154">
        <v>0</v>
      </c>
      <c r="KQJ10" s="154">
        <v>0</v>
      </c>
      <c r="KQK10" s="154">
        <v>0</v>
      </c>
      <c r="KQL10" s="154">
        <v>0</v>
      </c>
      <c r="KQM10" s="154">
        <v>0</v>
      </c>
      <c r="KQN10" s="154">
        <v>0</v>
      </c>
      <c r="KQO10" s="154">
        <v>0</v>
      </c>
      <c r="KQP10" s="154">
        <v>0</v>
      </c>
      <c r="KQQ10" s="154">
        <v>0</v>
      </c>
      <c r="KQR10" s="154">
        <v>0</v>
      </c>
      <c r="KQS10" s="154">
        <v>0</v>
      </c>
      <c r="KQT10" s="154">
        <v>0</v>
      </c>
      <c r="KQU10" s="154">
        <v>0</v>
      </c>
      <c r="KQV10" s="154">
        <v>0</v>
      </c>
      <c r="KQW10" s="154">
        <v>0</v>
      </c>
      <c r="KQX10" s="154">
        <v>0</v>
      </c>
      <c r="KQY10" s="154">
        <v>0</v>
      </c>
      <c r="KQZ10" s="154">
        <v>0</v>
      </c>
      <c r="KRA10" s="154">
        <v>0</v>
      </c>
      <c r="KRB10" s="154">
        <v>0</v>
      </c>
      <c r="KRC10" s="154">
        <v>0</v>
      </c>
      <c r="KRD10" s="154">
        <v>0</v>
      </c>
      <c r="KRE10" s="154">
        <v>0</v>
      </c>
      <c r="KRF10" s="154">
        <v>0</v>
      </c>
      <c r="KRG10" s="154">
        <v>0</v>
      </c>
      <c r="KRH10" s="154">
        <v>0</v>
      </c>
      <c r="KRI10" s="154">
        <v>0</v>
      </c>
      <c r="KRJ10" s="154">
        <v>0</v>
      </c>
      <c r="KRK10" s="154">
        <v>0</v>
      </c>
      <c r="KRL10" s="154">
        <v>0</v>
      </c>
      <c r="KRM10" s="154">
        <v>0</v>
      </c>
      <c r="KRN10" s="154">
        <v>0</v>
      </c>
      <c r="KRO10" s="154">
        <v>0</v>
      </c>
      <c r="KRP10" s="154">
        <v>0</v>
      </c>
      <c r="KRQ10" s="154">
        <v>0</v>
      </c>
      <c r="KRR10" s="154">
        <v>0</v>
      </c>
      <c r="KRS10" s="154">
        <v>0</v>
      </c>
      <c r="KRT10" s="154">
        <v>0</v>
      </c>
      <c r="KRU10" s="154">
        <v>0</v>
      </c>
      <c r="KRV10" s="154">
        <v>0</v>
      </c>
      <c r="KRW10" s="154">
        <v>0</v>
      </c>
      <c r="KRX10" s="154">
        <v>0</v>
      </c>
      <c r="KRY10" s="154">
        <v>0</v>
      </c>
      <c r="KRZ10" s="154">
        <v>0</v>
      </c>
      <c r="KSA10" s="154">
        <v>0</v>
      </c>
      <c r="KSB10" s="154">
        <v>0</v>
      </c>
      <c r="KSC10" s="154">
        <v>0</v>
      </c>
      <c r="KSD10" s="154">
        <v>0</v>
      </c>
      <c r="KSE10" s="154">
        <v>0</v>
      </c>
      <c r="KSF10" s="154">
        <v>0</v>
      </c>
      <c r="KSG10" s="154">
        <v>0</v>
      </c>
      <c r="KSH10" s="154">
        <v>0</v>
      </c>
      <c r="KSI10" s="154">
        <v>0</v>
      </c>
      <c r="KSJ10" s="154">
        <v>0</v>
      </c>
      <c r="KSK10" s="154">
        <v>0</v>
      </c>
      <c r="KSL10" s="154">
        <v>0</v>
      </c>
      <c r="KSM10" s="154">
        <v>0</v>
      </c>
      <c r="KSN10" s="154">
        <v>0</v>
      </c>
      <c r="KSO10" s="154">
        <v>0</v>
      </c>
      <c r="KSP10" s="154">
        <v>0</v>
      </c>
      <c r="KSQ10" s="154">
        <v>0</v>
      </c>
      <c r="KSR10" s="154">
        <v>0</v>
      </c>
      <c r="KSS10" s="154">
        <v>0</v>
      </c>
      <c r="KST10" s="154">
        <v>0</v>
      </c>
      <c r="KSU10" s="154">
        <v>0</v>
      </c>
      <c r="KSV10" s="154">
        <v>0</v>
      </c>
      <c r="KSW10" s="154">
        <v>0</v>
      </c>
      <c r="KSX10" s="154">
        <v>0</v>
      </c>
      <c r="KSY10" s="154">
        <v>0</v>
      </c>
      <c r="KSZ10" s="154">
        <v>0</v>
      </c>
      <c r="KTA10" s="154">
        <v>0</v>
      </c>
      <c r="KTB10" s="154">
        <v>0</v>
      </c>
      <c r="KTC10" s="154">
        <v>0</v>
      </c>
      <c r="KTD10" s="154">
        <v>0</v>
      </c>
      <c r="KTE10" s="154">
        <v>0</v>
      </c>
      <c r="KTF10" s="154">
        <v>0</v>
      </c>
      <c r="KTG10" s="154">
        <v>0</v>
      </c>
      <c r="KTH10" s="154">
        <v>0</v>
      </c>
      <c r="KTI10" s="154">
        <v>0</v>
      </c>
      <c r="KTJ10" s="154">
        <v>0</v>
      </c>
      <c r="KTK10" s="154">
        <v>0</v>
      </c>
      <c r="KTL10" s="154">
        <v>0</v>
      </c>
      <c r="KTM10" s="154">
        <v>0</v>
      </c>
      <c r="KTN10" s="154">
        <v>0</v>
      </c>
      <c r="KTO10" s="154">
        <v>0</v>
      </c>
      <c r="KTP10" s="154">
        <v>0</v>
      </c>
      <c r="KTQ10" s="154">
        <v>0</v>
      </c>
      <c r="KTR10" s="154">
        <v>0</v>
      </c>
      <c r="KTS10" s="154">
        <v>0</v>
      </c>
      <c r="KTT10" s="154">
        <v>0</v>
      </c>
      <c r="KTU10" s="154">
        <v>0</v>
      </c>
      <c r="KTV10" s="154">
        <v>0</v>
      </c>
      <c r="KTW10" s="154">
        <v>0</v>
      </c>
      <c r="KTX10" s="154">
        <v>0</v>
      </c>
      <c r="KTY10" s="154">
        <v>0</v>
      </c>
      <c r="KTZ10" s="154">
        <v>0</v>
      </c>
      <c r="KUA10" s="154">
        <v>0</v>
      </c>
      <c r="KUB10" s="154">
        <v>0</v>
      </c>
      <c r="KUC10" s="154">
        <v>0</v>
      </c>
      <c r="KUD10" s="154">
        <v>0</v>
      </c>
      <c r="KUE10" s="154">
        <v>0</v>
      </c>
      <c r="KUF10" s="154">
        <v>0</v>
      </c>
      <c r="KUG10" s="154">
        <v>0</v>
      </c>
      <c r="KUH10" s="154">
        <v>0</v>
      </c>
      <c r="KUI10" s="154">
        <v>0</v>
      </c>
      <c r="KUJ10" s="154">
        <v>0</v>
      </c>
      <c r="KUK10" s="154">
        <v>0</v>
      </c>
      <c r="KUL10" s="154">
        <v>0</v>
      </c>
      <c r="KUM10" s="154">
        <v>0</v>
      </c>
      <c r="KUN10" s="154">
        <v>0</v>
      </c>
      <c r="KUO10" s="154">
        <v>0</v>
      </c>
      <c r="KUP10" s="154">
        <v>0</v>
      </c>
      <c r="KUQ10" s="154">
        <v>0</v>
      </c>
      <c r="KUR10" s="154">
        <v>0</v>
      </c>
      <c r="KUS10" s="154">
        <v>0</v>
      </c>
      <c r="KUT10" s="154">
        <v>0</v>
      </c>
      <c r="KUU10" s="154">
        <v>0</v>
      </c>
      <c r="KUV10" s="154">
        <v>0</v>
      </c>
      <c r="KUW10" s="154">
        <v>0</v>
      </c>
      <c r="KUX10" s="154">
        <v>0</v>
      </c>
      <c r="KUY10" s="154">
        <v>0</v>
      </c>
      <c r="KUZ10" s="154">
        <v>0</v>
      </c>
      <c r="KVA10" s="154">
        <v>0</v>
      </c>
      <c r="KVB10" s="154">
        <v>0</v>
      </c>
      <c r="KVC10" s="154">
        <v>0</v>
      </c>
      <c r="KVD10" s="154">
        <v>0</v>
      </c>
      <c r="KVE10" s="154">
        <v>0</v>
      </c>
      <c r="KVF10" s="154">
        <v>0</v>
      </c>
      <c r="KVG10" s="154">
        <v>0</v>
      </c>
      <c r="KVH10" s="154">
        <v>0</v>
      </c>
      <c r="KVI10" s="154">
        <v>0</v>
      </c>
      <c r="KVJ10" s="154">
        <v>0</v>
      </c>
      <c r="KVK10" s="154">
        <v>0</v>
      </c>
      <c r="KVL10" s="154">
        <v>0</v>
      </c>
      <c r="KVM10" s="154">
        <v>0</v>
      </c>
      <c r="KVN10" s="154">
        <v>0</v>
      </c>
      <c r="KVO10" s="154">
        <v>0</v>
      </c>
      <c r="KVP10" s="154">
        <v>0</v>
      </c>
      <c r="KVQ10" s="154">
        <v>0</v>
      </c>
      <c r="KVR10" s="154">
        <v>0</v>
      </c>
      <c r="KVS10" s="154">
        <v>0</v>
      </c>
      <c r="KVT10" s="154">
        <v>0</v>
      </c>
      <c r="KVU10" s="154">
        <v>0</v>
      </c>
      <c r="KVV10" s="154">
        <v>0</v>
      </c>
      <c r="KVW10" s="154">
        <v>0</v>
      </c>
      <c r="KVX10" s="154">
        <v>0</v>
      </c>
      <c r="KVY10" s="154">
        <v>0</v>
      </c>
      <c r="KVZ10" s="154">
        <v>0</v>
      </c>
      <c r="KWA10" s="154">
        <v>0</v>
      </c>
      <c r="KWB10" s="154">
        <v>0</v>
      </c>
      <c r="KWC10" s="154">
        <v>0</v>
      </c>
      <c r="KWD10" s="154">
        <v>0</v>
      </c>
      <c r="KWE10" s="154">
        <v>0</v>
      </c>
      <c r="KWF10" s="154">
        <v>0</v>
      </c>
      <c r="KWG10" s="154">
        <v>0</v>
      </c>
      <c r="KWH10" s="154">
        <v>0</v>
      </c>
      <c r="KWI10" s="154">
        <v>0</v>
      </c>
      <c r="KWJ10" s="154">
        <v>0</v>
      </c>
      <c r="KWK10" s="154">
        <v>0</v>
      </c>
      <c r="KWL10" s="154">
        <v>0</v>
      </c>
      <c r="KWM10" s="154">
        <v>0</v>
      </c>
      <c r="KWN10" s="154">
        <v>0</v>
      </c>
      <c r="KWO10" s="154">
        <v>0</v>
      </c>
      <c r="KWP10" s="154">
        <v>0</v>
      </c>
      <c r="KWQ10" s="154">
        <v>0</v>
      </c>
      <c r="KWR10" s="154">
        <v>0</v>
      </c>
      <c r="KWS10" s="154">
        <v>0</v>
      </c>
      <c r="KWT10" s="154">
        <v>0</v>
      </c>
      <c r="KWU10" s="154">
        <v>0</v>
      </c>
      <c r="KWV10" s="154">
        <v>0</v>
      </c>
      <c r="KWW10" s="154">
        <v>0</v>
      </c>
      <c r="KWX10" s="154">
        <v>0</v>
      </c>
      <c r="KWY10" s="154">
        <v>0</v>
      </c>
      <c r="KWZ10" s="154">
        <v>0</v>
      </c>
      <c r="KXA10" s="154">
        <v>0</v>
      </c>
      <c r="KXB10" s="154">
        <v>0</v>
      </c>
      <c r="KXC10" s="154">
        <v>0</v>
      </c>
      <c r="KXD10" s="154">
        <v>0</v>
      </c>
      <c r="KXE10" s="154">
        <v>0</v>
      </c>
      <c r="KXF10" s="154">
        <v>0</v>
      </c>
      <c r="KXG10" s="154">
        <v>0</v>
      </c>
      <c r="KXH10" s="154">
        <v>0</v>
      </c>
      <c r="KXI10" s="154">
        <v>0</v>
      </c>
      <c r="KXJ10" s="154">
        <v>0</v>
      </c>
      <c r="KXK10" s="154">
        <v>0</v>
      </c>
      <c r="KXL10" s="154">
        <v>0</v>
      </c>
      <c r="KXM10" s="154">
        <v>0</v>
      </c>
      <c r="KXN10" s="154">
        <v>0</v>
      </c>
      <c r="KXO10" s="154">
        <v>0</v>
      </c>
      <c r="KXP10" s="154">
        <v>0</v>
      </c>
      <c r="KXQ10" s="154">
        <v>0</v>
      </c>
      <c r="KXR10" s="154">
        <v>0</v>
      </c>
      <c r="KXS10" s="154">
        <v>0</v>
      </c>
      <c r="KXT10" s="154">
        <v>0</v>
      </c>
      <c r="KXU10" s="154">
        <v>0</v>
      </c>
      <c r="KXV10" s="154">
        <v>0</v>
      </c>
      <c r="KXW10" s="154">
        <v>0</v>
      </c>
      <c r="KXX10" s="154">
        <v>0</v>
      </c>
      <c r="KXY10" s="154">
        <v>0</v>
      </c>
      <c r="KXZ10" s="154">
        <v>0</v>
      </c>
      <c r="KYA10" s="154">
        <v>0</v>
      </c>
      <c r="KYB10" s="154">
        <v>0</v>
      </c>
      <c r="KYC10" s="154">
        <v>0</v>
      </c>
      <c r="KYD10" s="154">
        <v>0</v>
      </c>
      <c r="KYE10" s="154">
        <v>0</v>
      </c>
      <c r="KYF10" s="154">
        <v>0</v>
      </c>
      <c r="KYG10" s="154">
        <v>0</v>
      </c>
      <c r="KYH10" s="154">
        <v>0</v>
      </c>
      <c r="KYI10" s="154">
        <v>0</v>
      </c>
      <c r="KYJ10" s="154">
        <v>0</v>
      </c>
      <c r="KYK10" s="154">
        <v>0</v>
      </c>
      <c r="KYL10" s="154">
        <v>0</v>
      </c>
      <c r="KYM10" s="154">
        <v>0</v>
      </c>
      <c r="KYN10" s="154">
        <v>0</v>
      </c>
      <c r="KYO10" s="154">
        <v>0</v>
      </c>
      <c r="KYP10" s="154">
        <v>0</v>
      </c>
      <c r="KYQ10" s="154">
        <v>0</v>
      </c>
      <c r="KYR10" s="154">
        <v>0</v>
      </c>
      <c r="KYS10" s="154">
        <v>0</v>
      </c>
      <c r="KYT10" s="154">
        <v>0</v>
      </c>
      <c r="KYU10" s="154">
        <v>0</v>
      </c>
      <c r="KYV10" s="154">
        <v>0</v>
      </c>
      <c r="KYW10" s="154">
        <v>0</v>
      </c>
      <c r="KYX10" s="154">
        <v>0</v>
      </c>
      <c r="KYY10" s="154">
        <v>0</v>
      </c>
      <c r="KYZ10" s="154">
        <v>0</v>
      </c>
      <c r="KZA10" s="154">
        <v>0</v>
      </c>
      <c r="KZB10" s="154">
        <v>0</v>
      </c>
      <c r="KZC10" s="154">
        <v>0</v>
      </c>
      <c r="KZD10" s="154">
        <v>0</v>
      </c>
      <c r="KZE10" s="154">
        <v>0</v>
      </c>
      <c r="KZF10" s="154">
        <v>0</v>
      </c>
      <c r="KZG10" s="154">
        <v>0</v>
      </c>
      <c r="KZH10" s="154">
        <v>0</v>
      </c>
      <c r="KZI10" s="154">
        <v>0</v>
      </c>
      <c r="KZJ10" s="154">
        <v>0</v>
      </c>
      <c r="KZK10" s="154">
        <v>0</v>
      </c>
      <c r="KZL10" s="154">
        <v>0</v>
      </c>
      <c r="KZM10" s="154">
        <v>0</v>
      </c>
      <c r="KZN10" s="154">
        <v>0</v>
      </c>
      <c r="KZO10" s="154">
        <v>0</v>
      </c>
      <c r="KZP10" s="154">
        <v>0</v>
      </c>
      <c r="KZQ10" s="154">
        <v>0</v>
      </c>
      <c r="KZR10" s="154">
        <v>0</v>
      </c>
      <c r="KZS10" s="154">
        <v>0</v>
      </c>
      <c r="KZT10" s="154">
        <v>0</v>
      </c>
      <c r="KZU10" s="154">
        <v>0</v>
      </c>
      <c r="KZV10" s="154">
        <v>0</v>
      </c>
      <c r="KZW10" s="154">
        <v>0</v>
      </c>
      <c r="KZX10" s="154">
        <v>0</v>
      </c>
      <c r="KZY10" s="154">
        <v>0</v>
      </c>
      <c r="KZZ10" s="154">
        <v>0</v>
      </c>
      <c r="LAA10" s="154">
        <v>0</v>
      </c>
      <c r="LAB10" s="154">
        <v>0</v>
      </c>
      <c r="LAC10" s="154">
        <v>0</v>
      </c>
      <c r="LAD10" s="154">
        <v>0</v>
      </c>
      <c r="LAE10" s="154">
        <v>0</v>
      </c>
      <c r="LAF10" s="154">
        <v>0</v>
      </c>
      <c r="LAG10" s="154">
        <v>0</v>
      </c>
      <c r="LAH10" s="154">
        <v>0</v>
      </c>
      <c r="LAI10" s="154">
        <v>0</v>
      </c>
      <c r="LAJ10" s="154">
        <v>0</v>
      </c>
      <c r="LAK10" s="154">
        <v>0</v>
      </c>
      <c r="LAL10" s="154">
        <v>0</v>
      </c>
      <c r="LAM10" s="154">
        <v>0</v>
      </c>
      <c r="LAN10" s="154">
        <v>0</v>
      </c>
      <c r="LAO10" s="154">
        <v>0</v>
      </c>
      <c r="LAP10" s="154">
        <v>0</v>
      </c>
      <c r="LAQ10" s="154">
        <v>0</v>
      </c>
      <c r="LAR10" s="154">
        <v>0</v>
      </c>
      <c r="LAS10" s="154">
        <v>0</v>
      </c>
      <c r="LAT10" s="154">
        <v>0</v>
      </c>
      <c r="LAU10" s="154">
        <v>0</v>
      </c>
      <c r="LAV10" s="154">
        <v>0</v>
      </c>
      <c r="LAW10" s="154">
        <v>0</v>
      </c>
      <c r="LAX10" s="154">
        <v>0</v>
      </c>
      <c r="LAY10" s="154">
        <v>0</v>
      </c>
      <c r="LAZ10" s="154">
        <v>0</v>
      </c>
      <c r="LBA10" s="154">
        <v>0</v>
      </c>
      <c r="LBB10" s="154">
        <v>0</v>
      </c>
      <c r="LBC10" s="154">
        <v>0</v>
      </c>
      <c r="LBD10" s="154">
        <v>0</v>
      </c>
      <c r="LBE10" s="154">
        <v>0</v>
      </c>
      <c r="LBF10" s="154">
        <v>0</v>
      </c>
      <c r="LBG10" s="154">
        <v>0</v>
      </c>
      <c r="LBH10" s="154">
        <v>0</v>
      </c>
      <c r="LBI10" s="154">
        <v>0</v>
      </c>
      <c r="LBJ10" s="154">
        <v>0</v>
      </c>
      <c r="LBK10" s="154">
        <v>0</v>
      </c>
      <c r="LBL10" s="154">
        <v>0</v>
      </c>
      <c r="LBM10" s="154">
        <v>0</v>
      </c>
      <c r="LBN10" s="154">
        <v>0</v>
      </c>
      <c r="LBO10" s="154">
        <v>0</v>
      </c>
      <c r="LBP10" s="154">
        <v>0</v>
      </c>
      <c r="LBQ10" s="154">
        <v>0</v>
      </c>
      <c r="LBR10" s="154">
        <v>0</v>
      </c>
      <c r="LBS10" s="154">
        <v>0</v>
      </c>
      <c r="LBT10" s="154">
        <v>0</v>
      </c>
      <c r="LBU10" s="154">
        <v>0</v>
      </c>
      <c r="LBV10" s="154">
        <v>0</v>
      </c>
      <c r="LBW10" s="154">
        <v>0</v>
      </c>
      <c r="LBX10" s="154">
        <v>0</v>
      </c>
      <c r="LBY10" s="154">
        <v>0</v>
      </c>
      <c r="LBZ10" s="154">
        <v>0</v>
      </c>
      <c r="LCA10" s="154">
        <v>0</v>
      </c>
      <c r="LCB10" s="154">
        <v>0</v>
      </c>
      <c r="LCC10" s="154">
        <v>0</v>
      </c>
      <c r="LCD10" s="154">
        <v>0</v>
      </c>
      <c r="LCE10" s="154">
        <v>0</v>
      </c>
      <c r="LCF10" s="154">
        <v>0</v>
      </c>
      <c r="LCG10" s="154">
        <v>0</v>
      </c>
      <c r="LCH10" s="154">
        <v>0</v>
      </c>
      <c r="LCI10" s="154">
        <v>0</v>
      </c>
      <c r="LCJ10" s="154">
        <v>0</v>
      </c>
      <c r="LCK10" s="154">
        <v>0</v>
      </c>
      <c r="LCL10" s="154">
        <v>0</v>
      </c>
      <c r="LCM10" s="154">
        <v>0</v>
      </c>
      <c r="LCN10" s="154">
        <v>0</v>
      </c>
      <c r="LCO10" s="154">
        <v>0</v>
      </c>
      <c r="LCP10" s="154">
        <v>0</v>
      </c>
      <c r="LCQ10" s="154">
        <v>0</v>
      </c>
      <c r="LCR10" s="154">
        <v>0</v>
      </c>
      <c r="LCS10" s="154">
        <v>0</v>
      </c>
      <c r="LCT10" s="154">
        <v>0</v>
      </c>
      <c r="LCU10" s="154">
        <v>0</v>
      </c>
      <c r="LCV10" s="154">
        <v>0</v>
      </c>
      <c r="LCW10" s="154">
        <v>0</v>
      </c>
      <c r="LCX10" s="154">
        <v>0</v>
      </c>
      <c r="LCY10" s="154">
        <v>0</v>
      </c>
      <c r="LCZ10" s="154">
        <v>0</v>
      </c>
      <c r="LDA10" s="154">
        <v>0</v>
      </c>
      <c r="LDB10" s="154">
        <v>0</v>
      </c>
      <c r="LDC10" s="154">
        <v>0</v>
      </c>
      <c r="LDD10" s="154">
        <v>0</v>
      </c>
      <c r="LDE10" s="154">
        <v>0</v>
      </c>
      <c r="LDF10" s="154">
        <v>0</v>
      </c>
      <c r="LDG10" s="154">
        <v>0</v>
      </c>
      <c r="LDH10" s="154">
        <v>0</v>
      </c>
      <c r="LDI10" s="154">
        <v>0</v>
      </c>
      <c r="LDJ10" s="154">
        <v>0</v>
      </c>
      <c r="LDK10" s="154">
        <v>0</v>
      </c>
      <c r="LDL10" s="154">
        <v>0</v>
      </c>
      <c r="LDM10" s="154">
        <v>0</v>
      </c>
      <c r="LDN10" s="154">
        <v>0</v>
      </c>
      <c r="LDO10" s="154">
        <v>0</v>
      </c>
      <c r="LDP10" s="154">
        <v>0</v>
      </c>
      <c r="LDQ10" s="154">
        <v>0</v>
      </c>
      <c r="LDR10" s="154">
        <v>0</v>
      </c>
      <c r="LDS10" s="154">
        <v>0</v>
      </c>
      <c r="LDT10" s="154">
        <v>0</v>
      </c>
      <c r="LDU10" s="154">
        <v>0</v>
      </c>
      <c r="LDV10" s="154">
        <v>0</v>
      </c>
      <c r="LDW10" s="154">
        <v>0</v>
      </c>
      <c r="LDX10" s="154">
        <v>0</v>
      </c>
      <c r="LDY10" s="154">
        <v>0</v>
      </c>
      <c r="LDZ10" s="154">
        <v>0</v>
      </c>
      <c r="LEA10" s="154">
        <v>0</v>
      </c>
      <c r="LEB10" s="154">
        <v>0</v>
      </c>
      <c r="LEC10" s="154">
        <v>0</v>
      </c>
      <c r="LED10" s="154">
        <v>0</v>
      </c>
      <c r="LEE10" s="154">
        <v>0</v>
      </c>
      <c r="LEF10" s="154">
        <v>0</v>
      </c>
      <c r="LEG10" s="154">
        <v>0</v>
      </c>
      <c r="LEH10" s="154">
        <v>0</v>
      </c>
      <c r="LEI10" s="154">
        <v>0</v>
      </c>
      <c r="LEJ10" s="154">
        <v>0</v>
      </c>
      <c r="LEK10" s="154">
        <v>0</v>
      </c>
      <c r="LEL10" s="154">
        <v>0</v>
      </c>
      <c r="LEM10" s="154">
        <v>0</v>
      </c>
      <c r="LEN10" s="154">
        <v>0</v>
      </c>
      <c r="LEO10" s="154">
        <v>0</v>
      </c>
      <c r="LEP10" s="154">
        <v>0</v>
      </c>
      <c r="LEQ10" s="154">
        <v>0</v>
      </c>
      <c r="LER10" s="154">
        <v>0</v>
      </c>
      <c r="LES10" s="154">
        <v>0</v>
      </c>
      <c r="LET10" s="154">
        <v>0</v>
      </c>
      <c r="LEU10" s="154">
        <v>0</v>
      </c>
      <c r="LEV10" s="154">
        <v>0</v>
      </c>
      <c r="LEW10" s="154">
        <v>0</v>
      </c>
      <c r="LEX10" s="154">
        <v>0</v>
      </c>
      <c r="LEY10" s="154">
        <v>0</v>
      </c>
      <c r="LEZ10" s="154">
        <v>0</v>
      </c>
      <c r="LFA10" s="154">
        <v>0</v>
      </c>
      <c r="LFB10" s="154">
        <v>0</v>
      </c>
      <c r="LFC10" s="154">
        <v>0</v>
      </c>
      <c r="LFD10" s="154">
        <v>0</v>
      </c>
      <c r="LFE10" s="154">
        <v>0</v>
      </c>
      <c r="LFF10" s="154">
        <v>0</v>
      </c>
      <c r="LFG10" s="154">
        <v>0</v>
      </c>
      <c r="LFH10" s="154">
        <v>0</v>
      </c>
      <c r="LFI10" s="154">
        <v>0</v>
      </c>
      <c r="LFJ10" s="154">
        <v>0</v>
      </c>
      <c r="LFK10" s="154">
        <v>0</v>
      </c>
      <c r="LFL10" s="154">
        <v>0</v>
      </c>
      <c r="LFM10" s="154">
        <v>0</v>
      </c>
      <c r="LFN10" s="154">
        <v>0</v>
      </c>
      <c r="LFO10" s="154">
        <v>0</v>
      </c>
      <c r="LFP10" s="154">
        <v>0</v>
      </c>
      <c r="LFQ10" s="154">
        <v>0</v>
      </c>
      <c r="LFR10" s="154">
        <v>0</v>
      </c>
      <c r="LFS10" s="154">
        <v>0</v>
      </c>
      <c r="LFT10" s="154">
        <v>0</v>
      </c>
      <c r="LFU10" s="154">
        <v>0</v>
      </c>
      <c r="LFV10" s="154">
        <v>0</v>
      </c>
      <c r="LFW10" s="154">
        <v>0</v>
      </c>
      <c r="LFX10" s="154">
        <v>0</v>
      </c>
      <c r="LFY10" s="154">
        <v>0</v>
      </c>
      <c r="LFZ10" s="154">
        <v>0</v>
      </c>
      <c r="LGA10" s="154">
        <v>0</v>
      </c>
      <c r="LGB10" s="154">
        <v>0</v>
      </c>
      <c r="LGC10" s="154">
        <v>0</v>
      </c>
      <c r="LGD10" s="154">
        <v>0</v>
      </c>
      <c r="LGE10" s="154">
        <v>0</v>
      </c>
      <c r="LGF10" s="154">
        <v>0</v>
      </c>
      <c r="LGG10" s="154">
        <v>0</v>
      </c>
      <c r="LGH10" s="154">
        <v>0</v>
      </c>
      <c r="LGI10" s="154">
        <v>0</v>
      </c>
      <c r="LGJ10" s="154">
        <v>0</v>
      </c>
      <c r="LGK10" s="154">
        <v>0</v>
      </c>
      <c r="LGL10" s="154">
        <v>0</v>
      </c>
      <c r="LGM10" s="154">
        <v>0</v>
      </c>
      <c r="LGN10" s="154">
        <v>0</v>
      </c>
      <c r="LGO10" s="154">
        <v>0</v>
      </c>
      <c r="LGP10" s="154">
        <v>0</v>
      </c>
      <c r="LGQ10" s="154">
        <v>0</v>
      </c>
      <c r="LGR10" s="154">
        <v>0</v>
      </c>
      <c r="LGS10" s="154">
        <v>0</v>
      </c>
      <c r="LGT10" s="154">
        <v>0</v>
      </c>
      <c r="LGU10" s="154">
        <v>0</v>
      </c>
      <c r="LGV10" s="154">
        <v>0</v>
      </c>
      <c r="LGW10" s="154">
        <v>0</v>
      </c>
      <c r="LGX10" s="154">
        <v>0</v>
      </c>
      <c r="LGY10" s="154">
        <v>0</v>
      </c>
      <c r="LGZ10" s="154">
        <v>0</v>
      </c>
      <c r="LHA10" s="154">
        <v>0</v>
      </c>
      <c r="LHB10" s="154">
        <v>0</v>
      </c>
      <c r="LHC10" s="154">
        <v>0</v>
      </c>
      <c r="LHD10" s="154">
        <v>0</v>
      </c>
      <c r="LHE10" s="154">
        <v>0</v>
      </c>
      <c r="LHF10" s="154">
        <v>0</v>
      </c>
      <c r="LHG10" s="154">
        <v>0</v>
      </c>
      <c r="LHH10" s="154">
        <v>0</v>
      </c>
      <c r="LHI10" s="154">
        <v>0</v>
      </c>
      <c r="LHJ10" s="154">
        <v>0</v>
      </c>
      <c r="LHK10" s="154">
        <v>0</v>
      </c>
      <c r="LHL10" s="154">
        <v>0</v>
      </c>
      <c r="LHM10" s="154">
        <v>0</v>
      </c>
      <c r="LHN10" s="154">
        <v>0</v>
      </c>
      <c r="LHO10" s="154">
        <v>0</v>
      </c>
      <c r="LHP10" s="154">
        <v>0</v>
      </c>
      <c r="LHQ10" s="154">
        <v>0</v>
      </c>
      <c r="LHR10" s="154">
        <v>0</v>
      </c>
      <c r="LHS10" s="154">
        <v>0</v>
      </c>
      <c r="LHT10" s="154">
        <v>0</v>
      </c>
      <c r="LHU10" s="154">
        <v>0</v>
      </c>
      <c r="LHV10" s="154">
        <v>0</v>
      </c>
      <c r="LHW10" s="154">
        <v>0</v>
      </c>
      <c r="LHX10" s="154">
        <v>0</v>
      </c>
      <c r="LHY10" s="154">
        <v>0</v>
      </c>
      <c r="LHZ10" s="154">
        <v>0</v>
      </c>
      <c r="LIA10" s="154">
        <v>0</v>
      </c>
      <c r="LIB10" s="154">
        <v>0</v>
      </c>
      <c r="LIC10" s="154">
        <v>0</v>
      </c>
      <c r="LID10" s="154">
        <v>0</v>
      </c>
      <c r="LIE10" s="154">
        <v>0</v>
      </c>
      <c r="LIF10" s="154">
        <v>0</v>
      </c>
      <c r="LIG10" s="154">
        <v>0</v>
      </c>
      <c r="LIH10" s="154">
        <v>0</v>
      </c>
      <c r="LII10" s="154">
        <v>0</v>
      </c>
      <c r="LIJ10" s="154">
        <v>0</v>
      </c>
      <c r="LIK10" s="154">
        <v>0</v>
      </c>
      <c r="LIL10" s="154">
        <v>0</v>
      </c>
      <c r="LIM10" s="154">
        <v>0</v>
      </c>
      <c r="LIN10" s="154">
        <v>0</v>
      </c>
      <c r="LIO10" s="154">
        <v>0</v>
      </c>
      <c r="LIP10" s="154">
        <v>0</v>
      </c>
      <c r="LIQ10" s="154">
        <v>0</v>
      </c>
      <c r="LIR10" s="154">
        <v>0</v>
      </c>
      <c r="LIS10" s="154">
        <v>0</v>
      </c>
      <c r="LIT10" s="154">
        <v>0</v>
      </c>
      <c r="LIU10" s="154">
        <v>0</v>
      </c>
      <c r="LIV10" s="154">
        <v>0</v>
      </c>
      <c r="LIW10" s="154">
        <v>0</v>
      </c>
      <c r="LIX10" s="154">
        <v>0</v>
      </c>
      <c r="LIY10" s="154">
        <v>0</v>
      </c>
      <c r="LIZ10" s="154">
        <v>0</v>
      </c>
      <c r="LJA10" s="154">
        <v>0</v>
      </c>
      <c r="LJB10" s="154">
        <v>0</v>
      </c>
      <c r="LJC10" s="154">
        <v>0</v>
      </c>
      <c r="LJD10" s="154">
        <v>0</v>
      </c>
      <c r="LJE10" s="154">
        <v>0</v>
      </c>
      <c r="LJF10" s="154">
        <v>0</v>
      </c>
      <c r="LJG10" s="154">
        <v>0</v>
      </c>
      <c r="LJH10" s="154">
        <v>0</v>
      </c>
      <c r="LJI10" s="154">
        <v>0</v>
      </c>
      <c r="LJJ10" s="154">
        <v>0</v>
      </c>
      <c r="LJK10" s="154">
        <v>0</v>
      </c>
      <c r="LJL10" s="154">
        <v>0</v>
      </c>
      <c r="LJM10" s="154">
        <v>0</v>
      </c>
      <c r="LJN10" s="154">
        <v>0</v>
      </c>
      <c r="LJO10" s="154">
        <v>0</v>
      </c>
      <c r="LJP10" s="154">
        <v>0</v>
      </c>
      <c r="LJQ10" s="154">
        <v>0</v>
      </c>
      <c r="LJR10" s="154">
        <v>0</v>
      </c>
      <c r="LJS10" s="154">
        <v>0</v>
      </c>
      <c r="LJT10" s="154">
        <v>0</v>
      </c>
      <c r="LJU10" s="154">
        <v>0</v>
      </c>
      <c r="LJV10" s="154">
        <v>0</v>
      </c>
      <c r="LJW10" s="154">
        <v>0</v>
      </c>
      <c r="LJX10" s="154">
        <v>0</v>
      </c>
      <c r="LJY10" s="154">
        <v>0</v>
      </c>
      <c r="LJZ10" s="154">
        <v>0</v>
      </c>
      <c r="LKA10" s="154">
        <v>0</v>
      </c>
      <c r="LKB10" s="154">
        <v>0</v>
      </c>
      <c r="LKC10" s="154">
        <v>0</v>
      </c>
      <c r="LKD10" s="154">
        <v>0</v>
      </c>
      <c r="LKE10" s="154">
        <v>0</v>
      </c>
      <c r="LKF10" s="154">
        <v>0</v>
      </c>
      <c r="LKG10" s="154">
        <v>0</v>
      </c>
      <c r="LKH10" s="154">
        <v>0</v>
      </c>
      <c r="LKI10" s="154">
        <v>0</v>
      </c>
      <c r="LKJ10" s="154">
        <v>0</v>
      </c>
      <c r="LKK10" s="154">
        <v>0</v>
      </c>
      <c r="LKL10" s="154">
        <v>0</v>
      </c>
      <c r="LKM10" s="154">
        <v>0</v>
      </c>
      <c r="LKN10" s="154">
        <v>0</v>
      </c>
      <c r="LKO10" s="154">
        <v>0</v>
      </c>
      <c r="LKP10" s="154">
        <v>0</v>
      </c>
      <c r="LKQ10" s="154">
        <v>0</v>
      </c>
      <c r="LKR10" s="154">
        <v>0</v>
      </c>
      <c r="LKS10" s="154">
        <v>0</v>
      </c>
      <c r="LKT10" s="154">
        <v>0</v>
      </c>
      <c r="LKU10" s="154">
        <v>0</v>
      </c>
      <c r="LKV10" s="154">
        <v>0</v>
      </c>
      <c r="LKW10" s="154">
        <v>0</v>
      </c>
      <c r="LKX10" s="154">
        <v>0</v>
      </c>
      <c r="LKY10" s="154">
        <v>0</v>
      </c>
      <c r="LKZ10" s="154">
        <v>0</v>
      </c>
      <c r="LLA10" s="154">
        <v>0</v>
      </c>
      <c r="LLB10" s="154">
        <v>0</v>
      </c>
      <c r="LLC10" s="154">
        <v>0</v>
      </c>
      <c r="LLD10" s="154">
        <v>0</v>
      </c>
      <c r="LLE10" s="154">
        <v>0</v>
      </c>
      <c r="LLF10" s="154">
        <v>0</v>
      </c>
      <c r="LLG10" s="154">
        <v>0</v>
      </c>
      <c r="LLH10" s="154">
        <v>0</v>
      </c>
      <c r="LLI10" s="154">
        <v>0</v>
      </c>
      <c r="LLJ10" s="154">
        <v>0</v>
      </c>
      <c r="LLK10" s="154">
        <v>0</v>
      </c>
      <c r="LLL10" s="154">
        <v>0</v>
      </c>
      <c r="LLM10" s="154">
        <v>0</v>
      </c>
      <c r="LLN10" s="154">
        <v>0</v>
      </c>
      <c r="LLO10" s="154">
        <v>0</v>
      </c>
      <c r="LLP10" s="154">
        <v>0</v>
      </c>
      <c r="LLQ10" s="154">
        <v>0</v>
      </c>
      <c r="LLR10" s="154">
        <v>0</v>
      </c>
      <c r="LLS10" s="154">
        <v>0</v>
      </c>
      <c r="LLT10" s="154">
        <v>0</v>
      </c>
      <c r="LLU10" s="154">
        <v>0</v>
      </c>
      <c r="LLV10" s="154">
        <v>0</v>
      </c>
      <c r="LLW10" s="154">
        <v>0</v>
      </c>
      <c r="LLX10" s="154">
        <v>0</v>
      </c>
      <c r="LLY10" s="154">
        <v>0</v>
      </c>
      <c r="LLZ10" s="154">
        <v>0</v>
      </c>
      <c r="LMA10" s="154">
        <v>0</v>
      </c>
      <c r="LMB10" s="154">
        <v>0</v>
      </c>
      <c r="LMC10" s="154">
        <v>0</v>
      </c>
      <c r="LMD10" s="154">
        <v>0</v>
      </c>
      <c r="LME10" s="154">
        <v>0</v>
      </c>
      <c r="LMF10" s="154">
        <v>0</v>
      </c>
      <c r="LMG10" s="154">
        <v>0</v>
      </c>
      <c r="LMH10" s="154">
        <v>0</v>
      </c>
      <c r="LMI10" s="154">
        <v>0</v>
      </c>
      <c r="LMJ10" s="154">
        <v>0</v>
      </c>
      <c r="LMK10" s="154">
        <v>0</v>
      </c>
      <c r="LML10" s="154">
        <v>0</v>
      </c>
      <c r="LMM10" s="154">
        <v>0</v>
      </c>
      <c r="LMN10" s="154">
        <v>0</v>
      </c>
      <c r="LMO10" s="154">
        <v>0</v>
      </c>
      <c r="LMP10" s="154">
        <v>0</v>
      </c>
      <c r="LMQ10" s="154">
        <v>0</v>
      </c>
      <c r="LMR10" s="154">
        <v>0</v>
      </c>
      <c r="LMS10" s="154">
        <v>0</v>
      </c>
      <c r="LMT10" s="154">
        <v>0</v>
      </c>
      <c r="LMU10" s="154">
        <v>0</v>
      </c>
      <c r="LMV10" s="154">
        <v>0</v>
      </c>
      <c r="LMW10" s="154">
        <v>0</v>
      </c>
      <c r="LMX10" s="154">
        <v>0</v>
      </c>
      <c r="LMY10" s="154">
        <v>0</v>
      </c>
      <c r="LMZ10" s="154">
        <v>0</v>
      </c>
      <c r="LNA10" s="154">
        <v>0</v>
      </c>
      <c r="LNB10" s="154">
        <v>0</v>
      </c>
      <c r="LNC10" s="154">
        <v>0</v>
      </c>
      <c r="LND10" s="154">
        <v>0</v>
      </c>
      <c r="LNE10" s="154">
        <v>0</v>
      </c>
      <c r="LNF10" s="154">
        <v>0</v>
      </c>
      <c r="LNG10" s="154">
        <v>0</v>
      </c>
      <c r="LNH10" s="154">
        <v>0</v>
      </c>
      <c r="LNI10" s="154">
        <v>0</v>
      </c>
      <c r="LNJ10" s="154">
        <v>0</v>
      </c>
      <c r="LNK10" s="154">
        <v>0</v>
      </c>
      <c r="LNL10" s="154">
        <v>0</v>
      </c>
      <c r="LNM10" s="154">
        <v>0</v>
      </c>
      <c r="LNN10" s="154">
        <v>0</v>
      </c>
      <c r="LNO10" s="154">
        <v>0</v>
      </c>
      <c r="LNP10" s="154">
        <v>0</v>
      </c>
      <c r="LNQ10" s="154">
        <v>0</v>
      </c>
      <c r="LNR10" s="154">
        <v>0</v>
      </c>
      <c r="LNS10" s="154">
        <v>0</v>
      </c>
      <c r="LNT10" s="154">
        <v>0</v>
      </c>
      <c r="LNU10" s="154">
        <v>0</v>
      </c>
      <c r="LNV10" s="154">
        <v>0</v>
      </c>
      <c r="LNW10" s="154">
        <v>0</v>
      </c>
      <c r="LNX10" s="154">
        <v>0</v>
      </c>
      <c r="LNY10" s="154">
        <v>0</v>
      </c>
      <c r="LNZ10" s="154">
        <v>0</v>
      </c>
      <c r="LOA10" s="154">
        <v>0</v>
      </c>
      <c r="LOB10" s="154">
        <v>0</v>
      </c>
      <c r="LOC10" s="154">
        <v>0</v>
      </c>
      <c r="LOD10" s="154">
        <v>0</v>
      </c>
      <c r="LOE10" s="154">
        <v>0</v>
      </c>
      <c r="LOF10" s="154">
        <v>0</v>
      </c>
      <c r="LOG10" s="154">
        <v>0</v>
      </c>
      <c r="LOH10" s="154">
        <v>0</v>
      </c>
      <c r="LOI10" s="154">
        <v>0</v>
      </c>
      <c r="LOJ10" s="154">
        <v>0</v>
      </c>
      <c r="LOK10" s="154">
        <v>0</v>
      </c>
      <c r="LOL10" s="154">
        <v>0</v>
      </c>
      <c r="LOM10" s="154">
        <v>0</v>
      </c>
      <c r="LON10" s="154">
        <v>0</v>
      </c>
      <c r="LOO10" s="154">
        <v>0</v>
      </c>
      <c r="LOP10" s="154">
        <v>0</v>
      </c>
      <c r="LOQ10" s="154">
        <v>0</v>
      </c>
      <c r="LOR10" s="154">
        <v>0</v>
      </c>
      <c r="LOS10" s="154">
        <v>0</v>
      </c>
      <c r="LOT10" s="154">
        <v>0</v>
      </c>
      <c r="LOU10" s="154">
        <v>0</v>
      </c>
      <c r="LOV10" s="154">
        <v>0</v>
      </c>
      <c r="LOW10" s="154">
        <v>0</v>
      </c>
      <c r="LOX10" s="154">
        <v>0</v>
      </c>
      <c r="LOY10" s="154">
        <v>0</v>
      </c>
      <c r="LOZ10" s="154">
        <v>0</v>
      </c>
      <c r="LPA10" s="154">
        <v>0</v>
      </c>
      <c r="LPB10" s="154">
        <v>0</v>
      </c>
      <c r="LPC10" s="154">
        <v>0</v>
      </c>
      <c r="LPD10" s="154">
        <v>0</v>
      </c>
      <c r="LPE10" s="154">
        <v>0</v>
      </c>
      <c r="LPF10" s="154">
        <v>0</v>
      </c>
      <c r="LPG10" s="154">
        <v>0</v>
      </c>
      <c r="LPH10" s="154">
        <v>0</v>
      </c>
      <c r="LPI10" s="154">
        <v>0</v>
      </c>
      <c r="LPJ10" s="154">
        <v>0</v>
      </c>
      <c r="LPK10" s="154">
        <v>0</v>
      </c>
      <c r="LPL10" s="154">
        <v>0</v>
      </c>
      <c r="LPM10" s="154">
        <v>0</v>
      </c>
      <c r="LPN10" s="154">
        <v>0</v>
      </c>
      <c r="LPO10" s="154">
        <v>0</v>
      </c>
      <c r="LPP10" s="154">
        <v>0</v>
      </c>
      <c r="LPQ10" s="154">
        <v>0</v>
      </c>
      <c r="LPR10" s="154">
        <v>0</v>
      </c>
      <c r="LPS10" s="154">
        <v>0</v>
      </c>
      <c r="LPT10" s="154">
        <v>0</v>
      </c>
      <c r="LPU10" s="154">
        <v>0</v>
      </c>
      <c r="LPV10" s="154">
        <v>0</v>
      </c>
      <c r="LPW10" s="154">
        <v>0</v>
      </c>
      <c r="LPX10" s="154">
        <v>0</v>
      </c>
      <c r="LPY10" s="154">
        <v>0</v>
      </c>
      <c r="LPZ10" s="154">
        <v>0</v>
      </c>
      <c r="LQA10" s="154">
        <v>0</v>
      </c>
      <c r="LQB10" s="154">
        <v>0</v>
      </c>
      <c r="LQC10" s="154">
        <v>0</v>
      </c>
      <c r="LQD10" s="154">
        <v>0</v>
      </c>
      <c r="LQE10" s="154">
        <v>0</v>
      </c>
      <c r="LQF10" s="154">
        <v>0</v>
      </c>
      <c r="LQG10" s="154">
        <v>0</v>
      </c>
      <c r="LQH10" s="154">
        <v>0</v>
      </c>
      <c r="LQI10" s="154">
        <v>0</v>
      </c>
      <c r="LQJ10" s="154">
        <v>0</v>
      </c>
      <c r="LQK10" s="154">
        <v>0</v>
      </c>
      <c r="LQL10" s="154">
        <v>0</v>
      </c>
      <c r="LQM10" s="154">
        <v>0</v>
      </c>
      <c r="LQN10" s="154">
        <v>0</v>
      </c>
      <c r="LQO10" s="154">
        <v>0</v>
      </c>
      <c r="LQP10" s="154">
        <v>0</v>
      </c>
      <c r="LQQ10" s="154">
        <v>0</v>
      </c>
      <c r="LQR10" s="154">
        <v>0</v>
      </c>
      <c r="LQS10" s="154">
        <v>0</v>
      </c>
      <c r="LQT10" s="154">
        <v>0</v>
      </c>
      <c r="LQU10" s="154">
        <v>0</v>
      </c>
      <c r="LQV10" s="154">
        <v>0</v>
      </c>
      <c r="LQW10" s="154">
        <v>0</v>
      </c>
      <c r="LQX10" s="154">
        <v>0</v>
      </c>
      <c r="LQY10" s="154">
        <v>0</v>
      </c>
      <c r="LQZ10" s="154">
        <v>0</v>
      </c>
      <c r="LRA10" s="154">
        <v>0</v>
      </c>
      <c r="LRB10" s="154">
        <v>0</v>
      </c>
      <c r="LRC10" s="154">
        <v>0</v>
      </c>
      <c r="LRD10" s="154">
        <v>0</v>
      </c>
      <c r="LRE10" s="154">
        <v>0</v>
      </c>
      <c r="LRF10" s="154">
        <v>0</v>
      </c>
      <c r="LRG10" s="154">
        <v>0</v>
      </c>
      <c r="LRH10" s="154">
        <v>0</v>
      </c>
      <c r="LRI10" s="154">
        <v>0</v>
      </c>
      <c r="LRJ10" s="154">
        <v>0</v>
      </c>
      <c r="LRK10" s="154">
        <v>0</v>
      </c>
      <c r="LRL10" s="154">
        <v>0</v>
      </c>
      <c r="LRM10" s="154">
        <v>0</v>
      </c>
      <c r="LRN10" s="154">
        <v>0</v>
      </c>
      <c r="LRO10" s="154">
        <v>0</v>
      </c>
      <c r="LRP10" s="154">
        <v>0</v>
      </c>
      <c r="LRQ10" s="154">
        <v>0</v>
      </c>
      <c r="LRR10" s="154">
        <v>0</v>
      </c>
      <c r="LRS10" s="154">
        <v>0</v>
      </c>
      <c r="LRT10" s="154">
        <v>0</v>
      </c>
      <c r="LRU10" s="154">
        <v>0</v>
      </c>
      <c r="LRV10" s="154">
        <v>0</v>
      </c>
      <c r="LRW10" s="154">
        <v>0</v>
      </c>
      <c r="LRX10" s="154">
        <v>0</v>
      </c>
      <c r="LRY10" s="154">
        <v>0</v>
      </c>
      <c r="LRZ10" s="154">
        <v>0</v>
      </c>
      <c r="LSA10" s="154">
        <v>0</v>
      </c>
      <c r="LSB10" s="154">
        <v>0</v>
      </c>
      <c r="LSC10" s="154">
        <v>0</v>
      </c>
      <c r="LSD10" s="154">
        <v>0</v>
      </c>
      <c r="LSE10" s="154">
        <v>0</v>
      </c>
      <c r="LSF10" s="154">
        <v>0</v>
      </c>
      <c r="LSG10" s="154">
        <v>0</v>
      </c>
      <c r="LSH10" s="154">
        <v>0</v>
      </c>
      <c r="LSI10" s="154">
        <v>0</v>
      </c>
      <c r="LSJ10" s="154">
        <v>0</v>
      </c>
      <c r="LSK10" s="154">
        <v>0</v>
      </c>
      <c r="LSL10" s="154">
        <v>0</v>
      </c>
      <c r="LSM10" s="154">
        <v>0</v>
      </c>
      <c r="LSN10" s="154">
        <v>0</v>
      </c>
      <c r="LSO10" s="154">
        <v>0</v>
      </c>
      <c r="LSP10" s="154">
        <v>0</v>
      </c>
      <c r="LSQ10" s="154">
        <v>0</v>
      </c>
      <c r="LSR10" s="154">
        <v>0</v>
      </c>
      <c r="LSS10" s="154">
        <v>0</v>
      </c>
      <c r="LST10" s="154">
        <v>0</v>
      </c>
      <c r="LSU10" s="154">
        <v>0</v>
      </c>
      <c r="LSV10" s="154">
        <v>0</v>
      </c>
      <c r="LSW10" s="154">
        <v>0</v>
      </c>
      <c r="LSX10" s="154">
        <v>0</v>
      </c>
      <c r="LSY10" s="154">
        <v>0</v>
      </c>
      <c r="LSZ10" s="154">
        <v>0</v>
      </c>
      <c r="LTA10" s="154">
        <v>0</v>
      </c>
      <c r="LTB10" s="154">
        <v>0</v>
      </c>
      <c r="LTC10" s="154">
        <v>0</v>
      </c>
      <c r="LTD10" s="154">
        <v>0</v>
      </c>
      <c r="LTE10" s="154">
        <v>0</v>
      </c>
      <c r="LTF10" s="154">
        <v>0</v>
      </c>
      <c r="LTG10" s="154">
        <v>0</v>
      </c>
      <c r="LTH10" s="154">
        <v>0</v>
      </c>
      <c r="LTI10" s="154">
        <v>0</v>
      </c>
      <c r="LTJ10" s="154">
        <v>0</v>
      </c>
      <c r="LTK10" s="154">
        <v>0</v>
      </c>
      <c r="LTL10" s="154">
        <v>0</v>
      </c>
      <c r="LTM10" s="154">
        <v>0</v>
      </c>
      <c r="LTN10" s="154">
        <v>0</v>
      </c>
      <c r="LTO10" s="154">
        <v>0</v>
      </c>
      <c r="LTP10" s="154">
        <v>0</v>
      </c>
      <c r="LTQ10" s="154">
        <v>0</v>
      </c>
      <c r="LTR10" s="154">
        <v>0</v>
      </c>
      <c r="LTS10" s="154">
        <v>0</v>
      </c>
      <c r="LTT10" s="154">
        <v>0</v>
      </c>
      <c r="LTU10" s="154">
        <v>0</v>
      </c>
      <c r="LTV10" s="154">
        <v>0</v>
      </c>
      <c r="LTW10" s="154">
        <v>0</v>
      </c>
      <c r="LTX10" s="154">
        <v>0</v>
      </c>
      <c r="LTY10" s="154">
        <v>0</v>
      </c>
      <c r="LTZ10" s="154">
        <v>0</v>
      </c>
      <c r="LUA10" s="154">
        <v>0</v>
      </c>
      <c r="LUB10" s="154">
        <v>0</v>
      </c>
      <c r="LUC10" s="154">
        <v>0</v>
      </c>
      <c r="LUD10" s="154">
        <v>0</v>
      </c>
      <c r="LUE10" s="154">
        <v>0</v>
      </c>
      <c r="LUF10" s="154">
        <v>0</v>
      </c>
      <c r="LUG10" s="154">
        <v>0</v>
      </c>
      <c r="LUH10" s="154">
        <v>0</v>
      </c>
      <c r="LUI10" s="154">
        <v>0</v>
      </c>
      <c r="LUJ10" s="154">
        <v>0</v>
      </c>
      <c r="LUK10" s="154">
        <v>0</v>
      </c>
      <c r="LUL10" s="154">
        <v>0</v>
      </c>
      <c r="LUM10" s="154">
        <v>0</v>
      </c>
      <c r="LUN10" s="154">
        <v>0</v>
      </c>
      <c r="LUO10" s="154">
        <v>0</v>
      </c>
      <c r="LUP10" s="154">
        <v>0</v>
      </c>
      <c r="LUQ10" s="154">
        <v>0</v>
      </c>
      <c r="LUR10" s="154">
        <v>0</v>
      </c>
      <c r="LUS10" s="154">
        <v>0</v>
      </c>
      <c r="LUT10" s="154">
        <v>0</v>
      </c>
      <c r="LUU10" s="154">
        <v>0</v>
      </c>
      <c r="LUV10" s="154">
        <v>0</v>
      </c>
      <c r="LUW10" s="154">
        <v>0</v>
      </c>
      <c r="LUX10" s="154">
        <v>0</v>
      </c>
      <c r="LUY10" s="154">
        <v>0</v>
      </c>
      <c r="LUZ10" s="154">
        <v>0</v>
      </c>
      <c r="LVA10" s="154">
        <v>0</v>
      </c>
      <c r="LVB10" s="154">
        <v>0</v>
      </c>
      <c r="LVC10" s="154">
        <v>0</v>
      </c>
      <c r="LVD10" s="154">
        <v>0</v>
      </c>
      <c r="LVE10" s="154">
        <v>0</v>
      </c>
      <c r="LVF10" s="154">
        <v>0</v>
      </c>
      <c r="LVG10" s="154">
        <v>0</v>
      </c>
      <c r="LVH10" s="154">
        <v>0</v>
      </c>
      <c r="LVI10" s="154">
        <v>0</v>
      </c>
      <c r="LVJ10" s="154">
        <v>0</v>
      </c>
      <c r="LVK10" s="154">
        <v>0</v>
      </c>
      <c r="LVL10" s="154">
        <v>0</v>
      </c>
      <c r="LVM10" s="154">
        <v>0</v>
      </c>
      <c r="LVN10" s="154">
        <v>0</v>
      </c>
      <c r="LVO10" s="154">
        <v>0</v>
      </c>
      <c r="LVP10" s="154">
        <v>0</v>
      </c>
      <c r="LVQ10" s="154">
        <v>0</v>
      </c>
      <c r="LVR10" s="154">
        <v>0</v>
      </c>
      <c r="LVS10" s="154">
        <v>0</v>
      </c>
      <c r="LVT10" s="154">
        <v>0</v>
      </c>
      <c r="LVU10" s="154">
        <v>0</v>
      </c>
      <c r="LVV10" s="154">
        <v>0</v>
      </c>
      <c r="LVW10" s="154">
        <v>0</v>
      </c>
      <c r="LVX10" s="154">
        <v>0</v>
      </c>
      <c r="LVY10" s="154">
        <v>0</v>
      </c>
      <c r="LVZ10" s="154">
        <v>0</v>
      </c>
      <c r="LWA10" s="154">
        <v>0</v>
      </c>
      <c r="LWB10" s="154">
        <v>0</v>
      </c>
      <c r="LWC10" s="154">
        <v>0</v>
      </c>
      <c r="LWD10" s="154">
        <v>0</v>
      </c>
      <c r="LWE10" s="154">
        <v>0</v>
      </c>
      <c r="LWF10" s="154">
        <v>0</v>
      </c>
      <c r="LWG10" s="154">
        <v>0</v>
      </c>
      <c r="LWH10" s="154">
        <v>0</v>
      </c>
      <c r="LWI10" s="154">
        <v>0</v>
      </c>
      <c r="LWJ10" s="154">
        <v>0</v>
      </c>
      <c r="LWK10" s="154">
        <v>0</v>
      </c>
      <c r="LWL10" s="154">
        <v>0</v>
      </c>
      <c r="LWM10" s="154">
        <v>0</v>
      </c>
      <c r="LWN10" s="154">
        <v>0</v>
      </c>
      <c r="LWO10" s="154">
        <v>0</v>
      </c>
      <c r="LWP10" s="154">
        <v>0</v>
      </c>
      <c r="LWQ10" s="154">
        <v>0</v>
      </c>
      <c r="LWR10" s="154">
        <v>0</v>
      </c>
      <c r="LWS10" s="154">
        <v>0</v>
      </c>
      <c r="LWT10" s="154">
        <v>0</v>
      </c>
      <c r="LWU10" s="154">
        <v>0</v>
      </c>
      <c r="LWV10" s="154">
        <v>0</v>
      </c>
      <c r="LWW10" s="154">
        <v>0</v>
      </c>
      <c r="LWX10" s="154">
        <v>0</v>
      </c>
      <c r="LWY10" s="154">
        <v>0</v>
      </c>
      <c r="LWZ10" s="154">
        <v>0</v>
      </c>
      <c r="LXA10" s="154">
        <v>0</v>
      </c>
      <c r="LXB10" s="154">
        <v>0</v>
      </c>
      <c r="LXC10" s="154">
        <v>0</v>
      </c>
      <c r="LXD10" s="154">
        <v>0</v>
      </c>
      <c r="LXE10" s="154">
        <v>0</v>
      </c>
      <c r="LXF10" s="154">
        <v>0</v>
      </c>
      <c r="LXG10" s="154">
        <v>0</v>
      </c>
      <c r="LXH10" s="154">
        <v>0</v>
      </c>
      <c r="LXI10" s="154">
        <v>0</v>
      </c>
      <c r="LXJ10" s="154">
        <v>0</v>
      </c>
      <c r="LXK10" s="154">
        <v>0</v>
      </c>
      <c r="LXL10" s="154">
        <v>0</v>
      </c>
      <c r="LXM10" s="154">
        <v>0</v>
      </c>
      <c r="LXN10" s="154">
        <v>0</v>
      </c>
      <c r="LXO10" s="154">
        <v>0</v>
      </c>
      <c r="LXP10" s="154">
        <v>0</v>
      </c>
      <c r="LXQ10" s="154">
        <v>0</v>
      </c>
      <c r="LXR10" s="154">
        <v>0</v>
      </c>
      <c r="LXS10" s="154">
        <v>0</v>
      </c>
      <c r="LXT10" s="154">
        <v>0</v>
      </c>
      <c r="LXU10" s="154">
        <v>0</v>
      </c>
      <c r="LXV10" s="154">
        <v>0</v>
      </c>
      <c r="LXW10" s="154">
        <v>0</v>
      </c>
      <c r="LXX10" s="154">
        <v>0</v>
      </c>
      <c r="LXY10" s="154">
        <v>0</v>
      </c>
      <c r="LXZ10" s="154">
        <v>0</v>
      </c>
      <c r="LYA10" s="154">
        <v>0</v>
      </c>
      <c r="LYB10" s="154">
        <v>0</v>
      </c>
      <c r="LYC10" s="154">
        <v>0</v>
      </c>
      <c r="LYD10" s="154">
        <v>0</v>
      </c>
      <c r="LYE10" s="154">
        <v>0</v>
      </c>
      <c r="LYF10" s="154">
        <v>0</v>
      </c>
      <c r="LYG10" s="154">
        <v>0</v>
      </c>
      <c r="LYH10" s="154">
        <v>0</v>
      </c>
      <c r="LYI10" s="154">
        <v>0</v>
      </c>
      <c r="LYJ10" s="154">
        <v>0</v>
      </c>
      <c r="LYK10" s="154">
        <v>0</v>
      </c>
      <c r="LYL10" s="154">
        <v>0</v>
      </c>
      <c r="LYM10" s="154">
        <v>0</v>
      </c>
      <c r="LYN10" s="154">
        <v>0</v>
      </c>
      <c r="LYO10" s="154">
        <v>0</v>
      </c>
      <c r="LYP10" s="154">
        <v>0</v>
      </c>
      <c r="LYQ10" s="154">
        <v>0</v>
      </c>
      <c r="LYR10" s="154">
        <v>0</v>
      </c>
      <c r="LYS10" s="154">
        <v>0</v>
      </c>
      <c r="LYT10" s="154">
        <v>0</v>
      </c>
      <c r="LYU10" s="154">
        <v>0</v>
      </c>
      <c r="LYV10" s="154">
        <v>0</v>
      </c>
      <c r="LYW10" s="154">
        <v>0</v>
      </c>
      <c r="LYX10" s="154">
        <v>0</v>
      </c>
      <c r="LYY10" s="154">
        <v>0</v>
      </c>
      <c r="LYZ10" s="154">
        <v>0</v>
      </c>
      <c r="LZA10" s="154">
        <v>0</v>
      </c>
      <c r="LZB10" s="154">
        <v>0</v>
      </c>
      <c r="LZC10" s="154">
        <v>0</v>
      </c>
      <c r="LZD10" s="154">
        <v>0</v>
      </c>
      <c r="LZE10" s="154">
        <v>0</v>
      </c>
      <c r="LZF10" s="154">
        <v>0</v>
      </c>
      <c r="LZG10" s="154">
        <v>0</v>
      </c>
      <c r="LZH10" s="154">
        <v>0</v>
      </c>
      <c r="LZI10" s="154">
        <v>0</v>
      </c>
      <c r="LZJ10" s="154">
        <v>0</v>
      </c>
      <c r="LZK10" s="154">
        <v>0</v>
      </c>
      <c r="LZL10" s="154">
        <v>0</v>
      </c>
      <c r="LZM10" s="154">
        <v>0</v>
      </c>
      <c r="LZN10" s="154">
        <v>0</v>
      </c>
      <c r="LZO10" s="154">
        <v>0</v>
      </c>
      <c r="LZP10" s="154">
        <v>0</v>
      </c>
      <c r="LZQ10" s="154">
        <v>0</v>
      </c>
      <c r="LZR10" s="154">
        <v>0</v>
      </c>
      <c r="LZS10" s="154">
        <v>0</v>
      </c>
      <c r="LZT10" s="154">
        <v>0</v>
      </c>
      <c r="LZU10" s="154">
        <v>0</v>
      </c>
      <c r="LZV10" s="154">
        <v>0</v>
      </c>
      <c r="LZW10" s="154">
        <v>0</v>
      </c>
      <c r="LZX10" s="154">
        <v>0</v>
      </c>
      <c r="LZY10" s="154">
        <v>0</v>
      </c>
      <c r="LZZ10" s="154">
        <v>0</v>
      </c>
      <c r="MAA10" s="154">
        <v>0</v>
      </c>
      <c r="MAB10" s="154">
        <v>0</v>
      </c>
      <c r="MAC10" s="154">
        <v>0</v>
      </c>
      <c r="MAD10" s="154">
        <v>0</v>
      </c>
      <c r="MAE10" s="154">
        <v>0</v>
      </c>
      <c r="MAF10" s="154">
        <v>0</v>
      </c>
      <c r="MAG10" s="154">
        <v>0</v>
      </c>
      <c r="MAH10" s="154">
        <v>0</v>
      </c>
      <c r="MAI10" s="154">
        <v>0</v>
      </c>
      <c r="MAJ10" s="154">
        <v>0</v>
      </c>
      <c r="MAK10" s="154">
        <v>0</v>
      </c>
      <c r="MAL10" s="154">
        <v>0</v>
      </c>
      <c r="MAM10" s="154">
        <v>0</v>
      </c>
      <c r="MAN10" s="154">
        <v>0</v>
      </c>
      <c r="MAO10" s="154">
        <v>0</v>
      </c>
      <c r="MAP10" s="154">
        <v>0</v>
      </c>
      <c r="MAQ10" s="154">
        <v>0</v>
      </c>
      <c r="MAR10" s="154">
        <v>0</v>
      </c>
      <c r="MAS10" s="154">
        <v>0</v>
      </c>
      <c r="MAT10" s="154">
        <v>0</v>
      </c>
      <c r="MAU10" s="154">
        <v>0</v>
      </c>
      <c r="MAV10" s="154">
        <v>0</v>
      </c>
      <c r="MAW10" s="154">
        <v>0</v>
      </c>
      <c r="MAX10" s="154">
        <v>0</v>
      </c>
      <c r="MAY10" s="154">
        <v>0</v>
      </c>
      <c r="MAZ10" s="154">
        <v>0</v>
      </c>
      <c r="MBA10" s="154">
        <v>0</v>
      </c>
      <c r="MBB10" s="154">
        <v>0</v>
      </c>
      <c r="MBC10" s="154">
        <v>0</v>
      </c>
      <c r="MBD10" s="154">
        <v>0</v>
      </c>
      <c r="MBE10" s="154">
        <v>0</v>
      </c>
      <c r="MBF10" s="154">
        <v>0</v>
      </c>
      <c r="MBG10" s="154">
        <v>0</v>
      </c>
      <c r="MBH10" s="154">
        <v>0</v>
      </c>
      <c r="MBI10" s="154">
        <v>0</v>
      </c>
      <c r="MBJ10" s="154">
        <v>0</v>
      </c>
      <c r="MBK10" s="154">
        <v>0</v>
      </c>
      <c r="MBL10" s="154">
        <v>0</v>
      </c>
      <c r="MBM10" s="154">
        <v>0</v>
      </c>
      <c r="MBN10" s="154">
        <v>0</v>
      </c>
      <c r="MBO10" s="154">
        <v>0</v>
      </c>
      <c r="MBP10" s="154">
        <v>0</v>
      </c>
      <c r="MBQ10" s="154">
        <v>0</v>
      </c>
      <c r="MBR10" s="154">
        <v>0</v>
      </c>
      <c r="MBS10" s="154">
        <v>0</v>
      </c>
      <c r="MBT10" s="154">
        <v>0</v>
      </c>
      <c r="MBU10" s="154">
        <v>0</v>
      </c>
      <c r="MBV10" s="154">
        <v>0</v>
      </c>
      <c r="MBW10" s="154">
        <v>0</v>
      </c>
      <c r="MBX10" s="154">
        <v>0</v>
      </c>
      <c r="MBY10" s="154">
        <v>0</v>
      </c>
      <c r="MBZ10" s="154">
        <v>0</v>
      </c>
      <c r="MCA10" s="154">
        <v>0</v>
      </c>
      <c r="MCB10" s="154">
        <v>0</v>
      </c>
      <c r="MCC10" s="154">
        <v>0</v>
      </c>
      <c r="MCD10" s="154">
        <v>0</v>
      </c>
      <c r="MCE10" s="154">
        <v>0</v>
      </c>
      <c r="MCF10" s="154">
        <v>0</v>
      </c>
      <c r="MCG10" s="154">
        <v>0</v>
      </c>
      <c r="MCH10" s="154">
        <v>0</v>
      </c>
      <c r="MCI10" s="154">
        <v>0</v>
      </c>
      <c r="MCJ10" s="154">
        <v>0</v>
      </c>
      <c r="MCK10" s="154">
        <v>0</v>
      </c>
      <c r="MCL10" s="154">
        <v>0</v>
      </c>
      <c r="MCM10" s="154">
        <v>0</v>
      </c>
      <c r="MCN10" s="154">
        <v>0</v>
      </c>
      <c r="MCO10" s="154">
        <v>0</v>
      </c>
      <c r="MCP10" s="154">
        <v>0</v>
      </c>
      <c r="MCQ10" s="154">
        <v>0</v>
      </c>
      <c r="MCR10" s="154">
        <v>0</v>
      </c>
      <c r="MCS10" s="154">
        <v>0</v>
      </c>
      <c r="MCT10" s="154">
        <v>0</v>
      </c>
      <c r="MCU10" s="154">
        <v>0</v>
      </c>
      <c r="MCV10" s="154">
        <v>0</v>
      </c>
      <c r="MCW10" s="154">
        <v>0</v>
      </c>
      <c r="MCX10" s="154">
        <v>0</v>
      </c>
      <c r="MCY10" s="154">
        <v>0</v>
      </c>
      <c r="MCZ10" s="154">
        <v>0</v>
      </c>
      <c r="MDA10" s="154">
        <v>0</v>
      </c>
      <c r="MDB10" s="154">
        <v>0</v>
      </c>
      <c r="MDC10" s="154">
        <v>0</v>
      </c>
      <c r="MDD10" s="154">
        <v>0</v>
      </c>
      <c r="MDE10" s="154">
        <v>0</v>
      </c>
      <c r="MDF10" s="154">
        <v>0</v>
      </c>
      <c r="MDG10" s="154">
        <v>0</v>
      </c>
      <c r="MDH10" s="154">
        <v>0</v>
      </c>
      <c r="MDI10" s="154">
        <v>0</v>
      </c>
      <c r="MDJ10" s="154">
        <v>0</v>
      </c>
      <c r="MDK10" s="154">
        <v>0</v>
      </c>
      <c r="MDL10" s="154">
        <v>0</v>
      </c>
      <c r="MDM10" s="154">
        <v>0</v>
      </c>
      <c r="MDN10" s="154">
        <v>0</v>
      </c>
      <c r="MDO10" s="154">
        <v>0</v>
      </c>
      <c r="MDP10" s="154">
        <v>0</v>
      </c>
      <c r="MDQ10" s="154">
        <v>0</v>
      </c>
      <c r="MDR10" s="154">
        <v>0</v>
      </c>
      <c r="MDS10" s="154">
        <v>0</v>
      </c>
      <c r="MDT10" s="154">
        <v>0</v>
      </c>
      <c r="MDU10" s="154">
        <v>0</v>
      </c>
      <c r="MDV10" s="154">
        <v>0</v>
      </c>
      <c r="MDW10" s="154">
        <v>0</v>
      </c>
      <c r="MDX10" s="154">
        <v>0</v>
      </c>
      <c r="MDY10" s="154">
        <v>0</v>
      </c>
      <c r="MDZ10" s="154">
        <v>0</v>
      </c>
      <c r="MEA10" s="154">
        <v>0</v>
      </c>
      <c r="MEB10" s="154">
        <v>0</v>
      </c>
      <c r="MEC10" s="154">
        <v>0</v>
      </c>
      <c r="MED10" s="154">
        <v>0</v>
      </c>
      <c r="MEE10" s="154">
        <v>0</v>
      </c>
      <c r="MEF10" s="154">
        <v>0</v>
      </c>
      <c r="MEG10" s="154">
        <v>0</v>
      </c>
      <c r="MEH10" s="154">
        <v>0</v>
      </c>
      <c r="MEI10" s="154">
        <v>0</v>
      </c>
      <c r="MEJ10" s="154">
        <v>0</v>
      </c>
      <c r="MEK10" s="154">
        <v>0</v>
      </c>
      <c r="MEL10" s="154">
        <v>0</v>
      </c>
      <c r="MEM10" s="154">
        <v>0</v>
      </c>
      <c r="MEN10" s="154">
        <v>0</v>
      </c>
      <c r="MEO10" s="154">
        <v>0</v>
      </c>
      <c r="MEP10" s="154">
        <v>0</v>
      </c>
      <c r="MEQ10" s="154">
        <v>0</v>
      </c>
      <c r="MER10" s="154">
        <v>0</v>
      </c>
      <c r="MES10" s="154">
        <v>0</v>
      </c>
      <c r="MET10" s="154">
        <v>0</v>
      </c>
      <c r="MEU10" s="154">
        <v>0</v>
      </c>
      <c r="MEV10" s="154">
        <v>0</v>
      </c>
      <c r="MEW10" s="154">
        <v>0</v>
      </c>
      <c r="MEX10" s="154">
        <v>0</v>
      </c>
      <c r="MEY10" s="154">
        <v>0</v>
      </c>
      <c r="MEZ10" s="154">
        <v>0</v>
      </c>
      <c r="MFA10" s="154">
        <v>0</v>
      </c>
      <c r="MFB10" s="154">
        <v>0</v>
      </c>
      <c r="MFC10" s="154">
        <v>0</v>
      </c>
      <c r="MFD10" s="154">
        <v>0</v>
      </c>
      <c r="MFE10" s="154">
        <v>0</v>
      </c>
      <c r="MFF10" s="154">
        <v>0</v>
      </c>
      <c r="MFG10" s="154">
        <v>0</v>
      </c>
      <c r="MFH10" s="154">
        <v>0</v>
      </c>
      <c r="MFI10" s="154">
        <v>0</v>
      </c>
      <c r="MFJ10" s="154">
        <v>0</v>
      </c>
      <c r="MFK10" s="154">
        <v>0</v>
      </c>
      <c r="MFL10" s="154">
        <v>0</v>
      </c>
      <c r="MFM10" s="154">
        <v>0</v>
      </c>
      <c r="MFN10" s="154">
        <v>0</v>
      </c>
      <c r="MFO10" s="154">
        <v>0</v>
      </c>
      <c r="MFP10" s="154">
        <v>0</v>
      </c>
      <c r="MFQ10" s="154">
        <v>0</v>
      </c>
      <c r="MFR10" s="154">
        <v>0</v>
      </c>
      <c r="MFS10" s="154">
        <v>0</v>
      </c>
      <c r="MFT10" s="154">
        <v>0</v>
      </c>
      <c r="MFU10" s="154">
        <v>0</v>
      </c>
      <c r="MFV10" s="154">
        <v>0</v>
      </c>
      <c r="MFW10" s="154">
        <v>0</v>
      </c>
      <c r="MFX10" s="154">
        <v>0</v>
      </c>
      <c r="MFY10" s="154">
        <v>0</v>
      </c>
      <c r="MFZ10" s="154">
        <v>0</v>
      </c>
      <c r="MGA10" s="154">
        <v>0</v>
      </c>
      <c r="MGB10" s="154">
        <v>0</v>
      </c>
      <c r="MGC10" s="154">
        <v>0</v>
      </c>
      <c r="MGD10" s="154">
        <v>0</v>
      </c>
      <c r="MGE10" s="154">
        <v>0</v>
      </c>
      <c r="MGF10" s="154">
        <v>0</v>
      </c>
      <c r="MGG10" s="154">
        <v>0</v>
      </c>
      <c r="MGH10" s="154">
        <v>0</v>
      </c>
      <c r="MGI10" s="154">
        <v>0</v>
      </c>
      <c r="MGJ10" s="154">
        <v>0</v>
      </c>
      <c r="MGK10" s="154">
        <v>0</v>
      </c>
      <c r="MGL10" s="154">
        <v>0</v>
      </c>
      <c r="MGM10" s="154">
        <v>0</v>
      </c>
      <c r="MGN10" s="154">
        <v>0</v>
      </c>
      <c r="MGO10" s="154">
        <v>0</v>
      </c>
      <c r="MGP10" s="154">
        <v>0</v>
      </c>
      <c r="MGQ10" s="154">
        <v>0</v>
      </c>
      <c r="MGR10" s="154">
        <v>0</v>
      </c>
      <c r="MGS10" s="154">
        <v>0</v>
      </c>
      <c r="MGT10" s="154">
        <v>0</v>
      </c>
      <c r="MGU10" s="154">
        <v>0</v>
      </c>
      <c r="MGV10" s="154">
        <v>0</v>
      </c>
      <c r="MGW10" s="154">
        <v>0</v>
      </c>
      <c r="MGX10" s="154">
        <v>0</v>
      </c>
      <c r="MGY10" s="154">
        <v>0</v>
      </c>
      <c r="MGZ10" s="154">
        <v>0</v>
      </c>
      <c r="MHA10" s="154">
        <v>0</v>
      </c>
      <c r="MHB10" s="154">
        <v>0</v>
      </c>
      <c r="MHC10" s="154">
        <v>0</v>
      </c>
      <c r="MHD10" s="154">
        <v>0</v>
      </c>
      <c r="MHE10" s="154">
        <v>0</v>
      </c>
      <c r="MHF10" s="154">
        <v>0</v>
      </c>
      <c r="MHG10" s="154">
        <v>0</v>
      </c>
      <c r="MHH10" s="154">
        <v>0</v>
      </c>
      <c r="MHI10" s="154">
        <v>0</v>
      </c>
      <c r="MHJ10" s="154">
        <v>0</v>
      </c>
      <c r="MHK10" s="154">
        <v>0</v>
      </c>
      <c r="MHL10" s="154">
        <v>0</v>
      </c>
      <c r="MHM10" s="154">
        <v>0</v>
      </c>
      <c r="MHN10" s="154">
        <v>0</v>
      </c>
      <c r="MHO10" s="154">
        <v>0</v>
      </c>
      <c r="MHP10" s="154">
        <v>0</v>
      </c>
      <c r="MHQ10" s="154">
        <v>0</v>
      </c>
      <c r="MHR10" s="154">
        <v>0</v>
      </c>
      <c r="MHS10" s="154">
        <v>0</v>
      </c>
      <c r="MHT10" s="154">
        <v>0</v>
      </c>
      <c r="MHU10" s="154">
        <v>0</v>
      </c>
      <c r="MHV10" s="154">
        <v>0</v>
      </c>
      <c r="MHW10" s="154">
        <v>0</v>
      </c>
      <c r="MHX10" s="154">
        <v>0</v>
      </c>
      <c r="MHY10" s="154">
        <v>0</v>
      </c>
      <c r="MHZ10" s="154">
        <v>0</v>
      </c>
      <c r="MIA10" s="154">
        <v>0</v>
      </c>
      <c r="MIB10" s="154">
        <v>0</v>
      </c>
      <c r="MIC10" s="154">
        <v>0</v>
      </c>
      <c r="MID10" s="154">
        <v>0</v>
      </c>
      <c r="MIE10" s="154">
        <v>0</v>
      </c>
      <c r="MIF10" s="154">
        <v>0</v>
      </c>
      <c r="MIG10" s="154">
        <v>0</v>
      </c>
      <c r="MIH10" s="154">
        <v>0</v>
      </c>
      <c r="MII10" s="154">
        <v>0</v>
      </c>
      <c r="MIJ10" s="154">
        <v>0</v>
      </c>
      <c r="MIK10" s="154">
        <v>0</v>
      </c>
      <c r="MIL10" s="154">
        <v>0</v>
      </c>
      <c r="MIM10" s="154">
        <v>0</v>
      </c>
      <c r="MIN10" s="154">
        <v>0</v>
      </c>
      <c r="MIO10" s="154">
        <v>0</v>
      </c>
      <c r="MIP10" s="154">
        <v>0</v>
      </c>
      <c r="MIQ10" s="154">
        <v>0</v>
      </c>
      <c r="MIR10" s="154">
        <v>0</v>
      </c>
      <c r="MIS10" s="154">
        <v>0</v>
      </c>
      <c r="MIT10" s="154">
        <v>0</v>
      </c>
      <c r="MIU10" s="154">
        <v>0</v>
      </c>
      <c r="MIV10" s="154">
        <v>0</v>
      </c>
      <c r="MIW10" s="154">
        <v>0</v>
      </c>
      <c r="MIX10" s="154">
        <v>0</v>
      </c>
      <c r="MIY10" s="154">
        <v>0</v>
      </c>
      <c r="MIZ10" s="154">
        <v>0</v>
      </c>
      <c r="MJA10" s="154">
        <v>0</v>
      </c>
      <c r="MJB10" s="154">
        <v>0</v>
      </c>
      <c r="MJC10" s="154">
        <v>0</v>
      </c>
      <c r="MJD10" s="154">
        <v>0</v>
      </c>
      <c r="MJE10" s="154">
        <v>0</v>
      </c>
      <c r="MJF10" s="154">
        <v>0</v>
      </c>
      <c r="MJG10" s="154">
        <v>0</v>
      </c>
      <c r="MJH10" s="154">
        <v>0</v>
      </c>
      <c r="MJI10" s="154">
        <v>0</v>
      </c>
      <c r="MJJ10" s="154">
        <v>0</v>
      </c>
      <c r="MJK10" s="154">
        <v>0</v>
      </c>
      <c r="MJL10" s="154">
        <v>0</v>
      </c>
      <c r="MJM10" s="154">
        <v>0</v>
      </c>
      <c r="MJN10" s="154">
        <v>0</v>
      </c>
      <c r="MJO10" s="154">
        <v>0</v>
      </c>
      <c r="MJP10" s="154">
        <v>0</v>
      </c>
      <c r="MJQ10" s="154">
        <v>0</v>
      </c>
      <c r="MJR10" s="154">
        <v>0</v>
      </c>
      <c r="MJS10" s="154">
        <v>0</v>
      </c>
      <c r="MJT10" s="154">
        <v>0</v>
      </c>
      <c r="MJU10" s="154">
        <v>0</v>
      </c>
      <c r="MJV10" s="154">
        <v>0</v>
      </c>
      <c r="MJW10" s="154">
        <v>0</v>
      </c>
      <c r="MJX10" s="154">
        <v>0</v>
      </c>
      <c r="MJY10" s="154">
        <v>0</v>
      </c>
      <c r="MJZ10" s="154">
        <v>0</v>
      </c>
      <c r="MKA10" s="154">
        <v>0</v>
      </c>
      <c r="MKB10" s="154">
        <v>0</v>
      </c>
      <c r="MKC10" s="154">
        <v>0</v>
      </c>
      <c r="MKD10" s="154">
        <v>0</v>
      </c>
      <c r="MKE10" s="154">
        <v>0</v>
      </c>
      <c r="MKF10" s="154">
        <v>0</v>
      </c>
      <c r="MKG10" s="154">
        <v>0</v>
      </c>
      <c r="MKH10" s="154">
        <v>0</v>
      </c>
      <c r="MKI10" s="154">
        <v>0</v>
      </c>
      <c r="MKJ10" s="154">
        <v>0</v>
      </c>
      <c r="MKK10" s="154">
        <v>0</v>
      </c>
      <c r="MKL10" s="154">
        <v>0</v>
      </c>
      <c r="MKM10" s="154">
        <v>0</v>
      </c>
      <c r="MKN10" s="154">
        <v>0</v>
      </c>
      <c r="MKO10" s="154">
        <v>0</v>
      </c>
      <c r="MKP10" s="154">
        <v>0</v>
      </c>
      <c r="MKQ10" s="154">
        <v>0</v>
      </c>
      <c r="MKR10" s="154">
        <v>0</v>
      </c>
      <c r="MKS10" s="154">
        <v>0</v>
      </c>
      <c r="MKT10" s="154">
        <v>0</v>
      </c>
      <c r="MKU10" s="154">
        <v>0</v>
      </c>
      <c r="MKV10" s="154">
        <v>0</v>
      </c>
      <c r="MKW10" s="154">
        <v>0</v>
      </c>
      <c r="MKX10" s="154">
        <v>0</v>
      </c>
      <c r="MKY10" s="154">
        <v>0</v>
      </c>
      <c r="MKZ10" s="154">
        <v>0</v>
      </c>
      <c r="MLA10" s="154">
        <v>0</v>
      </c>
      <c r="MLB10" s="154">
        <v>0</v>
      </c>
      <c r="MLC10" s="154">
        <v>0</v>
      </c>
      <c r="MLD10" s="154">
        <v>0</v>
      </c>
      <c r="MLE10" s="154">
        <v>0</v>
      </c>
      <c r="MLF10" s="154">
        <v>0</v>
      </c>
      <c r="MLG10" s="154">
        <v>0</v>
      </c>
      <c r="MLH10" s="154">
        <v>0</v>
      </c>
      <c r="MLI10" s="154">
        <v>0</v>
      </c>
      <c r="MLJ10" s="154">
        <v>0</v>
      </c>
      <c r="MLK10" s="154">
        <v>0</v>
      </c>
      <c r="MLL10" s="154">
        <v>0</v>
      </c>
      <c r="MLM10" s="154">
        <v>0</v>
      </c>
      <c r="MLN10" s="154">
        <v>0</v>
      </c>
      <c r="MLO10" s="154">
        <v>0</v>
      </c>
      <c r="MLP10" s="154">
        <v>0</v>
      </c>
      <c r="MLQ10" s="154">
        <v>0</v>
      </c>
      <c r="MLR10" s="154">
        <v>0</v>
      </c>
      <c r="MLS10" s="154">
        <v>0</v>
      </c>
      <c r="MLT10" s="154">
        <v>0</v>
      </c>
      <c r="MLU10" s="154">
        <v>0</v>
      </c>
      <c r="MLV10" s="154">
        <v>0</v>
      </c>
      <c r="MLW10" s="154">
        <v>0</v>
      </c>
      <c r="MLX10" s="154">
        <v>0</v>
      </c>
      <c r="MLY10" s="154">
        <v>0</v>
      </c>
      <c r="MLZ10" s="154">
        <v>0</v>
      </c>
      <c r="MMA10" s="154">
        <v>0</v>
      </c>
      <c r="MMB10" s="154">
        <v>0</v>
      </c>
      <c r="MMC10" s="154">
        <v>0</v>
      </c>
      <c r="MMD10" s="154">
        <v>0</v>
      </c>
      <c r="MME10" s="154">
        <v>0</v>
      </c>
      <c r="MMF10" s="154">
        <v>0</v>
      </c>
      <c r="MMG10" s="154">
        <v>0</v>
      </c>
      <c r="MMH10" s="154">
        <v>0</v>
      </c>
      <c r="MMI10" s="154">
        <v>0</v>
      </c>
      <c r="MMJ10" s="154">
        <v>0</v>
      </c>
      <c r="MMK10" s="154">
        <v>0</v>
      </c>
      <c r="MML10" s="154">
        <v>0</v>
      </c>
      <c r="MMM10" s="154">
        <v>0</v>
      </c>
      <c r="MMN10" s="154">
        <v>0</v>
      </c>
      <c r="MMO10" s="154">
        <v>0</v>
      </c>
      <c r="MMP10" s="154">
        <v>0</v>
      </c>
      <c r="MMQ10" s="154">
        <v>0</v>
      </c>
      <c r="MMR10" s="154">
        <v>0</v>
      </c>
      <c r="MMS10" s="154">
        <v>0</v>
      </c>
      <c r="MMT10" s="154">
        <v>0</v>
      </c>
      <c r="MMU10" s="154">
        <v>0</v>
      </c>
      <c r="MMV10" s="154">
        <v>0</v>
      </c>
      <c r="MMW10" s="154">
        <v>0</v>
      </c>
      <c r="MMX10" s="154">
        <v>0</v>
      </c>
      <c r="MMY10" s="154">
        <v>0</v>
      </c>
      <c r="MMZ10" s="154">
        <v>0</v>
      </c>
      <c r="MNA10" s="154">
        <v>0</v>
      </c>
      <c r="MNB10" s="154">
        <v>0</v>
      </c>
      <c r="MNC10" s="154">
        <v>0</v>
      </c>
      <c r="MND10" s="154">
        <v>0</v>
      </c>
      <c r="MNE10" s="154">
        <v>0</v>
      </c>
      <c r="MNF10" s="154">
        <v>0</v>
      </c>
      <c r="MNG10" s="154">
        <v>0</v>
      </c>
      <c r="MNH10" s="154">
        <v>0</v>
      </c>
      <c r="MNI10" s="154">
        <v>0</v>
      </c>
      <c r="MNJ10" s="154">
        <v>0</v>
      </c>
      <c r="MNK10" s="154">
        <v>0</v>
      </c>
      <c r="MNL10" s="154">
        <v>0</v>
      </c>
      <c r="MNM10" s="154">
        <v>0</v>
      </c>
      <c r="MNN10" s="154">
        <v>0</v>
      </c>
      <c r="MNO10" s="154">
        <v>0</v>
      </c>
      <c r="MNP10" s="154">
        <v>0</v>
      </c>
      <c r="MNQ10" s="154">
        <v>0</v>
      </c>
      <c r="MNR10" s="154">
        <v>0</v>
      </c>
      <c r="MNS10" s="154">
        <v>0</v>
      </c>
      <c r="MNT10" s="154">
        <v>0</v>
      </c>
      <c r="MNU10" s="154">
        <v>0</v>
      </c>
      <c r="MNV10" s="154">
        <v>0</v>
      </c>
      <c r="MNW10" s="154">
        <v>0</v>
      </c>
      <c r="MNX10" s="154">
        <v>0</v>
      </c>
      <c r="MNY10" s="154">
        <v>0</v>
      </c>
      <c r="MNZ10" s="154">
        <v>0</v>
      </c>
      <c r="MOA10" s="154">
        <v>0</v>
      </c>
      <c r="MOB10" s="154">
        <v>0</v>
      </c>
      <c r="MOC10" s="154">
        <v>0</v>
      </c>
      <c r="MOD10" s="154">
        <v>0</v>
      </c>
      <c r="MOE10" s="154">
        <v>0</v>
      </c>
      <c r="MOF10" s="154">
        <v>0</v>
      </c>
      <c r="MOG10" s="154">
        <v>0</v>
      </c>
      <c r="MOH10" s="154">
        <v>0</v>
      </c>
      <c r="MOI10" s="154">
        <v>0</v>
      </c>
      <c r="MOJ10" s="154">
        <v>0</v>
      </c>
      <c r="MOK10" s="154">
        <v>0</v>
      </c>
      <c r="MOL10" s="154">
        <v>0</v>
      </c>
      <c r="MOM10" s="154">
        <v>0</v>
      </c>
      <c r="MON10" s="154">
        <v>0</v>
      </c>
      <c r="MOO10" s="154">
        <v>0</v>
      </c>
      <c r="MOP10" s="154">
        <v>0</v>
      </c>
      <c r="MOQ10" s="154">
        <v>0</v>
      </c>
      <c r="MOR10" s="154">
        <v>0</v>
      </c>
      <c r="MOS10" s="154">
        <v>0</v>
      </c>
      <c r="MOT10" s="154">
        <v>0</v>
      </c>
      <c r="MOU10" s="154">
        <v>0</v>
      </c>
      <c r="MOV10" s="154">
        <v>0</v>
      </c>
      <c r="MOW10" s="154">
        <v>0</v>
      </c>
      <c r="MOX10" s="154">
        <v>0</v>
      </c>
      <c r="MOY10" s="154">
        <v>0</v>
      </c>
      <c r="MOZ10" s="154">
        <v>0</v>
      </c>
      <c r="MPA10" s="154">
        <v>0</v>
      </c>
      <c r="MPB10" s="154">
        <v>0</v>
      </c>
      <c r="MPC10" s="154">
        <v>0</v>
      </c>
      <c r="MPD10" s="154">
        <v>0</v>
      </c>
      <c r="MPE10" s="154">
        <v>0</v>
      </c>
      <c r="MPF10" s="154">
        <v>0</v>
      </c>
      <c r="MPG10" s="154">
        <v>0</v>
      </c>
      <c r="MPH10" s="154">
        <v>0</v>
      </c>
      <c r="MPI10" s="154">
        <v>0</v>
      </c>
      <c r="MPJ10" s="154">
        <v>0</v>
      </c>
      <c r="MPK10" s="154">
        <v>0</v>
      </c>
      <c r="MPL10" s="154">
        <v>0</v>
      </c>
      <c r="MPM10" s="154">
        <v>0</v>
      </c>
      <c r="MPN10" s="154">
        <v>0</v>
      </c>
      <c r="MPO10" s="154">
        <v>0</v>
      </c>
      <c r="MPP10" s="154">
        <v>0</v>
      </c>
      <c r="MPQ10" s="154">
        <v>0</v>
      </c>
      <c r="MPR10" s="154">
        <v>0</v>
      </c>
      <c r="MPS10" s="154">
        <v>0</v>
      </c>
      <c r="MPT10" s="154">
        <v>0</v>
      </c>
      <c r="MPU10" s="154">
        <v>0</v>
      </c>
      <c r="MPV10" s="154">
        <v>0</v>
      </c>
      <c r="MPW10" s="154">
        <v>0</v>
      </c>
      <c r="MPX10" s="154">
        <v>0</v>
      </c>
      <c r="MPY10" s="154">
        <v>0</v>
      </c>
      <c r="MPZ10" s="154">
        <v>0</v>
      </c>
      <c r="MQA10" s="154">
        <v>0</v>
      </c>
      <c r="MQB10" s="154">
        <v>0</v>
      </c>
      <c r="MQC10" s="154">
        <v>0</v>
      </c>
      <c r="MQD10" s="154">
        <v>0</v>
      </c>
      <c r="MQE10" s="154">
        <v>0</v>
      </c>
      <c r="MQF10" s="154">
        <v>0</v>
      </c>
      <c r="MQG10" s="154">
        <v>0</v>
      </c>
      <c r="MQH10" s="154">
        <v>0</v>
      </c>
      <c r="MQI10" s="154">
        <v>0</v>
      </c>
      <c r="MQJ10" s="154">
        <v>0</v>
      </c>
      <c r="MQK10" s="154">
        <v>0</v>
      </c>
      <c r="MQL10" s="154">
        <v>0</v>
      </c>
      <c r="MQM10" s="154">
        <v>0</v>
      </c>
      <c r="MQN10" s="154">
        <v>0</v>
      </c>
      <c r="MQO10" s="154">
        <v>0</v>
      </c>
      <c r="MQP10" s="154">
        <v>0</v>
      </c>
      <c r="MQQ10" s="154">
        <v>0</v>
      </c>
      <c r="MQR10" s="154">
        <v>0</v>
      </c>
      <c r="MQS10" s="154">
        <v>0</v>
      </c>
      <c r="MQT10" s="154">
        <v>0</v>
      </c>
      <c r="MQU10" s="154">
        <v>0</v>
      </c>
      <c r="MQV10" s="154">
        <v>0</v>
      </c>
      <c r="MQW10" s="154">
        <v>0</v>
      </c>
      <c r="MQX10" s="154">
        <v>0</v>
      </c>
      <c r="MQY10" s="154">
        <v>0</v>
      </c>
      <c r="MQZ10" s="154">
        <v>0</v>
      </c>
      <c r="MRA10" s="154">
        <v>0</v>
      </c>
      <c r="MRB10" s="154">
        <v>0</v>
      </c>
      <c r="MRC10" s="154">
        <v>0</v>
      </c>
      <c r="MRD10" s="154">
        <v>0</v>
      </c>
      <c r="MRE10" s="154">
        <v>0</v>
      </c>
      <c r="MRF10" s="154">
        <v>0</v>
      </c>
      <c r="MRG10" s="154">
        <v>0</v>
      </c>
      <c r="MRH10" s="154">
        <v>0</v>
      </c>
      <c r="MRI10" s="154">
        <v>0</v>
      </c>
      <c r="MRJ10" s="154">
        <v>0</v>
      </c>
      <c r="MRK10" s="154">
        <v>0</v>
      </c>
      <c r="MRL10" s="154">
        <v>0</v>
      </c>
      <c r="MRM10" s="154">
        <v>0</v>
      </c>
      <c r="MRN10" s="154">
        <v>0</v>
      </c>
      <c r="MRO10" s="154">
        <v>0</v>
      </c>
      <c r="MRP10" s="154">
        <v>0</v>
      </c>
      <c r="MRQ10" s="154">
        <v>0</v>
      </c>
      <c r="MRR10" s="154">
        <v>0</v>
      </c>
      <c r="MRS10" s="154">
        <v>0</v>
      </c>
      <c r="MRT10" s="154">
        <v>0</v>
      </c>
      <c r="MRU10" s="154">
        <v>0</v>
      </c>
      <c r="MRV10" s="154">
        <v>0</v>
      </c>
      <c r="MRW10" s="154">
        <v>0</v>
      </c>
      <c r="MRX10" s="154">
        <v>0</v>
      </c>
      <c r="MRY10" s="154">
        <v>0</v>
      </c>
      <c r="MRZ10" s="154">
        <v>0</v>
      </c>
      <c r="MSA10" s="154">
        <v>0</v>
      </c>
      <c r="MSB10" s="154">
        <v>0</v>
      </c>
      <c r="MSC10" s="154">
        <v>0</v>
      </c>
      <c r="MSD10" s="154">
        <v>0</v>
      </c>
      <c r="MSE10" s="154">
        <v>0</v>
      </c>
      <c r="MSF10" s="154">
        <v>0</v>
      </c>
      <c r="MSG10" s="154">
        <v>0</v>
      </c>
      <c r="MSH10" s="154">
        <v>0</v>
      </c>
      <c r="MSI10" s="154">
        <v>0</v>
      </c>
      <c r="MSJ10" s="154">
        <v>0</v>
      </c>
      <c r="MSK10" s="154">
        <v>0</v>
      </c>
      <c r="MSL10" s="154">
        <v>0</v>
      </c>
      <c r="MSM10" s="154">
        <v>0</v>
      </c>
      <c r="MSN10" s="154">
        <v>0</v>
      </c>
      <c r="MSO10" s="154">
        <v>0</v>
      </c>
      <c r="MSP10" s="154">
        <v>0</v>
      </c>
      <c r="MSQ10" s="154">
        <v>0</v>
      </c>
      <c r="MSR10" s="154">
        <v>0</v>
      </c>
      <c r="MSS10" s="154">
        <v>0</v>
      </c>
      <c r="MST10" s="154">
        <v>0</v>
      </c>
      <c r="MSU10" s="154">
        <v>0</v>
      </c>
      <c r="MSV10" s="154">
        <v>0</v>
      </c>
      <c r="MSW10" s="154">
        <v>0</v>
      </c>
      <c r="MSX10" s="154">
        <v>0</v>
      </c>
      <c r="MSY10" s="154">
        <v>0</v>
      </c>
      <c r="MSZ10" s="154">
        <v>0</v>
      </c>
      <c r="MTA10" s="154">
        <v>0</v>
      </c>
      <c r="MTB10" s="154">
        <v>0</v>
      </c>
      <c r="MTC10" s="154">
        <v>0</v>
      </c>
      <c r="MTD10" s="154">
        <v>0</v>
      </c>
      <c r="MTE10" s="154">
        <v>0</v>
      </c>
      <c r="MTF10" s="154">
        <v>0</v>
      </c>
      <c r="MTG10" s="154">
        <v>0</v>
      </c>
      <c r="MTH10" s="154">
        <v>0</v>
      </c>
      <c r="MTI10" s="154">
        <v>0</v>
      </c>
      <c r="MTJ10" s="154">
        <v>0</v>
      </c>
      <c r="MTK10" s="154">
        <v>0</v>
      </c>
      <c r="MTL10" s="154">
        <v>0</v>
      </c>
      <c r="MTM10" s="154">
        <v>0</v>
      </c>
      <c r="MTN10" s="154">
        <v>0</v>
      </c>
      <c r="MTO10" s="154">
        <v>0</v>
      </c>
      <c r="MTP10" s="154">
        <v>0</v>
      </c>
      <c r="MTQ10" s="154">
        <v>0</v>
      </c>
      <c r="MTR10" s="154">
        <v>0</v>
      </c>
      <c r="MTS10" s="154">
        <v>0</v>
      </c>
      <c r="MTT10" s="154">
        <v>0</v>
      </c>
      <c r="MTU10" s="154">
        <v>0</v>
      </c>
      <c r="MTV10" s="154">
        <v>0</v>
      </c>
      <c r="MTW10" s="154">
        <v>0</v>
      </c>
      <c r="MTX10" s="154">
        <v>0</v>
      </c>
      <c r="MTY10" s="154">
        <v>0</v>
      </c>
      <c r="MTZ10" s="154">
        <v>0</v>
      </c>
      <c r="MUA10" s="154">
        <v>0</v>
      </c>
      <c r="MUB10" s="154">
        <v>0</v>
      </c>
      <c r="MUC10" s="154">
        <v>0</v>
      </c>
      <c r="MUD10" s="154">
        <v>0</v>
      </c>
      <c r="MUE10" s="154">
        <v>0</v>
      </c>
      <c r="MUF10" s="154">
        <v>0</v>
      </c>
      <c r="MUG10" s="154">
        <v>0</v>
      </c>
      <c r="MUH10" s="154">
        <v>0</v>
      </c>
      <c r="MUI10" s="154">
        <v>0</v>
      </c>
      <c r="MUJ10" s="154">
        <v>0</v>
      </c>
      <c r="MUK10" s="154">
        <v>0</v>
      </c>
      <c r="MUL10" s="154">
        <v>0</v>
      </c>
      <c r="MUM10" s="154">
        <v>0</v>
      </c>
      <c r="MUN10" s="154">
        <v>0</v>
      </c>
      <c r="MUO10" s="154">
        <v>0</v>
      </c>
      <c r="MUP10" s="154">
        <v>0</v>
      </c>
      <c r="MUQ10" s="154">
        <v>0</v>
      </c>
      <c r="MUR10" s="154">
        <v>0</v>
      </c>
      <c r="MUS10" s="154">
        <v>0</v>
      </c>
      <c r="MUT10" s="154">
        <v>0</v>
      </c>
      <c r="MUU10" s="154">
        <v>0</v>
      </c>
      <c r="MUV10" s="154">
        <v>0</v>
      </c>
      <c r="MUW10" s="154">
        <v>0</v>
      </c>
      <c r="MUX10" s="154">
        <v>0</v>
      </c>
      <c r="MUY10" s="154">
        <v>0</v>
      </c>
      <c r="MUZ10" s="154">
        <v>0</v>
      </c>
      <c r="MVA10" s="154">
        <v>0</v>
      </c>
      <c r="MVB10" s="154">
        <v>0</v>
      </c>
      <c r="MVC10" s="154">
        <v>0</v>
      </c>
      <c r="MVD10" s="154">
        <v>0</v>
      </c>
      <c r="MVE10" s="154">
        <v>0</v>
      </c>
      <c r="MVF10" s="154">
        <v>0</v>
      </c>
      <c r="MVG10" s="154">
        <v>0</v>
      </c>
      <c r="MVH10" s="154">
        <v>0</v>
      </c>
      <c r="MVI10" s="154">
        <v>0</v>
      </c>
      <c r="MVJ10" s="154">
        <v>0</v>
      </c>
      <c r="MVK10" s="154">
        <v>0</v>
      </c>
      <c r="MVL10" s="154">
        <v>0</v>
      </c>
      <c r="MVM10" s="154">
        <v>0</v>
      </c>
      <c r="MVN10" s="154">
        <v>0</v>
      </c>
      <c r="MVO10" s="154">
        <v>0</v>
      </c>
      <c r="MVP10" s="154">
        <v>0</v>
      </c>
      <c r="MVQ10" s="154">
        <v>0</v>
      </c>
      <c r="MVR10" s="154">
        <v>0</v>
      </c>
      <c r="MVS10" s="154">
        <v>0</v>
      </c>
      <c r="MVT10" s="154">
        <v>0</v>
      </c>
      <c r="MVU10" s="154">
        <v>0</v>
      </c>
      <c r="MVV10" s="154">
        <v>0</v>
      </c>
      <c r="MVW10" s="154">
        <v>0</v>
      </c>
      <c r="MVX10" s="154">
        <v>0</v>
      </c>
      <c r="MVY10" s="154">
        <v>0</v>
      </c>
      <c r="MVZ10" s="154">
        <v>0</v>
      </c>
      <c r="MWA10" s="154">
        <v>0</v>
      </c>
      <c r="MWB10" s="154">
        <v>0</v>
      </c>
      <c r="MWC10" s="154">
        <v>0</v>
      </c>
      <c r="MWD10" s="154">
        <v>0</v>
      </c>
      <c r="MWE10" s="154">
        <v>0</v>
      </c>
      <c r="MWF10" s="154">
        <v>0</v>
      </c>
      <c r="MWG10" s="154">
        <v>0</v>
      </c>
      <c r="MWH10" s="154">
        <v>0</v>
      </c>
      <c r="MWI10" s="154">
        <v>0</v>
      </c>
      <c r="MWJ10" s="154">
        <v>0</v>
      </c>
      <c r="MWK10" s="154">
        <v>0</v>
      </c>
      <c r="MWL10" s="154">
        <v>0</v>
      </c>
      <c r="MWM10" s="154">
        <v>0</v>
      </c>
      <c r="MWN10" s="154">
        <v>0</v>
      </c>
      <c r="MWO10" s="154">
        <v>0</v>
      </c>
      <c r="MWP10" s="154">
        <v>0</v>
      </c>
      <c r="MWQ10" s="154">
        <v>0</v>
      </c>
      <c r="MWR10" s="154">
        <v>0</v>
      </c>
      <c r="MWS10" s="154">
        <v>0</v>
      </c>
      <c r="MWT10" s="154">
        <v>0</v>
      </c>
      <c r="MWU10" s="154">
        <v>0</v>
      </c>
      <c r="MWV10" s="154">
        <v>0</v>
      </c>
      <c r="MWW10" s="154">
        <v>0</v>
      </c>
      <c r="MWX10" s="154">
        <v>0</v>
      </c>
      <c r="MWY10" s="154">
        <v>0</v>
      </c>
      <c r="MWZ10" s="154">
        <v>0</v>
      </c>
      <c r="MXA10" s="154">
        <v>0</v>
      </c>
      <c r="MXB10" s="154">
        <v>0</v>
      </c>
      <c r="MXC10" s="154">
        <v>0</v>
      </c>
      <c r="MXD10" s="154">
        <v>0</v>
      </c>
      <c r="MXE10" s="154">
        <v>0</v>
      </c>
      <c r="MXF10" s="154">
        <v>0</v>
      </c>
      <c r="MXG10" s="154">
        <v>0</v>
      </c>
      <c r="MXH10" s="154">
        <v>0</v>
      </c>
      <c r="MXI10" s="154">
        <v>0</v>
      </c>
      <c r="MXJ10" s="154">
        <v>0</v>
      </c>
      <c r="MXK10" s="154">
        <v>0</v>
      </c>
      <c r="MXL10" s="154">
        <v>0</v>
      </c>
      <c r="MXM10" s="154">
        <v>0</v>
      </c>
      <c r="MXN10" s="154">
        <v>0</v>
      </c>
      <c r="MXO10" s="154">
        <v>0</v>
      </c>
      <c r="MXP10" s="154">
        <v>0</v>
      </c>
      <c r="MXQ10" s="154">
        <v>0</v>
      </c>
      <c r="MXR10" s="154">
        <v>0</v>
      </c>
      <c r="MXS10" s="154">
        <v>0</v>
      </c>
      <c r="MXT10" s="154">
        <v>0</v>
      </c>
      <c r="MXU10" s="154">
        <v>0</v>
      </c>
      <c r="MXV10" s="154">
        <v>0</v>
      </c>
      <c r="MXW10" s="154">
        <v>0</v>
      </c>
      <c r="MXX10" s="154">
        <v>0</v>
      </c>
      <c r="MXY10" s="154">
        <v>0</v>
      </c>
      <c r="MXZ10" s="154">
        <v>0</v>
      </c>
      <c r="MYA10" s="154">
        <v>0</v>
      </c>
      <c r="MYB10" s="154">
        <v>0</v>
      </c>
      <c r="MYC10" s="154">
        <v>0</v>
      </c>
      <c r="MYD10" s="154">
        <v>0</v>
      </c>
      <c r="MYE10" s="154">
        <v>0</v>
      </c>
      <c r="MYF10" s="154">
        <v>0</v>
      </c>
      <c r="MYG10" s="154">
        <v>0</v>
      </c>
      <c r="MYH10" s="154">
        <v>0</v>
      </c>
      <c r="MYI10" s="154">
        <v>0</v>
      </c>
      <c r="MYJ10" s="154">
        <v>0</v>
      </c>
      <c r="MYK10" s="154">
        <v>0</v>
      </c>
      <c r="MYL10" s="154">
        <v>0</v>
      </c>
      <c r="MYM10" s="154">
        <v>0</v>
      </c>
      <c r="MYN10" s="154">
        <v>0</v>
      </c>
      <c r="MYO10" s="154">
        <v>0</v>
      </c>
      <c r="MYP10" s="154">
        <v>0</v>
      </c>
      <c r="MYQ10" s="154">
        <v>0</v>
      </c>
      <c r="MYR10" s="154">
        <v>0</v>
      </c>
      <c r="MYS10" s="154">
        <v>0</v>
      </c>
      <c r="MYT10" s="154">
        <v>0</v>
      </c>
      <c r="MYU10" s="154">
        <v>0</v>
      </c>
      <c r="MYV10" s="154">
        <v>0</v>
      </c>
      <c r="MYW10" s="154">
        <v>0</v>
      </c>
      <c r="MYX10" s="154">
        <v>0</v>
      </c>
      <c r="MYY10" s="154">
        <v>0</v>
      </c>
      <c r="MYZ10" s="154">
        <v>0</v>
      </c>
      <c r="MZA10" s="154">
        <v>0</v>
      </c>
      <c r="MZB10" s="154">
        <v>0</v>
      </c>
      <c r="MZC10" s="154">
        <v>0</v>
      </c>
      <c r="MZD10" s="154">
        <v>0</v>
      </c>
      <c r="MZE10" s="154">
        <v>0</v>
      </c>
      <c r="MZF10" s="154">
        <v>0</v>
      </c>
      <c r="MZG10" s="154">
        <v>0</v>
      </c>
      <c r="MZH10" s="154">
        <v>0</v>
      </c>
      <c r="MZI10" s="154">
        <v>0</v>
      </c>
      <c r="MZJ10" s="154">
        <v>0</v>
      </c>
      <c r="MZK10" s="154">
        <v>0</v>
      </c>
      <c r="MZL10" s="154">
        <v>0</v>
      </c>
      <c r="MZM10" s="154">
        <v>0</v>
      </c>
      <c r="MZN10" s="154">
        <v>0</v>
      </c>
      <c r="MZO10" s="154">
        <v>0</v>
      </c>
      <c r="MZP10" s="154">
        <v>0</v>
      </c>
      <c r="MZQ10" s="154">
        <v>0</v>
      </c>
      <c r="MZR10" s="154">
        <v>0</v>
      </c>
      <c r="MZS10" s="154">
        <v>0</v>
      </c>
      <c r="MZT10" s="154">
        <v>0</v>
      </c>
      <c r="MZU10" s="154">
        <v>0</v>
      </c>
      <c r="MZV10" s="154">
        <v>0</v>
      </c>
      <c r="MZW10" s="154">
        <v>0</v>
      </c>
      <c r="MZX10" s="154">
        <v>0</v>
      </c>
      <c r="MZY10" s="154">
        <v>0</v>
      </c>
      <c r="MZZ10" s="154">
        <v>0</v>
      </c>
      <c r="NAA10" s="154">
        <v>0</v>
      </c>
      <c r="NAB10" s="154">
        <v>0</v>
      </c>
      <c r="NAC10" s="154">
        <v>0</v>
      </c>
      <c r="NAD10" s="154">
        <v>0</v>
      </c>
      <c r="NAE10" s="154">
        <v>0</v>
      </c>
      <c r="NAF10" s="154">
        <v>0</v>
      </c>
      <c r="NAG10" s="154">
        <v>0</v>
      </c>
      <c r="NAH10" s="154">
        <v>0</v>
      </c>
      <c r="NAI10" s="154">
        <v>0</v>
      </c>
      <c r="NAJ10" s="154">
        <v>0</v>
      </c>
      <c r="NAK10" s="154">
        <v>0</v>
      </c>
      <c r="NAL10" s="154">
        <v>0</v>
      </c>
      <c r="NAM10" s="154">
        <v>0</v>
      </c>
      <c r="NAN10" s="154">
        <v>0</v>
      </c>
      <c r="NAO10" s="154">
        <v>0</v>
      </c>
      <c r="NAP10" s="154">
        <v>0</v>
      </c>
      <c r="NAQ10" s="154">
        <v>0</v>
      </c>
      <c r="NAR10" s="154">
        <v>0</v>
      </c>
      <c r="NAS10" s="154">
        <v>0</v>
      </c>
      <c r="NAT10" s="154">
        <v>0</v>
      </c>
      <c r="NAU10" s="154">
        <v>0</v>
      </c>
      <c r="NAV10" s="154">
        <v>0</v>
      </c>
      <c r="NAW10" s="154">
        <v>0</v>
      </c>
      <c r="NAX10" s="154">
        <v>0</v>
      </c>
      <c r="NAY10" s="154">
        <v>0</v>
      </c>
      <c r="NAZ10" s="154">
        <v>0</v>
      </c>
      <c r="NBA10" s="154">
        <v>0</v>
      </c>
      <c r="NBB10" s="154">
        <v>0</v>
      </c>
      <c r="NBC10" s="154">
        <v>0</v>
      </c>
      <c r="NBD10" s="154">
        <v>0</v>
      </c>
      <c r="NBE10" s="154">
        <v>0</v>
      </c>
      <c r="NBF10" s="154">
        <v>0</v>
      </c>
      <c r="NBG10" s="154">
        <v>0</v>
      </c>
      <c r="NBH10" s="154">
        <v>0</v>
      </c>
      <c r="NBI10" s="154">
        <v>0</v>
      </c>
      <c r="NBJ10" s="154">
        <v>0</v>
      </c>
      <c r="NBK10" s="154">
        <v>0</v>
      </c>
      <c r="NBL10" s="154">
        <v>0</v>
      </c>
      <c r="NBM10" s="154">
        <v>0</v>
      </c>
      <c r="NBN10" s="154">
        <v>0</v>
      </c>
      <c r="NBO10" s="154">
        <v>0</v>
      </c>
      <c r="NBP10" s="154">
        <v>0</v>
      </c>
      <c r="NBQ10" s="154">
        <v>0</v>
      </c>
      <c r="NBR10" s="154">
        <v>0</v>
      </c>
      <c r="NBS10" s="154">
        <v>0</v>
      </c>
      <c r="NBT10" s="154">
        <v>0</v>
      </c>
      <c r="NBU10" s="154">
        <v>0</v>
      </c>
      <c r="NBV10" s="154">
        <v>0</v>
      </c>
      <c r="NBW10" s="154">
        <v>0</v>
      </c>
      <c r="NBX10" s="154">
        <v>0</v>
      </c>
      <c r="NBY10" s="154">
        <v>0</v>
      </c>
      <c r="NBZ10" s="154">
        <v>0</v>
      </c>
      <c r="NCA10" s="154">
        <v>0</v>
      </c>
      <c r="NCB10" s="154">
        <v>0</v>
      </c>
      <c r="NCC10" s="154">
        <v>0</v>
      </c>
      <c r="NCD10" s="154">
        <v>0</v>
      </c>
      <c r="NCE10" s="154">
        <v>0</v>
      </c>
      <c r="NCF10" s="154">
        <v>0</v>
      </c>
      <c r="NCG10" s="154">
        <v>0</v>
      </c>
      <c r="NCH10" s="154">
        <v>0</v>
      </c>
      <c r="NCI10" s="154">
        <v>0</v>
      </c>
      <c r="NCJ10" s="154">
        <v>0</v>
      </c>
      <c r="NCK10" s="154">
        <v>0</v>
      </c>
      <c r="NCL10" s="154">
        <v>0</v>
      </c>
      <c r="NCM10" s="154">
        <v>0</v>
      </c>
      <c r="NCN10" s="154">
        <v>0</v>
      </c>
      <c r="NCO10" s="154">
        <v>0</v>
      </c>
      <c r="NCP10" s="154">
        <v>0</v>
      </c>
      <c r="NCQ10" s="154">
        <v>0</v>
      </c>
      <c r="NCR10" s="154">
        <v>0</v>
      </c>
      <c r="NCS10" s="154">
        <v>0</v>
      </c>
      <c r="NCT10" s="154">
        <v>0</v>
      </c>
      <c r="NCU10" s="154">
        <v>0</v>
      </c>
      <c r="NCV10" s="154">
        <v>0</v>
      </c>
      <c r="NCW10" s="154">
        <v>0</v>
      </c>
      <c r="NCX10" s="154">
        <v>0</v>
      </c>
      <c r="NCY10" s="154">
        <v>0</v>
      </c>
      <c r="NCZ10" s="154">
        <v>0</v>
      </c>
      <c r="NDA10" s="154">
        <v>0</v>
      </c>
      <c r="NDB10" s="154">
        <v>0</v>
      </c>
      <c r="NDC10" s="154">
        <v>0</v>
      </c>
      <c r="NDD10" s="154">
        <v>0</v>
      </c>
      <c r="NDE10" s="154">
        <v>0</v>
      </c>
      <c r="NDF10" s="154">
        <v>0</v>
      </c>
      <c r="NDG10" s="154">
        <v>0</v>
      </c>
      <c r="NDH10" s="154">
        <v>0</v>
      </c>
      <c r="NDI10" s="154">
        <v>0</v>
      </c>
      <c r="NDJ10" s="154">
        <v>0</v>
      </c>
      <c r="NDK10" s="154">
        <v>0</v>
      </c>
      <c r="NDL10" s="154">
        <v>0</v>
      </c>
      <c r="NDM10" s="154">
        <v>0</v>
      </c>
      <c r="NDN10" s="154">
        <v>0</v>
      </c>
      <c r="NDO10" s="154">
        <v>0</v>
      </c>
      <c r="NDP10" s="154">
        <v>0</v>
      </c>
      <c r="NDQ10" s="154">
        <v>0</v>
      </c>
      <c r="NDR10" s="154">
        <v>0</v>
      </c>
      <c r="NDS10" s="154">
        <v>0</v>
      </c>
      <c r="NDT10" s="154">
        <v>0</v>
      </c>
      <c r="NDU10" s="154">
        <v>0</v>
      </c>
      <c r="NDV10" s="154">
        <v>0</v>
      </c>
      <c r="NDW10" s="154">
        <v>0</v>
      </c>
      <c r="NDX10" s="154">
        <v>0</v>
      </c>
      <c r="NDY10" s="154">
        <v>0</v>
      </c>
      <c r="NDZ10" s="154">
        <v>0</v>
      </c>
      <c r="NEA10" s="154">
        <v>0</v>
      </c>
      <c r="NEB10" s="154">
        <v>0</v>
      </c>
      <c r="NEC10" s="154">
        <v>0</v>
      </c>
      <c r="NED10" s="154">
        <v>0</v>
      </c>
      <c r="NEE10" s="154">
        <v>0</v>
      </c>
      <c r="NEF10" s="154">
        <v>0</v>
      </c>
      <c r="NEG10" s="154">
        <v>0</v>
      </c>
      <c r="NEH10" s="154">
        <v>0</v>
      </c>
      <c r="NEI10" s="154">
        <v>0</v>
      </c>
      <c r="NEJ10" s="154">
        <v>0</v>
      </c>
      <c r="NEK10" s="154">
        <v>0</v>
      </c>
      <c r="NEL10" s="154">
        <v>0</v>
      </c>
      <c r="NEM10" s="154">
        <v>0</v>
      </c>
      <c r="NEN10" s="154">
        <v>0</v>
      </c>
      <c r="NEO10" s="154">
        <v>0</v>
      </c>
      <c r="NEP10" s="154">
        <v>0</v>
      </c>
      <c r="NEQ10" s="154">
        <v>0</v>
      </c>
      <c r="NER10" s="154">
        <v>0</v>
      </c>
      <c r="NES10" s="154">
        <v>0</v>
      </c>
      <c r="NET10" s="154">
        <v>0</v>
      </c>
      <c r="NEU10" s="154">
        <v>0</v>
      </c>
      <c r="NEV10" s="154">
        <v>0</v>
      </c>
      <c r="NEW10" s="154">
        <v>0</v>
      </c>
      <c r="NEX10" s="154">
        <v>0</v>
      </c>
      <c r="NEY10" s="154">
        <v>0</v>
      </c>
      <c r="NEZ10" s="154">
        <v>0</v>
      </c>
      <c r="NFA10" s="154">
        <v>0</v>
      </c>
      <c r="NFB10" s="154">
        <v>0</v>
      </c>
      <c r="NFC10" s="154">
        <v>0</v>
      </c>
      <c r="NFD10" s="154">
        <v>0</v>
      </c>
      <c r="NFE10" s="154">
        <v>0</v>
      </c>
      <c r="NFF10" s="154">
        <v>0</v>
      </c>
      <c r="NFG10" s="154">
        <v>0</v>
      </c>
      <c r="NFH10" s="154">
        <v>0</v>
      </c>
      <c r="NFI10" s="154">
        <v>0</v>
      </c>
      <c r="NFJ10" s="154">
        <v>0</v>
      </c>
      <c r="NFK10" s="154">
        <v>0</v>
      </c>
      <c r="NFL10" s="154">
        <v>0</v>
      </c>
      <c r="NFM10" s="154">
        <v>0</v>
      </c>
      <c r="NFN10" s="154">
        <v>0</v>
      </c>
      <c r="NFO10" s="154">
        <v>0</v>
      </c>
      <c r="NFP10" s="154">
        <v>0</v>
      </c>
      <c r="NFQ10" s="154">
        <v>0</v>
      </c>
      <c r="NFR10" s="154">
        <v>0</v>
      </c>
      <c r="NFS10" s="154">
        <v>0</v>
      </c>
      <c r="NFT10" s="154">
        <v>0</v>
      </c>
      <c r="NFU10" s="154">
        <v>0</v>
      </c>
      <c r="NFV10" s="154">
        <v>0</v>
      </c>
      <c r="NFW10" s="154">
        <v>0</v>
      </c>
      <c r="NFX10" s="154">
        <v>0</v>
      </c>
      <c r="NFY10" s="154">
        <v>0</v>
      </c>
      <c r="NFZ10" s="154">
        <v>0</v>
      </c>
      <c r="NGA10" s="154">
        <v>0</v>
      </c>
      <c r="NGB10" s="154">
        <v>0</v>
      </c>
      <c r="NGC10" s="154">
        <v>0</v>
      </c>
      <c r="NGD10" s="154">
        <v>0</v>
      </c>
      <c r="NGE10" s="154">
        <v>0</v>
      </c>
      <c r="NGF10" s="154">
        <v>0</v>
      </c>
      <c r="NGG10" s="154">
        <v>0</v>
      </c>
      <c r="NGH10" s="154">
        <v>0</v>
      </c>
      <c r="NGI10" s="154">
        <v>0</v>
      </c>
      <c r="NGJ10" s="154">
        <v>0</v>
      </c>
      <c r="NGK10" s="154">
        <v>0</v>
      </c>
      <c r="NGL10" s="154">
        <v>0</v>
      </c>
      <c r="NGM10" s="154">
        <v>0</v>
      </c>
      <c r="NGN10" s="154">
        <v>0</v>
      </c>
      <c r="NGO10" s="154">
        <v>0</v>
      </c>
      <c r="NGP10" s="154">
        <v>0</v>
      </c>
      <c r="NGQ10" s="154">
        <v>0</v>
      </c>
      <c r="NGR10" s="154">
        <v>0</v>
      </c>
      <c r="NGS10" s="154">
        <v>0</v>
      </c>
      <c r="NGT10" s="154">
        <v>0</v>
      </c>
      <c r="NGU10" s="154">
        <v>0</v>
      </c>
      <c r="NGV10" s="154">
        <v>0</v>
      </c>
      <c r="NGW10" s="154">
        <v>0</v>
      </c>
      <c r="NGX10" s="154">
        <v>0</v>
      </c>
      <c r="NGY10" s="154">
        <v>0</v>
      </c>
      <c r="NGZ10" s="154">
        <v>0</v>
      </c>
      <c r="NHA10" s="154">
        <v>0</v>
      </c>
      <c r="NHB10" s="154">
        <v>0</v>
      </c>
      <c r="NHC10" s="154">
        <v>0</v>
      </c>
      <c r="NHD10" s="154">
        <v>0</v>
      </c>
      <c r="NHE10" s="154">
        <v>0</v>
      </c>
      <c r="NHF10" s="154">
        <v>0</v>
      </c>
      <c r="NHG10" s="154">
        <v>0</v>
      </c>
      <c r="NHH10" s="154">
        <v>0</v>
      </c>
      <c r="NHI10" s="154">
        <v>0</v>
      </c>
      <c r="NHJ10" s="154">
        <v>0</v>
      </c>
      <c r="NHK10" s="154">
        <v>0</v>
      </c>
      <c r="NHL10" s="154">
        <v>0</v>
      </c>
      <c r="NHM10" s="154">
        <v>0</v>
      </c>
      <c r="NHN10" s="154">
        <v>0</v>
      </c>
      <c r="NHO10" s="154">
        <v>0</v>
      </c>
      <c r="NHP10" s="154">
        <v>0</v>
      </c>
      <c r="NHQ10" s="154">
        <v>0</v>
      </c>
      <c r="NHR10" s="154">
        <v>0</v>
      </c>
      <c r="NHS10" s="154">
        <v>0</v>
      </c>
      <c r="NHT10" s="154">
        <v>0</v>
      </c>
      <c r="NHU10" s="154">
        <v>0</v>
      </c>
      <c r="NHV10" s="154">
        <v>0</v>
      </c>
      <c r="NHW10" s="154">
        <v>0</v>
      </c>
      <c r="NHX10" s="154">
        <v>0</v>
      </c>
      <c r="NHY10" s="154">
        <v>0</v>
      </c>
      <c r="NHZ10" s="154">
        <v>0</v>
      </c>
      <c r="NIA10" s="154">
        <v>0</v>
      </c>
      <c r="NIB10" s="154">
        <v>0</v>
      </c>
      <c r="NIC10" s="154">
        <v>0</v>
      </c>
      <c r="NID10" s="154">
        <v>0</v>
      </c>
      <c r="NIE10" s="154">
        <v>0</v>
      </c>
      <c r="NIF10" s="154">
        <v>0</v>
      </c>
      <c r="NIG10" s="154">
        <v>0</v>
      </c>
      <c r="NIH10" s="154">
        <v>0</v>
      </c>
      <c r="NII10" s="154">
        <v>0</v>
      </c>
      <c r="NIJ10" s="154">
        <v>0</v>
      </c>
      <c r="NIK10" s="154">
        <v>0</v>
      </c>
      <c r="NIL10" s="154">
        <v>0</v>
      </c>
      <c r="NIM10" s="154">
        <v>0</v>
      </c>
      <c r="NIN10" s="154">
        <v>0</v>
      </c>
      <c r="NIO10" s="154">
        <v>0</v>
      </c>
      <c r="NIP10" s="154">
        <v>0</v>
      </c>
      <c r="NIQ10" s="154">
        <v>0</v>
      </c>
      <c r="NIR10" s="154">
        <v>0</v>
      </c>
      <c r="NIS10" s="154">
        <v>0</v>
      </c>
      <c r="NIT10" s="154">
        <v>0</v>
      </c>
      <c r="NIU10" s="154">
        <v>0</v>
      </c>
      <c r="NIV10" s="154">
        <v>0</v>
      </c>
      <c r="NIW10" s="154">
        <v>0</v>
      </c>
      <c r="NIX10" s="154">
        <v>0</v>
      </c>
      <c r="NIY10" s="154">
        <v>0</v>
      </c>
      <c r="NIZ10" s="154">
        <v>0</v>
      </c>
      <c r="NJA10" s="154">
        <v>0</v>
      </c>
      <c r="NJB10" s="154">
        <v>0</v>
      </c>
      <c r="NJC10" s="154">
        <v>0</v>
      </c>
      <c r="NJD10" s="154">
        <v>0</v>
      </c>
      <c r="NJE10" s="154">
        <v>0</v>
      </c>
      <c r="NJF10" s="154">
        <v>0</v>
      </c>
      <c r="NJG10" s="154">
        <v>0</v>
      </c>
      <c r="NJH10" s="154">
        <v>0</v>
      </c>
      <c r="NJI10" s="154">
        <v>0</v>
      </c>
      <c r="NJJ10" s="154">
        <v>0</v>
      </c>
      <c r="NJK10" s="154">
        <v>0</v>
      </c>
      <c r="NJL10" s="154">
        <v>0</v>
      </c>
      <c r="NJM10" s="154">
        <v>0</v>
      </c>
      <c r="NJN10" s="154">
        <v>0</v>
      </c>
      <c r="NJO10" s="154">
        <v>0</v>
      </c>
      <c r="NJP10" s="154">
        <v>0</v>
      </c>
      <c r="NJQ10" s="154">
        <v>0</v>
      </c>
      <c r="NJR10" s="154">
        <v>0</v>
      </c>
      <c r="NJS10" s="154">
        <v>0</v>
      </c>
      <c r="NJT10" s="154">
        <v>0</v>
      </c>
      <c r="NJU10" s="154">
        <v>0</v>
      </c>
      <c r="NJV10" s="154">
        <v>0</v>
      </c>
      <c r="NJW10" s="154">
        <v>0</v>
      </c>
      <c r="NJX10" s="154">
        <v>0</v>
      </c>
      <c r="NJY10" s="154">
        <v>0</v>
      </c>
      <c r="NJZ10" s="154">
        <v>0</v>
      </c>
      <c r="NKA10" s="154">
        <v>0</v>
      </c>
      <c r="NKB10" s="154">
        <v>0</v>
      </c>
      <c r="NKC10" s="154">
        <v>0</v>
      </c>
      <c r="NKD10" s="154">
        <v>0</v>
      </c>
      <c r="NKE10" s="154">
        <v>0</v>
      </c>
      <c r="NKF10" s="154">
        <v>0</v>
      </c>
      <c r="NKG10" s="154">
        <v>0</v>
      </c>
      <c r="NKH10" s="154">
        <v>0</v>
      </c>
      <c r="NKI10" s="154">
        <v>0</v>
      </c>
      <c r="NKJ10" s="154">
        <v>0</v>
      </c>
      <c r="NKK10" s="154">
        <v>0</v>
      </c>
      <c r="NKL10" s="154">
        <v>0</v>
      </c>
      <c r="NKM10" s="154">
        <v>0</v>
      </c>
      <c r="NKN10" s="154">
        <v>0</v>
      </c>
      <c r="NKO10" s="154">
        <v>0</v>
      </c>
      <c r="NKP10" s="154">
        <v>0</v>
      </c>
      <c r="NKQ10" s="154">
        <v>0</v>
      </c>
      <c r="NKR10" s="154">
        <v>0</v>
      </c>
      <c r="NKS10" s="154">
        <v>0</v>
      </c>
      <c r="NKT10" s="154">
        <v>0</v>
      </c>
      <c r="NKU10" s="154">
        <v>0</v>
      </c>
      <c r="NKV10" s="154">
        <v>0</v>
      </c>
      <c r="NKW10" s="154">
        <v>0</v>
      </c>
      <c r="NKX10" s="154">
        <v>0</v>
      </c>
      <c r="NKY10" s="154">
        <v>0</v>
      </c>
      <c r="NKZ10" s="154">
        <v>0</v>
      </c>
      <c r="NLA10" s="154">
        <v>0</v>
      </c>
      <c r="NLB10" s="154">
        <v>0</v>
      </c>
      <c r="NLC10" s="154">
        <v>0</v>
      </c>
      <c r="NLD10" s="154">
        <v>0</v>
      </c>
      <c r="NLE10" s="154">
        <v>0</v>
      </c>
      <c r="NLF10" s="154">
        <v>0</v>
      </c>
      <c r="NLG10" s="154">
        <v>0</v>
      </c>
      <c r="NLH10" s="154">
        <v>0</v>
      </c>
      <c r="NLI10" s="154">
        <v>0</v>
      </c>
      <c r="NLJ10" s="154">
        <v>0</v>
      </c>
      <c r="NLK10" s="154">
        <v>0</v>
      </c>
      <c r="NLL10" s="154">
        <v>0</v>
      </c>
      <c r="NLM10" s="154">
        <v>0</v>
      </c>
      <c r="NLN10" s="154">
        <v>0</v>
      </c>
      <c r="NLO10" s="154">
        <v>0</v>
      </c>
      <c r="NLP10" s="154">
        <v>0</v>
      </c>
      <c r="NLQ10" s="154">
        <v>0</v>
      </c>
      <c r="NLR10" s="154">
        <v>0</v>
      </c>
      <c r="NLS10" s="154">
        <v>0</v>
      </c>
      <c r="NLT10" s="154">
        <v>0</v>
      </c>
      <c r="NLU10" s="154">
        <v>0</v>
      </c>
      <c r="NLV10" s="154">
        <v>0</v>
      </c>
      <c r="NLW10" s="154">
        <v>0</v>
      </c>
      <c r="NLX10" s="154">
        <v>0</v>
      </c>
      <c r="NLY10" s="154">
        <v>0</v>
      </c>
      <c r="NLZ10" s="154">
        <v>0</v>
      </c>
      <c r="NMA10" s="154">
        <v>0</v>
      </c>
      <c r="NMB10" s="154">
        <v>0</v>
      </c>
      <c r="NMC10" s="154">
        <v>0</v>
      </c>
      <c r="NMD10" s="154">
        <v>0</v>
      </c>
      <c r="NME10" s="154">
        <v>0</v>
      </c>
      <c r="NMF10" s="154">
        <v>0</v>
      </c>
      <c r="NMG10" s="154">
        <v>0</v>
      </c>
      <c r="NMH10" s="154">
        <v>0</v>
      </c>
      <c r="NMI10" s="154">
        <v>0</v>
      </c>
      <c r="NMJ10" s="154">
        <v>0</v>
      </c>
      <c r="NMK10" s="154">
        <v>0</v>
      </c>
      <c r="NML10" s="154">
        <v>0</v>
      </c>
      <c r="NMM10" s="154">
        <v>0</v>
      </c>
      <c r="NMN10" s="154">
        <v>0</v>
      </c>
      <c r="NMO10" s="154">
        <v>0</v>
      </c>
      <c r="NMP10" s="154">
        <v>0</v>
      </c>
      <c r="NMQ10" s="154">
        <v>0</v>
      </c>
      <c r="NMR10" s="154">
        <v>0</v>
      </c>
      <c r="NMS10" s="154">
        <v>0</v>
      </c>
      <c r="NMT10" s="154">
        <v>0</v>
      </c>
      <c r="NMU10" s="154">
        <v>0</v>
      </c>
      <c r="NMV10" s="154">
        <v>0</v>
      </c>
      <c r="NMW10" s="154">
        <v>0</v>
      </c>
      <c r="NMX10" s="154">
        <v>0</v>
      </c>
      <c r="NMY10" s="154">
        <v>0</v>
      </c>
      <c r="NMZ10" s="154">
        <v>0</v>
      </c>
      <c r="NNA10" s="154">
        <v>0</v>
      </c>
      <c r="NNB10" s="154">
        <v>0</v>
      </c>
      <c r="NNC10" s="154">
        <v>0</v>
      </c>
      <c r="NND10" s="154">
        <v>0</v>
      </c>
      <c r="NNE10" s="154">
        <v>0</v>
      </c>
      <c r="NNF10" s="154">
        <v>0</v>
      </c>
      <c r="NNG10" s="154">
        <v>0</v>
      </c>
      <c r="NNH10" s="154">
        <v>0</v>
      </c>
      <c r="NNI10" s="154">
        <v>0</v>
      </c>
      <c r="NNJ10" s="154">
        <v>0</v>
      </c>
      <c r="NNK10" s="154">
        <v>0</v>
      </c>
      <c r="NNL10" s="154">
        <v>0</v>
      </c>
      <c r="NNM10" s="154">
        <v>0</v>
      </c>
      <c r="NNN10" s="154">
        <v>0</v>
      </c>
      <c r="NNO10" s="154">
        <v>0</v>
      </c>
      <c r="NNP10" s="154">
        <v>0</v>
      </c>
      <c r="NNQ10" s="154">
        <v>0</v>
      </c>
      <c r="NNR10" s="154">
        <v>0</v>
      </c>
      <c r="NNS10" s="154">
        <v>0</v>
      </c>
      <c r="NNT10" s="154">
        <v>0</v>
      </c>
      <c r="NNU10" s="154">
        <v>0</v>
      </c>
      <c r="NNV10" s="154">
        <v>0</v>
      </c>
      <c r="NNW10" s="154">
        <v>0</v>
      </c>
      <c r="NNX10" s="154">
        <v>0</v>
      </c>
      <c r="NNY10" s="154">
        <v>0</v>
      </c>
      <c r="NNZ10" s="154">
        <v>0</v>
      </c>
      <c r="NOA10" s="154">
        <v>0</v>
      </c>
      <c r="NOB10" s="154">
        <v>0</v>
      </c>
      <c r="NOC10" s="154">
        <v>0</v>
      </c>
      <c r="NOD10" s="154">
        <v>0</v>
      </c>
      <c r="NOE10" s="154">
        <v>0</v>
      </c>
      <c r="NOF10" s="154">
        <v>0</v>
      </c>
      <c r="NOG10" s="154">
        <v>0</v>
      </c>
      <c r="NOH10" s="154">
        <v>0</v>
      </c>
      <c r="NOI10" s="154">
        <v>0</v>
      </c>
      <c r="NOJ10" s="154">
        <v>0</v>
      </c>
      <c r="NOK10" s="154">
        <v>0</v>
      </c>
      <c r="NOL10" s="154">
        <v>0</v>
      </c>
      <c r="NOM10" s="154">
        <v>0</v>
      </c>
      <c r="NON10" s="154">
        <v>0</v>
      </c>
      <c r="NOO10" s="154">
        <v>0</v>
      </c>
      <c r="NOP10" s="154">
        <v>0</v>
      </c>
      <c r="NOQ10" s="154">
        <v>0</v>
      </c>
      <c r="NOR10" s="154">
        <v>0</v>
      </c>
      <c r="NOS10" s="154">
        <v>0</v>
      </c>
      <c r="NOT10" s="154">
        <v>0</v>
      </c>
      <c r="NOU10" s="154">
        <v>0</v>
      </c>
      <c r="NOV10" s="154">
        <v>0</v>
      </c>
      <c r="NOW10" s="154">
        <v>0</v>
      </c>
      <c r="NOX10" s="154">
        <v>0</v>
      </c>
      <c r="NOY10" s="154">
        <v>0</v>
      </c>
      <c r="NOZ10" s="154">
        <v>0</v>
      </c>
      <c r="NPA10" s="154">
        <v>0</v>
      </c>
      <c r="NPB10" s="154">
        <v>0</v>
      </c>
      <c r="NPC10" s="154">
        <v>0</v>
      </c>
      <c r="NPD10" s="154">
        <v>0</v>
      </c>
      <c r="NPE10" s="154">
        <v>0</v>
      </c>
      <c r="NPF10" s="154">
        <v>0</v>
      </c>
      <c r="NPG10" s="154">
        <v>0</v>
      </c>
      <c r="NPH10" s="154">
        <v>0</v>
      </c>
      <c r="NPI10" s="154">
        <v>0</v>
      </c>
      <c r="NPJ10" s="154">
        <v>0</v>
      </c>
      <c r="NPK10" s="154">
        <v>0</v>
      </c>
      <c r="NPL10" s="154">
        <v>0</v>
      </c>
      <c r="NPM10" s="154">
        <v>0</v>
      </c>
      <c r="NPN10" s="154">
        <v>0</v>
      </c>
      <c r="NPO10" s="154">
        <v>0</v>
      </c>
      <c r="NPP10" s="154">
        <v>0</v>
      </c>
      <c r="NPQ10" s="154">
        <v>0</v>
      </c>
      <c r="NPR10" s="154">
        <v>0</v>
      </c>
      <c r="NPS10" s="154">
        <v>0</v>
      </c>
      <c r="NPT10" s="154">
        <v>0</v>
      </c>
      <c r="NPU10" s="154">
        <v>0</v>
      </c>
      <c r="NPV10" s="154">
        <v>0</v>
      </c>
      <c r="NPW10" s="154">
        <v>0</v>
      </c>
      <c r="NPX10" s="154">
        <v>0</v>
      </c>
      <c r="NPY10" s="154">
        <v>0</v>
      </c>
      <c r="NPZ10" s="154">
        <v>0</v>
      </c>
      <c r="NQA10" s="154">
        <v>0</v>
      </c>
      <c r="NQB10" s="154">
        <v>0</v>
      </c>
      <c r="NQC10" s="154">
        <v>0</v>
      </c>
      <c r="NQD10" s="154">
        <v>0</v>
      </c>
      <c r="NQE10" s="154">
        <v>0</v>
      </c>
      <c r="NQF10" s="154">
        <v>0</v>
      </c>
      <c r="NQG10" s="154">
        <v>0</v>
      </c>
      <c r="NQH10" s="154">
        <v>0</v>
      </c>
      <c r="NQI10" s="154">
        <v>0</v>
      </c>
      <c r="NQJ10" s="154">
        <v>0</v>
      </c>
      <c r="NQK10" s="154">
        <v>0</v>
      </c>
      <c r="NQL10" s="154">
        <v>0</v>
      </c>
      <c r="NQM10" s="154">
        <v>0</v>
      </c>
      <c r="NQN10" s="154">
        <v>0</v>
      </c>
      <c r="NQO10" s="154">
        <v>0</v>
      </c>
      <c r="NQP10" s="154">
        <v>0</v>
      </c>
      <c r="NQQ10" s="154">
        <v>0</v>
      </c>
      <c r="NQR10" s="154">
        <v>0</v>
      </c>
      <c r="NQS10" s="154">
        <v>0</v>
      </c>
      <c r="NQT10" s="154">
        <v>0</v>
      </c>
      <c r="NQU10" s="154">
        <v>0</v>
      </c>
      <c r="NQV10" s="154">
        <v>0</v>
      </c>
      <c r="NQW10" s="154">
        <v>0</v>
      </c>
      <c r="NQX10" s="154">
        <v>0</v>
      </c>
      <c r="NQY10" s="154">
        <v>0</v>
      </c>
      <c r="NQZ10" s="154">
        <v>0</v>
      </c>
      <c r="NRA10" s="154">
        <v>0</v>
      </c>
      <c r="NRB10" s="154">
        <v>0</v>
      </c>
      <c r="NRC10" s="154">
        <v>0</v>
      </c>
      <c r="NRD10" s="154">
        <v>0</v>
      </c>
      <c r="NRE10" s="154">
        <v>0</v>
      </c>
      <c r="NRF10" s="154">
        <v>0</v>
      </c>
      <c r="NRG10" s="154">
        <v>0</v>
      </c>
      <c r="NRH10" s="154">
        <v>0</v>
      </c>
      <c r="NRI10" s="154">
        <v>0</v>
      </c>
      <c r="NRJ10" s="154">
        <v>0</v>
      </c>
      <c r="NRK10" s="154">
        <v>0</v>
      </c>
      <c r="NRL10" s="154">
        <v>0</v>
      </c>
      <c r="NRM10" s="154">
        <v>0</v>
      </c>
      <c r="NRN10" s="154">
        <v>0</v>
      </c>
      <c r="NRO10" s="154">
        <v>0</v>
      </c>
      <c r="NRP10" s="154">
        <v>0</v>
      </c>
      <c r="NRQ10" s="154">
        <v>0</v>
      </c>
      <c r="NRR10" s="154">
        <v>0</v>
      </c>
      <c r="NRS10" s="154">
        <v>0</v>
      </c>
      <c r="NRT10" s="154">
        <v>0</v>
      </c>
      <c r="NRU10" s="154">
        <v>0</v>
      </c>
      <c r="NRV10" s="154">
        <v>0</v>
      </c>
      <c r="NRW10" s="154">
        <v>0</v>
      </c>
      <c r="NRX10" s="154">
        <v>0</v>
      </c>
      <c r="NRY10" s="154">
        <v>0</v>
      </c>
      <c r="NRZ10" s="154">
        <v>0</v>
      </c>
      <c r="NSA10" s="154">
        <v>0</v>
      </c>
      <c r="NSB10" s="154">
        <v>0</v>
      </c>
      <c r="NSC10" s="154">
        <v>0</v>
      </c>
      <c r="NSD10" s="154">
        <v>0</v>
      </c>
      <c r="NSE10" s="154">
        <v>0</v>
      </c>
      <c r="NSF10" s="154">
        <v>0</v>
      </c>
      <c r="NSG10" s="154">
        <v>0</v>
      </c>
      <c r="NSH10" s="154">
        <v>0</v>
      </c>
      <c r="NSI10" s="154">
        <v>0</v>
      </c>
      <c r="NSJ10" s="154">
        <v>0</v>
      </c>
      <c r="NSK10" s="154">
        <v>0</v>
      </c>
      <c r="NSL10" s="154">
        <v>0</v>
      </c>
      <c r="NSM10" s="154">
        <v>0</v>
      </c>
      <c r="NSN10" s="154">
        <v>0</v>
      </c>
      <c r="NSO10" s="154">
        <v>0</v>
      </c>
      <c r="NSP10" s="154">
        <v>0</v>
      </c>
      <c r="NSQ10" s="154">
        <v>0</v>
      </c>
      <c r="NSR10" s="154">
        <v>0</v>
      </c>
      <c r="NSS10" s="154">
        <v>0</v>
      </c>
      <c r="NST10" s="154">
        <v>0</v>
      </c>
      <c r="NSU10" s="154">
        <v>0</v>
      </c>
      <c r="NSV10" s="154">
        <v>0</v>
      </c>
      <c r="NSW10" s="154">
        <v>0</v>
      </c>
      <c r="NSX10" s="154">
        <v>0</v>
      </c>
      <c r="NSY10" s="154">
        <v>0</v>
      </c>
      <c r="NSZ10" s="154">
        <v>0</v>
      </c>
      <c r="NTA10" s="154">
        <v>0</v>
      </c>
      <c r="NTB10" s="154">
        <v>0</v>
      </c>
      <c r="NTC10" s="154">
        <v>0</v>
      </c>
      <c r="NTD10" s="154">
        <v>0</v>
      </c>
      <c r="NTE10" s="154">
        <v>0</v>
      </c>
      <c r="NTF10" s="154">
        <v>0</v>
      </c>
      <c r="NTG10" s="154">
        <v>0</v>
      </c>
      <c r="NTH10" s="154">
        <v>0</v>
      </c>
      <c r="NTI10" s="154">
        <v>0</v>
      </c>
      <c r="NTJ10" s="154">
        <v>0</v>
      </c>
      <c r="NTK10" s="154">
        <v>0</v>
      </c>
      <c r="NTL10" s="154">
        <v>0</v>
      </c>
      <c r="NTM10" s="154">
        <v>0</v>
      </c>
      <c r="NTN10" s="154">
        <v>0</v>
      </c>
      <c r="NTO10" s="154">
        <v>0</v>
      </c>
      <c r="NTP10" s="154">
        <v>0</v>
      </c>
      <c r="NTQ10" s="154">
        <v>0</v>
      </c>
      <c r="NTR10" s="154">
        <v>0</v>
      </c>
      <c r="NTS10" s="154">
        <v>0</v>
      </c>
      <c r="NTT10" s="154">
        <v>0</v>
      </c>
      <c r="NTU10" s="154">
        <v>0</v>
      </c>
      <c r="NTV10" s="154">
        <v>0</v>
      </c>
      <c r="NTW10" s="154">
        <v>0</v>
      </c>
      <c r="NTX10" s="154">
        <v>0</v>
      </c>
      <c r="NTY10" s="154">
        <v>0</v>
      </c>
      <c r="NTZ10" s="154">
        <v>0</v>
      </c>
      <c r="NUA10" s="154">
        <v>0</v>
      </c>
      <c r="NUB10" s="154">
        <v>0</v>
      </c>
      <c r="NUC10" s="154">
        <v>0</v>
      </c>
      <c r="NUD10" s="154">
        <v>0</v>
      </c>
      <c r="NUE10" s="154">
        <v>0</v>
      </c>
      <c r="NUF10" s="154">
        <v>0</v>
      </c>
      <c r="NUG10" s="154">
        <v>0</v>
      </c>
      <c r="NUH10" s="154">
        <v>0</v>
      </c>
      <c r="NUI10" s="154">
        <v>0</v>
      </c>
      <c r="NUJ10" s="154">
        <v>0</v>
      </c>
      <c r="NUK10" s="154">
        <v>0</v>
      </c>
      <c r="NUL10" s="154">
        <v>0</v>
      </c>
      <c r="NUM10" s="154">
        <v>0</v>
      </c>
      <c r="NUN10" s="154">
        <v>0</v>
      </c>
      <c r="NUO10" s="154">
        <v>0</v>
      </c>
      <c r="NUP10" s="154">
        <v>0</v>
      </c>
      <c r="NUQ10" s="154">
        <v>0</v>
      </c>
      <c r="NUR10" s="154">
        <v>0</v>
      </c>
      <c r="NUS10" s="154">
        <v>0</v>
      </c>
      <c r="NUT10" s="154">
        <v>0</v>
      </c>
      <c r="NUU10" s="154">
        <v>0</v>
      </c>
      <c r="NUV10" s="154">
        <v>0</v>
      </c>
      <c r="NUW10" s="154">
        <v>0</v>
      </c>
      <c r="NUX10" s="154">
        <v>0</v>
      </c>
      <c r="NUY10" s="154">
        <v>0</v>
      </c>
      <c r="NUZ10" s="154">
        <v>0</v>
      </c>
      <c r="NVA10" s="154">
        <v>0</v>
      </c>
      <c r="NVB10" s="154">
        <v>0</v>
      </c>
      <c r="NVC10" s="154">
        <v>0</v>
      </c>
      <c r="NVD10" s="154">
        <v>0</v>
      </c>
      <c r="NVE10" s="154">
        <v>0</v>
      </c>
      <c r="NVF10" s="154">
        <v>0</v>
      </c>
      <c r="NVG10" s="154">
        <v>0</v>
      </c>
      <c r="NVH10" s="154">
        <v>0</v>
      </c>
      <c r="NVI10" s="154">
        <v>0</v>
      </c>
      <c r="NVJ10" s="154">
        <v>0</v>
      </c>
      <c r="NVK10" s="154">
        <v>0</v>
      </c>
      <c r="NVL10" s="154">
        <v>0</v>
      </c>
      <c r="NVM10" s="154">
        <v>0</v>
      </c>
      <c r="NVN10" s="154">
        <v>0</v>
      </c>
      <c r="NVO10" s="154">
        <v>0</v>
      </c>
      <c r="NVP10" s="154">
        <v>0</v>
      </c>
      <c r="NVQ10" s="154">
        <v>0</v>
      </c>
      <c r="NVR10" s="154">
        <v>0</v>
      </c>
      <c r="NVS10" s="154">
        <v>0</v>
      </c>
      <c r="NVT10" s="154">
        <v>0</v>
      </c>
      <c r="NVU10" s="154">
        <v>0</v>
      </c>
      <c r="NVV10" s="154">
        <v>0</v>
      </c>
      <c r="NVW10" s="154">
        <v>0</v>
      </c>
      <c r="NVX10" s="154">
        <v>0</v>
      </c>
      <c r="NVY10" s="154">
        <v>0</v>
      </c>
      <c r="NVZ10" s="154">
        <v>0</v>
      </c>
      <c r="NWA10" s="154">
        <v>0</v>
      </c>
      <c r="NWB10" s="154">
        <v>0</v>
      </c>
      <c r="NWC10" s="154">
        <v>0</v>
      </c>
      <c r="NWD10" s="154">
        <v>0</v>
      </c>
      <c r="NWE10" s="154">
        <v>0</v>
      </c>
      <c r="NWF10" s="154">
        <v>0</v>
      </c>
      <c r="NWG10" s="154">
        <v>0</v>
      </c>
      <c r="NWH10" s="154">
        <v>0</v>
      </c>
      <c r="NWI10" s="154">
        <v>0</v>
      </c>
      <c r="NWJ10" s="154">
        <v>0</v>
      </c>
      <c r="NWK10" s="154">
        <v>0</v>
      </c>
      <c r="NWL10" s="154">
        <v>0</v>
      </c>
      <c r="NWM10" s="154">
        <v>0</v>
      </c>
      <c r="NWN10" s="154">
        <v>0</v>
      </c>
      <c r="NWO10" s="154">
        <v>0</v>
      </c>
      <c r="NWP10" s="154">
        <v>0</v>
      </c>
      <c r="NWQ10" s="154">
        <v>0</v>
      </c>
      <c r="NWR10" s="154">
        <v>0</v>
      </c>
      <c r="NWS10" s="154">
        <v>0</v>
      </c>
      <c r="NWT10" s="154">
        <v>0</v>
      </c>
      <c r="NWU10" s="154">
        <v>0</v>
      </c>
      <c r="NWV10" s="154">
        <v>0</v>
      </c>
      <c r="NWW10" s="154">
        <v>0</v>
      </c>
      <c r="NWX10" s="154">
        <v>0</v>
      </c>
      <c r="NWY10" s="154">
        <v>0</v>
      </c>
      <c r="NWZ10" s="154">
        <v>0</v>
      </c>
      <c r="NXA10" s="154">
        <v>0</v>
      </c>
      <c r="NXB10" s="154">
        <v>0</v>
      </c>
      <c r="NXC10" s="154">
        <v>0</v>
      </c>
      <c r="NXD10" s="154">
        <v>0</v>
      </c>
      <c r="NXE10" s="154">
        <v>0</v>
      </c>
      <c r="NXF10" s="154">
        <v>0</v>
      </c>
      <c r="NXG10" s="154">
        <v>0</v>
      </c>
      <c r="NXH10" s="154">
        <v>0</v>
      </c>
      <c r="NXI10" s="154">
        <v>0</v>
      </c>
      <c r="NXJ10" s="154">
        <v>0</v>
      </c>
      <c r="NXK10" s="154">
        <v>0</v>
      </c>
      <c r="NXL10" s="154">
        <v>0</v>
      </c>
      <c r="NXM10" s="154">
        <v>0</v>
      </c>
      <c r="NXN10" s="154">
        <v>0</v>
      </c>
      <c r="NXO10" s="154">
        <v>0</v>
      </c>
      <c r="NXP10" s="154">
        <v>0</v>
      </c>
      <c r="NXQ10" s="154">
        <v>0</v>
      </c>
      <c r="NXR10" s="154">
        <v>0</v>
      </c>
      <c r="NXS10" s="154">
        <v>0</v>
      </c>
      <c r="NXT10" s="154">
        <v>0</v>
      </c>
      <c r="NXU10" s="154">
        <v>0</v>
      </c>
      <c r="NXV10" s="154">
        <v>0</v>
      </c>
      <c r="NXW10" s="154">
        <v>0</v>
      </c>
      <c r="NXX10" s="154">
        <v>0</v>
      </c>
      <c r="NXY10" s="154">
        <v>0</v>
      </c>
      <c r="NXZ10" s="154">
        <v>0</v>
      </c>
      <c r="NYA10" s="154">
        <v>0</v>
      </c>
      <c r="NYB10" s="154">
        <v>0</v>
      </c>
      <c r="NYC10" s="154">
        <v>0</v>
      </c>
      <c r="NYD10" s="154">
        <v>0</v>
      </c>
      <c r="NYE10" s="154">
        <v>0</v>
      </c>
      <c r="NYF10" s="154">
        <v>0</v>
      </c>
      <c r="NYG10" s="154">
        <v>0</v>
      </c>
      <c r="NYH10" s="154">
        <v>0</v>
      </c>
      <c r="NYI10" s="154">
        <v>0</v>
      </c>
      <c r="NYJ10" s="154">
        <v>0</v>
      </c>
      <c r="NYK10" s="154">
        <v>0</v>
      </c>
      <c r="NYL10" s="154">
        <v>0</v>
      </c>
      <c r="NYM10" s="154">
        <v>0</v>
      </c>
      <c r="NYN10" s="154">
        <v>0</v>
      </c>
      <c r="NYO10" s="154">
        <v>0</v>
      </c>
      <c r="NYP10" s="154">
        <v>0</v>
      </c>
      <c r="NYQ10" s="154">
        <v>0</v>
      </c>
      <c r="NYR10" s="154">
        <v>0</v>
      </c>
      <c r="NYS10" s="154">
        <v>0</v>
      </c>
      <c r="NYT10" s="154">
        <v>0</v>
      </c>
      <c r="NYU10" s="154">
        <v>0</v>
      </c>
      <c r="NYV10" s="154">
        <v>0</v>
      </c>
      <c r="NYW10" s="154">
        <v>0</v>
      </c>
      <c r="NYX10" s="154">
        <v>0</v>
      </c>
      <c r="NYY10" s="154">
        <v>0</v>
      </c>
      <c r="NYZ10" s="154">
        <v>0</v>
      </c>
      <c r="NZA10" s="154">
        <v>0</v>
      </c>
      <c r="NZB10" s="154">
        <v>0</v>
      </c>
      <c r="NZC10" s="154">
        <v>0</v>
      </c>
      <c r="NZD10" s="154">
        <v>0</v>
      </c>
      <c r="NZE10" s="154">
        <v>0</v>
      </c>
      <c r="NZF10" s="154">
        <v>0</v>
      </c>
      <c r="NZG10" s="154">
        <v>0</v>
      </c>
      <c r="NZH10" s="154">
        <v>0</v>
      </c>
      <c r="NZI10" s="154">
        <v>0</v>
      </c>
      <c r="NZJ10" s="154">
        <v>0</v>
      </c>
      <c r="NZK10" s="154">
        <v>0</v>
      </c>
      <c r="NZL10" s="154">
        <v>0</v>
      </c>
      <c r="NZM10" s="154">
        <v>0</v>
      </c>
      <c r="NZN10" s="154">
        <v>0</v>
      </c>
      <c r="NZO10" s="154">
        <v>0</v>
      </c>
      <c r="NZP10" s="154">
        <v>0</v>
      </c>
      <c r="NZQ10" s="154">
        <v>0</v>
      </c>
      <c r="NZR10" s="154">
        <v>0</v>
      </c>
      <c r="NZS10" s="154">
        <v>0</v>
      </c>
      <c r="NZT10" s="154">
        <v>0</v>
      </c>
      <c r="NZU10" s="154">
        <v>0</v>
      </c>
      <c r="NZV10" s="154">
        <v>0</v>
      </c>
      <c r="NZW10" s="154">
        <v>0</v>
      </c>
      <c r="NZX10" s="154">
        <v>0</v>
      </c>
      <c r="NZY10" s="154">
        <v>0</v>
      </c>
      <c r="NZZ10" s="154">
        <v>0</v>
      </c>
      <c r="OAA10" s="154">
        <v>0</v>
      </c>
      <c r="OAB10" s="154">
        <v>0</v>
      </c>
      <c r="OAC10" s="154">
        <v>0</v>
      </c>
      <c r="OAD10" s="154">
        <v>0</v>
      </c>
      <c r="OAE10" s="154">
        <v>0</v>
      </c>
      <c r="OAF10" s="154">
        <v>0</v>
      </c>
      <c r="OAG10" s="154">
        <v>0</v>
      </c>
      <c r="OAH10" s="154">
        <v>0</v>
      </c>
      <c r="OAI10" s="154">
        <v>0</v>
      </c>
      <c r="OAJ10" s="154">
        <v>0</v>
      </c>
      <c r="OAK10" s="154">
        <v>0</v>
      </c>
      <c r="OAL10" s="154">
        <v>0</v>
      </c>
      <c r="OAM10" s="154">
        <v>0</v>
      </c>
      <c r="OAN10" s="154">
        <v>0</v>
      </c>
      <c r="OAO10" s="154">
        <v>0</v>
      </c>
      <c r="OAP10" s="154">
        <v>0</v>
      </c>
      <c r="OAQ10" s="154">
        <v>0</v>
      </c>
      <c r="OAR10" s="154">
        <v>0</v>
      </c>
      <c r="OAS10" s="154">
        <v>0</v>
      </c>
      <c r="OAT10" s="154">
        <v>0</v>
      </c>
      <c r="OAU10" s="154">
        <v>0</v>
      </c>
      <c r="OAV10" s="154">
        <v>0</v>
      </c>
      <c r="OAW10" s="154">
        <v>0</v>
      </c>
      <c r="OAX10" s="154">
        <v>0</v>
      </c>
      <c r="OAY10" s="154">
        <v>0</v>
      </c>
      <c r="OAZ10" s="154">
        <v>0</v>
      </c>
      <c r="OBA10" s="154">
        <v>0</v>
      </c>
      <c r="OBB10" s="154">
        <v>0</v>
      </c>
      <c r="OBC10" s="154">
        <v>0</v>
      </c>
      <c r="OBD10" s="154">
        <v>0</v>
      </c>
      <c r="OBE10" s="154">
        <v>0</v>
      </c>
      <c r="OBF10" s="154">
        <v>0</v>
      </c>
      <c r="OBG10" s="154">
        <v>0</v>
      </c>
      <c r="OBH10" s="154">
        <v>0</v>
      </c>
      <c r="OBI10" s="154">
        <v>0</v>
      </c>
      <c r="OBJ10" s="154">
        <v>0</v>
      </c>
      <c r="OBK10" s="154">
        <v>0</v>
      </c>
      <c r="OBL10" s="154">
        <v>0</v>
      </c>
      <c r="OBM10" s="154">
        <v>0</v>
      </c>
      <c r="OBN10" s="154">
        <v>0</v>
      </c>
      <c r="OBO10" s="154">
        <v>0</v>
      </c>
      <c r="OBP10" s="154">
        <v>0</v>
      </c>
      <c r="OBQ10" s="154">
        <v>0</v>
      </c>
      <c r="OBR10" s="154">
        <v>0</v>
      </c>
      <c r="OBS10" s="154">
        <v>0</v>
      </c>
      <c r="OBT10" s="154">
        <v>0</v>
      </c>
      <c r="OBU10" s="154">
        <v>0</v>
      </c>
      <c r="OBV10" s="154">
        <v>0</v>
      </c>
      <c r="OBW10" s="154">
        <v>0</v>
      </c>
      <c r="OBX10" s="154">
        <v>0</v>
      </c>
      <c r="OBY10" s="154">
        <v>0</v>
      </c>
      <c r="OBZ10" s="154">
        <v>0</v>
      </c>
      <c r="OCA10" s="154">
        <v>0</v>
      </c>
      <c r="OCB10" s="154">
        <v>0</v>
      </c>
      <c r="OCC10" s="154">
        <v>0</v>
      </c>
      <c r="OCD10" s="154">
        <v>0</v>
      </c>
      <c r="OCE10" s="154">
        <v>0</v>
      </c>
      <c r="OCF10" s="154">
        <v>0</v>
      </c>
      <c r="OCG10" s="154">
        <v>0</v>
      </c>
      <c r="OCH10" s="154">
        <v>0</v>
      </c>
      <c r="OCI10" s="154">
        <v>0</v>
      </c>
      <c r="OCJ10" s="154">
        <v>0</v>
      </c>
      <c r="OCK10" s="154">
        <v>0</v>
      </c>
      <c r="OCL10" s="154">
        <v>0</v>
      </c>
      <c r="OCM10" s="154">
        <v>0</v>
      </c>
      <c r="OCN10" s="154">
        <v>0</v>
      </c>
      <c r="OCO10" s="154">
        <v>0</v>
      </c>
      <c r="OCP10" s="154">
        <v>0</v>
      </c>
      <c r="OCQ10" s="154">
        <v>0</v>
      </c>
      <c r="OCR10" s="154">
        <v>0</v>
      </c>
      <c r="OCS10" s="154">
        <v>0</v>
      </c>
      <c r="OCT10" s="154">
        <v>0</v>
      </c>
      <c r="OCU10" s="154">
        <v>0</v>
      </c>
      <c r="OCV10" s="154">
        <v>0</v>
      </c>
      <c r="OCW10" s="154">
        <v>0</v>
      </c>
      <c r="OCX10" s="154">
        <v>0</v>
      </c>
      <c r="OCY10" s="154">
        <v>0</v>
      </c>
      <c r="OCZ10" s="154">
        <v>0</v>
      </c>
      <c r="ODA10" s="154">
        <v>0</v>
      </c>
      <c r="ODB10" s="154">
        <v>0</v>
      </c>
      <c r="ODC10" s="154">
        <v>0</v>
      </c>
      <c r="ODD10" s="154">
        <v>0</v>
      </c>
      <c r="ODE10" s="154">
        <v>0</v>
      </c>
      <c r="ODF10" s="154">
        <v>0</v>
      </c>
      <c r="ODG10" s="154">
        <v>0</v>
      </c>
      <c r="ODH10" s="154">
        <v>0</v>
      </c>
      <c r="ODI10" s="154">
        <v>0</v>
      </c>
      <c r="ODJ10" s="154">
        <v>0</v>
      </c>
      <c r="ODK10" s="154">
        <v>0</v>
      </c>
      <c r="ODL10" s="154">
        <v>0</v>
      </c>
      <c r="ODM10" s="154">
        <v>0</v>
      </c>
      <c r="ODN10" s="154">
        <v>0</v>
      </c>
      <c r="ODO10" s="154">
        <v>0</v>
      </c>
      <c r="ODP10" s="154">
        <v>0</v>
      </c>
      <c r="ODQ10" s="154">
        <v>0</v>
      </c>
      <c r="ODR10" s="154">
        <v>0</v>
      </c>
      <c r="ODS10" s="154">
        <v>0</v>
      </c>
      <c r="ODT10" s="154">
        <v>0</v>
      </c>
      <c r="ODU10" s="154">
        <v>0</v>
      </c>
      <c r="ODV10" s="154">
        <v>0</v>
      </c>
      <c r="ODW10" s="154">
        <v>0</v>
      </c>
      <c r="ODX10" s="154">
        <v>0</v>
      </c>
      <c r="ODY10" s="154">
        <v>0</v>
      </c>
      <c r="ODZ10" s="154">
        <v>0</v>
      </c>
      <c r="OEA10" s="154">
        <v>0</v>
      </c>
      <c r="OEB10" s="154">
        <v>0</v>
      </c>
      <c r="OEC10" s="154">
        <v>0</v>
      </c>
      <c r="OED10" s="154">
        <v>0</v>
      </c>
      <c r="OEE10" s="154">
        <v>0</v>
      </c>
      <c r="OEF10" s="154">
        <v>0</v>
      </c>
      <c r="OEG10" s="154">
        <v>0</v>
      </c>
      <c r="OEH10" s="154">
        <v>0</v>
      </c>
      <c r="OEI10" s="154">
        <v>0</v>
      </c>
      <c r="OEJ10" s="154">
        <v>0</v>
      </c>
      <c r="OEK10" s="154">
        <v>0</v>
      </c>
      <c r="OEL10" s="154">
        <v>0</v>
      </c>
      <c r="OEM10" s="154">
        <v>0</v>
      </c>
      <c r="OEN10" s="154">
        <v>0</v>
      </c>
      <c r="OEO10" s="154">
        <v>0</v>
      </c>
      <c r="OEP10" s="154">
        <v>0</v>
      </c>
      <c r="OEQ10" s="154">
        <v>0</v>
      </c>
      <c r="OER10" s="154">
        <v>0</v>
      </c>
      <c r="OES10" s="154">
        <v>0</v>
      </c>
      <c r="OET10" s="154">
        <v>0</v>
      </c>
      <c r="OEU10" s="154">
        <v>0</v>
      </c>
      <c r="OEV10" s="154">
        <v>0</v>
      </c>
      <c r="OEW10" s="154">
        <v>0</v>
      </c>
      <c r="OEX10" s="154">
        <v>0</v>
      </c>
      <c r="OEY10" s="154">
        <v>0</v>
      </c>
      <c r="OEZ10" s="154">
        <v>0</v>
      </c>
      <c r="OFA10" s="154">
        <v>0</v>
      </c>
      <c r="OFB10" s="154">
        <v>0</v>
      </c>
      <c r="OFC10" s="154">
        <v>0</v>
      </c>
      <c r="OFD10" s="154">
        <v>0</v>
      </c>
      <c r="OFE10" s="154">
        <v>0</v>
      </c>
      <c r="OFF10" s="154">
        <v>0</v>
      </c>
      <c r="OFG10" s="154">
        <v>0</v>
      </c>
      <c r="OFH10" s="154">
        <v>0</v>
      </c>
      <c r="OFI10" s="154">
        <v>0</v>
      </c>
      <c r="OFJ10" s="154">
        <v>0</v>
      </c>
      <c r="OFK10" s="154">
        <v>0</v>
      </c>
      <c r="OFL10" s="154">
        <v>0</v>
      </c>
      <c r="OFM10" s="154">
        <v>0</v>
      </c>
      <c r="OFN10" s="154">
        <v>0</v>
      </c>
      <c r="OFO10" s="154">
        <v>0</v>
      </c>
      <c r="OFP10" s="154">
        <v>0</v>
      </c>
      <c r="OFQ10" s="154">
        <v>0</v>
      </c>
      <c r="OFR10" s="154">
        <v>0</v>
      </c>
      <c r="OFS10" s="154">
        <v>0</v>
      </c>
      <c r="OFT10" s="154">
        <v>0</v>
      </c>
      <c r="OFU10" s="154">
        <v>0</v>
      </c>
      <c r="OFV10" s="154">
        <v>0</v>
      </c>
      <c r="OFW10" s="154">
        <v>0</v>
      </c>
      <c r="OFX10" s="154">
        <v>0</v>
      </c>
      <c r="OFY10" s="154">
        <v>0</v>
      </c>
      <c r="OFZ10" s="154">
        <v>0</v>
      </c>
      <c r="OGA10" s="154">
        <v>0</v>
      </c>
      <c r="OGB10" s="154">
        <v>0</v>
      </c>
      <c r="OGC10" s="154">
        <v>0</v>
      </c>
      <c r="OGD10" s="154">
        <v>0</v>
      </c>
      <c r="OGE10" s="154">
        <v>0</v>
      </c>
      <c r="OGF10" s="154">
        <v>0</v>
      </c>
      <c r="OGG10" s="154">
        <v>0</v>
      </c>
      <c r="OGH10" s="154">
        <v>0</v>
      </c>
      <c r="OGI10" s="154">
        <v>0</v>
      </c>
      <c r="OGJ10" s="154">
        <v>0</v>
      </c>
      <c r="OGK10" s="154">
        <v>0</v>
      </c>
      <c r="OGL10" s="154">
        <v>0</v>
      </c>
      <c r="OGM10" s="154">
        <v>0</v>
      </c>
      <c r="OGN10" s="154">
        <v>0</v>
      </c>
      <c r="OGO10" s="154">
        <v>0</v>
      </c>
      <c r="OGP10" s="154">
        <v>0</v>
      </c>
      <c r="OGQ10" s="154">
        <v>0</v>
      </c>
      <c r="OGR10" s="154">
        <v>0</v>
      </c>
      <c r="OGS10" s="154">
        <v>0</v>
      </c>
      <c r="OGT10" s="154">
        <v>0</v>
      </c>
      <c r="OGU10" s="154">
        <v>0</v>
      </c>
      <c r="OGV10" s="154">
        <v>0</v>
      </c>
      <c r="OGW10" s="154">
        <v>0</v>
      </c>
      <c r="OGX10" s="154">
        <v>0</v>
      </c>
      <c r="OGY10" s="154">
        <v>0</v>
      </c>
      <c r="OGZ10" s="154">
        <v>0</v>
      </c>
      <c r="OHA10" s="154">
        <v>0</v>
      </c>
      <c r="OHB10" s="154">
        <v>0</v>
      </c>
      <c r="OHC10" s="154">
        <v>0</v>
      </c>
      <c r="OHD10" s="154">
        <v>0</v>
      </c>
      <c r="OHE10" s="154">
        <v>0</v>
      </c>
      <c r="OHF10" s="154">
        <v>0</v>
      </c>
      <c r="OHG10" s="154">
        <v>0</v>
      </c>
      <c r="OHH10" s="154">
        <v>0</v>
      </c>
      <c r="OHI10" s="154">
        <v>0</v>
      </c>
      <c r="OHJ10" s="154">
        <v>0</v>
      </c>
      <c r="OHK10" s="154">
        <v>0</v>
      </c>
      <c r="OHL10" s="154">
        <v>0</v>
      </c>
      <c r="OHM10" s="154">
        <v>0</v>
      </c>
      <c r="OHN10" s="154">
        <v>0</v>
      </c>
      <c r="OHO10" s="154">
        <v>0</v>
      </c>
      <c r="OHP10" s="154">
        <v>0</v>
      </c>
      <c r="OHQ10" s="154">
        <v>0</v>
      </c>
      <c r="OHR10" s="154">
        <v>0</v>
      </c>
      <c r="OHS10" s="154">
        <v>0</v>
      </c>
      <c r="OHT10" s="154">
        <v>0</v>
      </c>
      <c r="OHU10" s="154">
        <v>0</v>
      </c>
      <c r="OHV10" s="154">
        <v>0</v>
      </c>
      <c r="OHW10" s="154">
        <v>0</v>
      </c>
      <c r="OHX10" s="154">
        <v>0</v>
      </c>
      <c r="OHY10" s="154">
        <v>0</v>
      </c>
      <c r="OHZ10" s="154">
        <v>0</v>
      </c>
      <c r="OIA10" s="154">
        <v>0</v>
      </c>
      <c r="OIB10" s="154">
        <v>0</v>
      </c>
      <c r="OIC10" s="154">
        <v>0</v>
      </c>
      <c r="OID10" s="154">
        <v>0</v>
      </c>
      <c r="OIE10" s="154">
        <v>0</v>
      </c>
      <c r="OIF10" s="154">
        <v>0</v>
      </c>
      <c r="OIG10" s="154">
        <v>0</v>
      </c>
      <c r="OIH10" s="154">
        <v>0</v>
      </c>
      <c r="OII10" s="154">
        <v>0</v>
      </c>
      <c r="OIJ10" s="154">
        <v>0</v>
      </c>
      <c r="OIK10" s="154">
        <v>0</v>
      </c>
      <c r="OIL10" s="154">
        <v>0</v>
      </c>
      <c r="OIM10" s="154">
        <v>0</v>
      </c>
      <c r="OIN10" s="154">
        <v>0</v>
      </c>
      <c r="OIO10" s="154">
        <v>0</v>
      </c>
      <c r="OIP10" s="154">
        <v>0</v>
      </c>
      <c r="OIQ10" s="154">
        <v>0</v>
      </c>
      <c r="OIR10" s="154">
        <v>0</v>
      </c>
      <c r="OIS10" s="154">
        <v>0</v>
      </c>
      <c r="OIT10" s="154">
        <v>0</v>
      </c>
      <c r="OIU10" s="154">
        <v>0</v>
      </c>
      <c r="OIV10" s="154">
        <v>0</v>
      </c>
      <c r="OIW10" s="154">
        <v>0</v>
      </c>
      <c r="OIX10" s="154">
        <v>0</v>
      </c>
      <c r="OIY10" s="154">
        <v>0</v>
      </c>
      <c r="OIZ10" s="154">
        <v>0</v>
      </c>
      <c r="OJA10" s="154">
        <v>0</v>
      </c>
      <c r="OJB10" s="154">
        <v>0</v>
      </c>
      <c r="OJC10" s="154">
        <v>0</v>
      </c>
      <c r="OJD10" s="154">
        <v>0</v>
      </c>
      <c r="OJE10" s="154">
        <v>0</v>
      </c>
      <c r="OJF10" s="154">
        <v>0</v>
      </c>
      <c r="OJG10" s="154">
        <v>0</v>
      </c>
      <c r="OJH10" s="154">
        <v>0</v>
      </c>
      <c r="OJI10" s="154">
        <v>0</v>
      </c>
      <c r="OJJ10" s="154">
        <v>0</v>
      </c>
      <c r="OJK10" s="154">
        <v>0</v>
      </c>
      <c r="OJL10" s="154">
        <v>0</v>
      </c>
      <c r="OJM10" s="154">
        <v>0</v>
      </c>
      <c r="OJN10" s="154">
        <v>0</v>
      </c>
      <c r="OJO10" s="154">
        <v>0</v>
      </c>
      <c r="OJP10" s="154">
        <v>0</v>
      </c>
      <c r="OJQ10" s="154">
        <v>0</v>
      </c>
      <c r="OJR10" s="154">
        <v>0</v>
      </c>
      <c r="OJS10" s="154">
        <v>0</v>
      </c>
      <c r="OJT10" s="154">
        <v>0</v>
      </c>
      <c r="OJU10" s="154">
        <v>0</v>
      </c>
      <c r="OJV10" s="154">
        <v>0</v>
      </c>
      <c r="OJW10" s="154">
        <v>0</v>
      </c>
      <c r="OJX10" s="154">
        <v>0</v>
      </c>
      <c r="OJY10" s="154">
        <v>0</v>
      </c>
      <c r="OJZ10" s="154">
        <v>0</v>
      </c>
      <c r="OKA10" s="154">
        <v>0</v>
      </c>
      <c r="OKB10" s="154">
        <v>0</v>
      </c>
      <c r="OKC10" s="154">
        <v>0</v>
      </c>
      <c r="OKD10" s="154">
        <v>0</v>
      </c>
      <c r="OKE10" s="154">
        <v>0</v>
      </c>
      <c r="OKF10" s="154">
        <v>0</v>
      </c>
      <c r="OKG10" s="154">
        <v>0</v>
      </c>
      <c r="OKH10" s="154">
        <v>0</v>
      </c>
      <c r="OKI10" s="154">
        <v>0</v>
      </c>
      <c r="OKJ10" s="154">
        <v>0</v>
      </c>
      <c r="OKK10" s="154">
        <v>0</v>
      </c>
      <c r="OKL10" s="154">
        <v>0</v>
      </c>
      <c r="OKM10" s="154">
        <v>0</v>
      </c>
      <c r="OKN10" s="154">
        <v>0</v>
      </c>
      <c r="OKO10" s="154">
        <v>0</v>
      </c>
      <c r="OKP10" s="154">
        <v>0</v>
      </c>
      <c r="OKQ10" s="154">
        <v>0</v>
      </c>
      <c r="OKR10" s="154">
        <v>0</v>
      </c>
      <c r="OKS10" s="154">
        <v>0</v>
      </c>
      <c r="OKT10" s="154">
        <v>0</v>
      </c>
      <c r="OKU10" s="154">
        <v>0</v>
      </c>
      <c r="OKV10" s="154">
        <v>0</v>
      </c>
      <c r="OKW10" s="154">
        <v>0</v>
      </c>
      <c r="OKX10" s="154">
        <v>0</v>
      </c>
      <c r="OKY10" s="154">
        <v>0</v>
      </c>
      <c r="OKZ10" s="154">
        <v>0</v>
      </c>
      <c r="OLA10" s="154">
        <v>0</v>
      </c>
      <c r="OLB10" s="154">
        <v>0</v>
      </c>
      <c r="OLC10" s="154">
        <v>0</v>
      </c>
      <c r="OLD10" s="154">
        <v>0</v>
      </c>
      <c r="OLE10" s="154">
        <v>0</v>
      </c>
      <c r="OLF10" s="154">
        <v>0</v>
      </c>
      <c r="OLG10" s="154">
        <v>0</v>
      </c>
      <c r="OLH10" s="154">
        <v>0</v>
      </c>
      <c r="OLI10" s="154">
        <v>0</v>
      </c>
      <c r="OLJ10" s="154">
        <v>0</v>
      </c>
      <c r="OLK10" s="154">
        <v>0</v>
      </c>
      <c r="OLL10" s="154">
        <v>0</v>
      </c>
      <c r="OLM10" s="154">
        <v>0</v>
      </c>
      <c r="OLN10" s="154">
        <v>0</v>
      </c>
      <c r="OLO10" s="154">
        <v>0</v>
      </c>
      <c r="OLP10" s="154">
        <v>0</v>
      </c>
      <c r="OLQ10" s="154">
        <v>0</v>
      </c>
      <c r="OLR10" s="154">
        <v>0</v>
      </c>
      <c r="OLS10" s="154">
        <v>0</v>
      </c>
      <c r="OLT10" s="154">
        <v>0</v>
      </c>
      <c r="OLU10" s="154">
        <v>0</v>
      </c>
      <c r="OLV10" s="154">
        <v>0</v>
      </c>
      <c r="OLW10" s="154">
        <v>0</v>
      </c>
      <c r="OLX10" s="154">
        <v>0</v>
      </c>
      <c r="OLY10" s="154">
        <v>0</v>
      </c>
      <c r="OLZ10" s="154">
        <v>0</v>
      </c>
      <c r="OMA10" s="154">
        <v>0</v>
      </c>
      <c r="OMB10" s="154">
        <v>0</v>
      </c>
      <c r="OMC10" s="154">
        <v>0</v>
      </c>
      <c r="OMD10" s="154">
        <v>0</v>
      </c>
      <c r="OME10" s="154">
        <v>0</v>
      </c>
      <c r="OMF10" s="154">
        <v>0</v>
      </c>
      <c r="OMG10" s="154">
        <v>0</v>
      </c>
      <c r="OMH10" s="154">
        <v>0</v>
      </c>
      <c r="OMI10" s="154">
        <v>0</v>
      </c>
      <c r="OMJ10" s="154">
        <v>0</v>
      </c>
      <c r="OMK10" s="154">
        <v>0</v>
      </c>
      <c r="OML10" s="154">
        <v>0</v>
      </c>
      <c r="OMM10" s="154">
        <v>0</v>
      </c>
      <c r="OMN10" s="154">
        <v>0</v>
      </c>
      <c r="OMO10" s="154">
        <v>0</v>
      </c>
      <c r="OMP10" s="154">
        <v>0</v>
      </c>
      <c r="OMQ10" s="154">
        <v>0</v>
      </c>
      <c r="OMR10" s="154">
        <v>0</v>
      </c>
      <c r="OMS10" s="154">
        <v>0</v>
      </c>
      <c r="OMT10" s="154">
        <v>0</v>
      </c>
      <c r="OMU10" s="154">
        <v>0</v>
      </c>
      <c r="OMV10" s="154">
        <v>0</v>
      </c>
      <c r="OMW10" s="154">
        <v>0</v>
      </c>
      <c r="OMX10" s="154">
        <v>0</v>
      </c>
      <c r="OMY10" s="154">
        <v>0</v>
      </c>
      <c r="OMZ10" s="154">
        <v>0</v>
      </c>
      <c r="ONA10" s="154">
        <v>0</v>
      </c>
      <c r="ONB10" s="154">
        <v>0</v>
      </c>
      <c r="ONC10" s="154">
        <v>0</v>
      </c>
      <c r="OND10" s="154">
        <v>0</v>
      </c>
      <c r="ONE10" s="154">
        <v>0</v>
      </c>
      <c r="ONF10" s="154">
        <v>0</v>
      </c>
      <c r="ONG10" s="154">
        <v>0</v>
      </c>
      <c r="ONH10" s="154">
        <v>0</v>
      </c>
      <c r="ONI10" s="154">
        <v>0</v>
      </c>
      <c r="ONJ10" s="154">
        <v>0</v>
      </c>
      <c r="ONK10" s="154">
        <v>0</v>
      </c>
      <c r="ONL10" s="154">
        <v>0</v>
      </c>
      <c r="ONM10" s="154">
        <v>0</v>
      </c>
      <c r="ONN10" s="154">
        <v>0</v>
      </c>
      <c r="ONO10" s="154">
        <v>0</v>
      </c>
      <c r="ONP10" s="154">
        <v>0</v>
      </c>
      <c r="ONQ10" s="154">
        <v>0</v>
      </c>
      <c r="ONR10" s="154">
        <v>0</v>
      </c>
      <c r="ONS10" s="154">
        <v>0</v>
      </c>
      <c r="ONT10" s="154">
        <v>0</v>
      </c>
      <c r="ONU10" s="154">
        <v>0</v>
      </c>
      <c r="ONV10" s="154">
        <v>0</v>
      </c>
      <c r="ONW10" s="154">
        <v>0</v>
      </c>
      <c r="ONX10" s="154">
        <v>0</v>
      </c>
      <c r="ONY10" s="154">
        <v>0</v>
      </c>
      <c r="ONZ10" s="154">
        <v>0</v>
      </c>
      <c r="OOA10" s="154">
        <v>0</v>
      </c>
      <c r="OOB10" s="154">
        <v>0</v>
      </c>
      <c r="OOC10" s="154">
        <v>0</v>
      </c>
      <c r="OOD10" s="154">
        <v>0</v>
      </c>
      <c r="OOE10" s="154">
        <v>0</v>
      </c>
      <c r="OOF10" s="154">
        <v>0</v>
      </c>
      <c r="OOG10" s="154">
        <v>0</v>
      </c>
      <c r="OOH10" s="154">
        <v>0</v>
      </c>
      <c r="OOI10" s="154">
        <v>0</v>
      </c>
      <c r="OOJ10" s="154">
        <v>0</v>
      </c>
      <c r="OOK10" s="154">
        <v>0</v>
      </c>
      <c r="OOL10" s="154">
        <v>0</v>
      </c>
      <c r="OOM10" s="154">
        <v>0</v>
      </c>
      <c r="OON10" s="154">
        <v>0</v>
      </c>
      <c r="OOO10" s="154">
        <v>0</v>
      </c>
      <c r="OOP10" s="154">
        <v>0</v>
      </c>
      <c r="OOQ10" s="154">
        <v>0</v>
      </c>
      <c r="OOR10" s="154">
        <v>0</v>
      </c>
      <c r="OOS10" s="154">
        <v>0</v>
      </c>
      <c r="OOT10" s="154">
        <v>0</v>
      </c>
      <c r="OOU10" s="154">
        <v>0</v>
      </c>
      <c r="OOV10" s="154">
        <v>0</v>
      </c>
      <c r="OOW10" s="154">
        <v>0</v>
      </c>
      <c r="OOX10" s="154">
        <v>0</v>
      </c>
      <c r="OOY10" s="154">
        <v>0</v>
      </c>
      <c r="OOZ10" s="154">
        <v>0</v>
      </c>
      <c r="OPA10" s="154">
        <v>0</v>
      </c>
      <c r="OPB10" s="154">
        <v>0</v>
      </c>
      <c r="OPC10" s="154">
        <v>0</v>
      </c>
      <c r="OPD10" s="154">
        <v>0</v>
      </c>
      <c r="OPE10" s="154">
        <v>0</v>
      </c>
      <c r="OPF10" s="154">
        <v>0</v>
      </c>
      <c r="OPG10" s="154">
        <v>0</v>
      </c>
      <c r="OPH10" s="154">
        <v>0</v>
      </c>
      <c r="OPI10" s="154">
        <v>0</v>
      </c>
      <c r="OPJ10" s="154">
        <v>0</v>
      </c>
      <c r="OPK10" s="154">
        <v>0</v>
      </c>
      <c r="OPL10" s="154">
        <v>0</v>
      </c>
      <c r="OPM10" s="154">
        <v>0</v>
      </c>
      <c r="OPN10" s="154">
        <v>0</v>
      </c>
      <c r="OPO10" s="154">
        <v>0</v>
      </c>
      <c r="OPP10" s="154">
        <v>0</v>
      </c>
      <c r="OPQ10" s="154">
        <v>0</v>
      </c>
      <c r="OPR10" s="154">
        <v>0</v>
      </c>
      <c r="OPS10" s="154">
        <v>0</v>
      </c>
      <c r="OPT10" s="154">
        <v>0</v>
      </c>
      <c r="OPU10" s="154">
        <v>0</v>
      </c>
      <c r="OPV10" s="154">
        <v>0</v>
      </c>
      <c r="OPW10" s="154">
        <v>0</v>
      </c>
      <c r="OPX10" s="154">
        <v>0</v>
      </c>
      <c r="OPY10" s="154">
        <v>0</v>
      </c>
      <c r="OPZ10" s="154">
        <v>0</v>
      </c>
      <c r="OQA10" s="154">
        <v>0</v>
      </c>
      <c r="OQB10" s="154">
        <v>0</v>
      </c>
      <c r="OQC10" s="154">
        <v>0</v>
      </c>
      <c r="OQD10" s="154">
        <v>0</v>
      </c>
      <c r="OQE10" s="154">
        <v>0</v>
      </c>
      <c r="OQF10" s="154">
        <v>0</v>
      </c>
      <c r="OQG10" s="154">
        <v>0</v>
      </c>
      <c r="OQH10" s="154">
        <v>0</v>
      </c>
      <c r="OQI10" s="154">
        <v>0</v>
      </c>
      <c r="OQJ10" s="154">
        <v>0</v>
      </c>
      <c r="OQK10" s="154">
        <v>0</v>
      </c>
      <c r="OQL10" s="154">
        <v>0</v>
      </c>
      <c r="OQM10" s="154">
        <v>0</v>
      </c>
      <c r="OQN10" s="154">
        <v>0</v>
      </c>
      <c r="OQO10" s="154">
        <v>0</v>
      </c>
      <c r="OQP10" s="154">
        <v>0</v>
      </c>
      <c r="OQQ10" s="154">
        <v>0</v>
      </c>
      <c r="OQR10" s="154">
        <v>0</v>
      </c>
      <c r="OQS10" s="154">
        <v>0</v>
      </c>
      <c r="OQT10" s="154">
        <v>0</v>
      </c>
      <c r="OQU10" s="154">
        <v>0</v>
      </c>
      <c r="OQV10" s="154">
        <v>0</v>
      </c>
      <c r="OQW10" s="154">
        <v>0</v>
      </c>
      <c r="OQX10" s="154">
        <v>0</v>
      </c>
      <c r="OQY10" s="154">
        <v>0</v>
      </c>
      <c r="OQZ10" s="154">
        <v>0</v>
      </c>
      <c r="ORA10" s="154">
        <v>0</v>
      </c>
      <c r="ORB10" s="154">
        <v>0</v>
      </c>
      <c r="ORC10" s="154">
        <v>0</v>
      </c>
      <c r="ORD10" s="154">
        <v>0</v>
      </c>
      <c r="ORE10" s="154">
        <v>0</v>
      </c>
      <c r="ORF10" s="154">
        <v>0</v>
      </c>
      <c r="ORG10" s="154">
        <v>0</v>
      </c>
      <c r="ORH10" s="154">
        <v>0</v>
      </c>
      <c r="ORI10" s="154">
        <v>0</v>
      </c>
      <c r="ORJ10" s="154">
        <v>0</v>
      </c>
      <c r="ORK10" s="154">
        <v>0</v>
      </c>
      <c r="ORL10" s="154">
        <v>0</v>
      </c>
      <c r="ORM10" s="154">
        <v>0</v>
      </c>
      <c r="ORN10" s="154">
        <v>0</v>
      </c>
      <c r="ORO10" s="154">
        <v>0</v>
      </c>
      <c r="ORP10" s="154">
        <v>0</v>
      </c>
      <c r="ORQ10" s="154">
        <v>0</v>
      </c>
      <c r="ORR10" s="154">
        <v>0</v>
      </c>
      <c r="ORS10" s="154">
        <v>0</v>
      </c>
      <c r="ORT10" s="154">
        <v>0</v>
      </c>
      <c r="ORU10" s="154">
        <v>0</v>
      </c>
      <c r="ORV10" s="154">
        <v>0</v>
      </c>
      <c r="ORW10" s="154">
        <v>0</v>
      </c>
      <c r="ORX10" s="154">
        <v>0</v>
      </c>
      <c r="ORY10" s="154">
        <v>0</v>
      </c>
      <c r="ORZ10" s="154">
        <v>0</v>
      </c>
      <c r="OSA10" s="154">
        <v>0</v>
      </c>
      <c r="OSB10" s="154">
        <v>0</v>
      </c>
      <c r="OSC10" s="154">
        <v>0</v>
      </c>
      <c r="OSD10" s="154">
        <v>0</v>
      </c>
      <c r="OSE10" s="154">
        <v>0</v>
      </c>
      <c r="OSF10" s="154">
        <v>0</v>
      </c>
      <c r="OSG10" s="154">
        <v>0</v>
      </c>
      <c r="OSH10" s="154">
        <v>0</v>
      </c>
      <c r="OSI10" s="154">
        <v>0</v>
      </c>
      <c r="OSJ10" s="154">
        <v>0</v>
      </c>
      <c r="OSK10" s="154">
        <v>0</v>
      </c>
      <c r="OSL10" s="154">
        <v>0</v>
      </c>
      <c r="OSM10" s="154">
        <v>0</v>
      </c>
      <c r="OSN10" s="154">
        <v>0</v>
      </c>
      <c r="OSO10" s="154">
        <v>0</v>
      </c>
      <c r="OSP10" s="154">
        <v>0</v>
      </c>
      <c r="OSQ10" s="154">
        <v>0</v>
      </c>
      <c r="OSR10" s="154">
        <v>0</v>
      </c>
      <c r="OSS10" s="154">
        <v>0</v>
      </c>
      <c r="OST10" s="154">
        <v>0</v>
      </c>
      <c r="OSU10" s="154">
        <v>0</v>
      </c>
      <c r="OSV10" s="154">
        <v>0</v>
      </c>
      <c r="OSW10" s="154">
        <v>0</v>
      </c>
      <c r="OSX10" s="154">
        <v>0</v>
      </c>
      <c r="OSY10" s="154">
        <v>0</v>
      </c>
      <c r="OSZ10" s="154">
        <v>0</v>
      </c>
      <c r="OTA10" s="154">
        <v>0</v>
      </c>
      <c r="OTB10" s="154">
        <v>0</v>
      </c>
      <c r="OTC10" s="154">
        <v>0</v>
      </c>
      <c r="OTD10" s="154">
        <v>0</v>
      </c>
      <c r="OTE10" s="154">
        <v>0</v>
      </c>
      <c r="OTF10" s="154">
        <v>0</v>
      </c>
      <c r="OTG10" s="154">
        <v>0</v>
      </c>
      <c r="OTH10" s="154">
        <v>0</v>
      </c>
      <c r="OTI10" s="154">
        <v>0</v>
      </c>
      <c r="OTJ10" s="154">
        <v>0</v>
      </c>
      <c r="OTK10" s="154">
        <v>0</v>
      </c>
      <c r="OTL10" s="154">
        <v>0</v>
      </c>
      <c r="OTM10" s="154">
        <v>0</v>
      </c>
      <c r="OTN10" s="154">
        <v>0</v>
      </c>
      <c r="OTO10" s="154">
        <v>0</v>
      </c>
      <c r="OTP10" s="154">
        <v>0</v>
      </c>
      <c r="OTQ10" s="154">
        <v>0</v>
      </c>
      <c r="OTR10" s="154">
        <v>0</v>
      </c>
      <c r="OTS10" s="154">
        <v>0</v>
      </c>
      <c r="OTT10" s="154">
        <v>0</v>
      </c>
      <c r="OTU10" s="154">
        <v>0</v>
      </c>
      <c r="OTV10" s="154">
        <v>0</v>
      </c>
      <c r="OTW10" s="154">
        <v>0</v>
      </c>
      <c r="OTX10" s="154">
        <v>0</v>
      </c>
      <c r="OTY10" s="154">
        <v>0</v>
      </c>
      <c r="OTZ10" s="154">
        <v>0</v>
      </c>
      <c r="OUA10" s="154">
        <v>0</v>
      </c>
      <c r="OUB10" s="154">
        <v>0</v>
      </c>
      <c r="OUC10" s="154">
        <v>0</v>
      </c>
      <c r="OUD10" s="154">
        <v>0</v>
      </c>
      <c r="OUE10" s="154">
        <v>0</v>
      </c>
      <c r="OUF10" s="154">
        <v>0</v>
      </c>
      <c r="OUG10" s="154">
        <v>0</v>
      </c>
      <c r="OUH10" s="154">
        <v>0</v>
      </c>
      <c r="OUI10" s="154">
        <v>0</v>
      </c>
      <c r="OUJ10" s="154">
        <v>0</v>
      </c>
      <c r="OUK10" s="154">
        <v>0</v>
      </c>
      <c r="OUL10" s="154">
        <v>0</v>
      </c>
      <c r="OUM10" s="154">
        <v>0</v>
      </c>
      <c r="OUN10" s="154">
        <v>0</v>
      </c>
      <c r="OUO10" s="154">
        <v>0</v>
      </c>
      <c r="OUP10" s="154">
        <v>0</v>
      </c>
      <c r="OUQ10" s="154">
        <v>0</v>
      </c>
      <c r="OUR10" s="154">
        <v>0</v>
      </c>
      <c r="OUS10" s="154">
        <v>0</v>
      </c>
      <c r="OUT10" s="154">
        <v>0</v>
      </c>
      <c r="OUU10" s="154">
        <v>0</v>
      </c>
      <c r="OUV10" s="154">
        <v>0</v>
      </c>
      <c r="OUW10" s="154">
        <v>0</v>
      </c>
      <c r="OUX10" s="154">
        <v>0</v>
      </c>
      <c r="OUY10" s="154">
        <v>0</v>
      </c>
      <c r="OUZ10" s="154">
        <v>0</v>
      </c>
      <c r="OVA10" s="154">
        <v>0</v>
      </c>
      <c r="OVB10" s="154">
        <v>0</v>
      </c>
      <c r="OVC10" s="154">
        <v>0</v>
      </c>
      <c r="OVD10" s="154">
        <v>0</v>
      </c>
      <c r="OVE10" s="154">
        <v>0</v>
      </c>
      <c r="OVF10" s="154">
        <v>0</v>
      </c>
      <c r="OVG10" s="154">
        <v>0</v>
      </c>
      <c r="OVH10" s="154">
        <v>0</v>
      </c>
      <c r="OVI10" s="154">
        <v>0</v>
      </c>
      <c r="OVJ10" s="154">
        <v>0</v>
      </c>
      <c r="OVK10" s="154">
        <v>0</v>
      </c>
      <c r="OVL10" s="154">
        <v>0</v>
      </c>
      <c r="OVM10" s="154">
        <v>0</v>
      </c>
      <c r="OVN10" s="154">
        <v>0</v>
      </c>
      <c r="OVO10" s="154">
        <v>0</v>
      </c>
      <c r="OVP10" s="154">
        <v>0</v>
      </c>
      <c r="OVQ10" s="154">
        <v>0</v>
      </c>
      <c r="OVR10" s="154">
        <v>0</v>
      </c>
      <c r="OVS10" s="154">
        <v>0</v>
      </c>
      <c r="OVT10" s="154">
        <v>0</v>
      </c>
      <c r="OVU10" s="154">
        <v>0</v>
      </c>
      <c r="OVV10" s="154">
        <v>0</v>
      </c>
      <c r="OVW10" s="154">
        <v>0</v>
      </c>
      <c r="OVX10" s="154">
        <v>0</v>
      </c>
      <c r="OVY10" s="154">
        <v>0</v>
      </c>
      <c r="OVZ10" s="154">
        <v>0</v>
      </c>
      <c r="OWA10" s="154">
        <v>0</v>
      </c>
      <c r="OWB10" s="154">
        <v>0</v>
      </c>
      <c r="OWC10" s="154">
        <v>0</v>
      </c>
      <c r="OWD10" s="154">
        <v>0</v>
      </c>
      <c r="OWE10" s="154">
        <v>0</v>
      </c>
      <c r="OWF10" s="154">
        <v>0</v>
      </c>
      <c r="OWG10" s="154">
        <v>0</v>
      </c>
      <c r="OWH10" s="154">
        <v>0</v>
      </c>
      <c r="OWI10" s="154">
        <v>0</v>
      </c>
      <c r="OWJ10" s="154">
        <v>0</v>
      </c>
      <c r="OWK10" s="154">
        <v>0</v>
      </c>
      <c r="OWL10" s="154">
        <v>0</v>
      </c>
      <c r="OWM10" s="154">
        <v>0</v>
      </c>
      <c r="OWN10" s="154">
        <v>0</v>
      </c>
      <c r="OWO10" s="154">
        <v>0</v>
      </c>
      <c r="OWP10" s="154">
        <v>0</v>
      </c>
      <c r="OWQ10" s="154">
        <v>0</v>
      </c>
      <c r="OWR10" s="154">
        <v>0</v>
      </c>
      <c r="OWS10" s="154">
        <v>0</v>
      </c>
      <c r="OWT10" s="154">
        <v>0</v>
      </c>
      <c r="OWU10" s="154">
        <v>0</v>
      </c>
      <c r="OWV10" s="154">
        <v>0</v>
      </c>
      <c r="OWW10" s="154">
        <v>0</v>
      </c>
      <c r="OWX10" s="154">
        <v>0</v>
      </c>
      <c r="OWY10" s="154">
        <v>0</v>
      </c>
      <c r="OWZ10" s="154">
        <v>0</v>
      </c>
      <c r="OXA10" s="154">
        <v>0</v>
      </c>
      <c r="OXB10" s="154">
        <v>0</v>
      </c>
      <c r="OXC10" s="154">
        <v>0</v>
      </c>
      <c r="OXD10" s="154">
        <v>0</v>
      </c>
      <c r="OXE10" s="154">
        <v>0</v>
      </c>
      <c r="OXF10" s="154">
        <v>0</v>
      </c>
      <c r="OXG10" s="154">
        <v>0</v>
      </c>
      <c r="OXH10" s="154">
        <v>0</v>
      </c>
      <c r="OXI10" s="154">
        <v>0</v>
      </c>
      <c r="OXJ10" s="154">
        <v>0</v>
      </c>
      <c r="OXK10" s="154">
        <v>0</v>
      </c>
      <c r="OXL10" s="154">
        <v>0</v>
      </c>
      <c r="OXM10" s="154">
        <v>0</v>
      </c>
      <c r="OXN10" s="154">
        <v>0</v>
      </c>
      <c r="OXO10" s="154">
        <v>0</v>
      </c>
      <c r="OXP10" s="154">
        <v>0</v>
      </c>
      <c r="OXQ10" s="154">
        <v>0</v>
      </c>
      <c r="OXR10" s="154">
        <v>0</v>
      </c>
      <c r="OXS10" s="154">
        <v>0</v>
      </c>
      <c r="OXT10" s="154">
        <v>0</v>
      </c>
      <c r="OXU10" s="154">
        <v>0</v>
      </c>
      <c r="OXV10" s="154">
        <v>0</v>
      </c>
      <c r="OXW10" s="154">
        <v>0</v>
      </c>
      <c r="OXX10" s="154">
        <v>0</v>
      </c>
      <c r="OXY10" s="154">
        <v>0</v>
      </c>
      <c r="OXZ10" s="154">
        <v>0</v>
      </c>
      <c r="OYA10" s="154">
        <v>0</v>
      </c>
      <c r="OYB10" s="154">
        <v>0</v>
      </c>
      <c r="OYC10" s="154">
        <v>0</v>
      </c>
      <c r="OYD10" s="154">
        <v>0</v>
      </c>
      <c r="OYE10" s="154">
        <v>0</v>
      </c>
      <c r="OYF10" s="154">
        <v>0</v>
      </c>
      <c r="OYG10" s="154">
        <v>0</v>
      </c>
      <c r="OYH10" s="154">
        <v>0</v>
      </c>
      <c r="OYI10" s="154">
        <v>0</v>
      </c>
      <c r="OYJ10" s="154">
        <v>0</v>
      </c>
      <c r="OYK10" s="154">
        <v>0</v>
      </c>
      <c r="OYL10" s="154">
        <v>0</v>
      </c>
      <c r="OYM10" s="154">
        <v>0</v>
      </c>
      <c r="OYN10" s="154">
        <v>0</v>
      </c>
      <c r="OYO10" s="154">
        <v>0</v>
      </c>
      <c r="OYP10" s="154">
        <v>0</v>
      </c>
      <c r="OYQ10" s="154">
        <v>0</v>
      </c>
      <c r="OYR10" s="154">
        <v>0</v>
      </c>
      <c r="OYS10" s="154">
        <v>0</v>
      </c>
      <c r="OYT10" s="154">
        <v>0</v>
      </c>
      <c r="OYU10" s="154">
        <v>0</v>
      </c>
      <c r="OYV10" s="154">
        <v>0</v>
      </c>
      <c r="OYW10" s="154">
        <v>0</v>
      </c>
      <c r="OYX10" s="154">
        <v>0</v>
      </c>
      <c r="OYY10" s="154">
        <v>0</v>
      </c>
      <c r="OYZ10" s="154">
        <v>0</v>
      </c>
      <c r="OZA10" s="154">
        <v>0</v>
      </c>
      <c r="OZB10" s="154">
        <v>0</v>
      </c>
      <c r="OZC10" s="154">
        <v>0</v>
      </c>
      <c r="OZD10" s="154">
        <v>0</v>
      </c>
      <c r="OZE10" s="154">
        <v>0</v>
      </c>
      <c r="OZF10" s="154">
        <v>0</v>
      </c>
      <c r="OZG10" s="154">
        <v>0</v>
      </c>
      <c r="OZH10" s="154">
        <v>0</v>
      </c>
      <c r="OZI10" s="154">
        <v>0</v>
      </c>
      <c r="OZJ10" s="154">
        <v>0</v>
      </c>
      <c r="OZK10" s="154">
        <v>0</v>
      </c>
      <c r="OZL10" s="154">
        <v>0</v>
      </c>
      <c r="OZM10" s="154">
        <v>0</v>
      </c>
      <c r="OZN10" s="154">
        <v>0</v>
      </c>
      <c r="OZO10" s="154">
        <v>0</v>
      </c>
      <c r="OZP10" s="154">
        <v>0</v>
      </c>
      <c r="OZQ10" s="154">
        <v>0</v>
      </c>
      <c r="OZR10" s="154">
        <v>0</v>
      </c>
      <c r="OZS10" s="154">
        <v>0</v>
      </c>
      <c r="OZT10" s="154">
        <v>0</v>
      </c>
      <c r="OZU10" s="154">
        <v>0</v>
      </c>
      <c r="OZV10" s="154">
        <v>0</v>
      </c>
      <c r="OZW10" s="154">
        <v>0</v>
      </c>
      <c r="OZX10" s="154">
        <v>0</v>
      </c>
      <c r="OZY10" s="154">
        <v>0</v>
      </c>
      <c r="OZZ10" s="154">
        <v>0</v>
      </c>
      <c r="PAA10" s="154">
        <v>0</v>
      </c>
      <c r="PAB10" s="154">
        <v>0</v>
      </c>
      <c r="PAC10" s="154">
        <v>0</v>
      </c>
      <c r="PAD10" s="154">
        <v>0</v>
      </c>
      <c r="PAE10" s="154">
        <v>0</v>
      </c>
      <c r="PAF10" s="154">
        <v>0</v>
      </c>
      <c r="PAG10" s="154">
        <v>0</v>
      </c>
      <c r="PAH10" s="154">
        <v>0</v>
      </c>
      <c r="PAI10" s="154">
        <v>0</v>
      </c>
      <c r="PAJ10" s="154">
        <v>0</v>
      </c>
      <c r="PAK10" s="154">
        <v>0</v>
      </c>
      <c r="PAL10" s="154">
        <v>0</v>
      </c>
      <c r="PAM10" s="154">
        <v>0</v>
      </c>
      <c r="PAN10" s="154">
        <v>0</v>
      </c>
      <c r="PAO10" s="154">
        <v>0</v>
      </c>
      <c r="PAP10" s="154">
        <v>0</v>
      </c>
      <c r="PAQ10" s="154">
        <v>0</v>
      </c>
      <c r="PAR10" s="154">
        <v>0</v>
      </c>
      <c r="PAS10" s="154">
        <v>0</v>
      </c>
      <c r="PAT10" s="154">
        <v>0</v>
      </c>
      <c r="PAU10" s="154">
        <v>0</v>
      </c>
      <c r="PAV10" s="154">
        <v>0</v>
      </c>
      <c r="PAW10" s="154">
        <v>0</v>
      </c>
      <c r="PAX10" s="154">
        <v>0</v>
      </c>
      <c r="PAY10" s="154">
        <v>0</v>
      </c>
      <c r="PAZ10" s="154">
        <v>0</v>
      </c>
      <c r="PBA10" s="154">
        <v>0</v>
      </c>
      <c r="PBB10" s="154">
        <v>0</v>
      </c>
      <c r="PBC10" s="154">
        <v>0</v>
      </c>
      <c r="PBD10" s="154">
        <v>0</v>
      </c>
      <c r="PBE10" s="154">
        <v>0</v>
      </c>
      <c r="PBF10" s="154">
        <v>0</v>
      </c>
      <c r="PBG10" s="154">
        <v>0</v>
      </c>
      <c r="PBH10" s="154">
        <v>0</v>
      </c>
      <c r="PBI10" s="154">
        <v>0</v>
      </c>
      <c r="PBJ10" s="154">
        <v>0</v>
      </c>
      <c r="PBK10" s="154">
        <v>0</v>
      </c>
      <c r="PBL10" s="154">
        <v>0</v>
      </c>
      <c r="PBM10" s="154">
        <v>0</v>
      </c>
      <c r="PBN10" s="154">
        <v>0</v>
      </c>
      <c r="PBO10" s="154">
        <v>0</v>
      </c>
      <c r="PBP10" s="154">
        <v>0</v>
      </c>
      <c r="PBQ10" s="154">
        <v>0</v>
      </c>
      <c r="PBR10" s="154">
        <v>0</v>
      </c>
      <c r="PBS10" s="154">
        <v>0</v>
      </c>
      <c r="PBT10" s="154">
        <v>0</v>
      </c>
      <c r="PBU10" s="154">
        <v>0</v>
      </c>
      <c r="PBV10" s="154">
        <v>0</v>
      </c>
      <c r="PBW10" s="154">
        <v>0</v>
      </c>
      <c r="PBX10" s="154">
        <v>0</v>
      </c>
      <c r="PBY10" s="154">
        <v>0</v>
      </c>
      <c r="PBZ10" s="154">
        <v>0</v>
      </c>
      <c r="PCA10" s="154">
        <v>0</v>
      </c>
      <c r="PCB10" s="154">
        <v>0</v>
      </c>
      <c r="PCC10" s="154">
        <v>0</v>
      </c>
      <c r="PCD10" s="154">
        <v>0</v>
      </c>
      <c r="PCE10" s="154">
        <v>0</v>
      </c>
      <c r="PCF10" s="154">
        <v>0</v>
      </c>
      <c r="PCG10" s="154">
        <v>0</v>
      </c>
      <c r="PCH10" s="154">
        <v>0</v>
      </c>
      <c r="PCI10" s="154">
        <v>0</v>
      </c>
      <c r="PCJ10" s="154">
        <v>0</v>
      </c>
      <c r="PCK10" s="154">
        <v>0</v>
      </c>
      <c r="PCL10" s="154">
        <v>0</v>
      </c>
      <c r="PCM10" s="154">
        <v>0</v>
      </c>
      <c r="PCN10" s="154">
        <v>0</v>
      </c>
      <c r="PCO10" s="154">
        <v>0</v>
      </c>
      <c r="PCP10" s="154">
        <v>0</v>
      </c>
      <c r="PCQ10" s="154">
        <v>0</v>
      </c>
      <c r="PCR10" s="154">
        <v>0</v>
      </c>
      <c r="PCS10" s="154">
        <v>0</v>
      </c>
      <c r="PCT10" s="154">
        <v>0</v>
      </c>
      <c r="PCU10" s="154">
        <v>0</v>
      </c>
      <c r="PCV10" s="154">
        <v>0</v>
      </c>
      <c r="PCW10" s="154">
        <v>0</v>
      </c>
      <c r="PCX10" s="154">
        <v>0</v>
      </c>
      <c r="PCY10" s="154">
        <v>0</v>
      </c>
      <c r="PCZ10" s="154">
        <v>0</v>
      </c>
      <c r="PDA10" s="154">
        <v>0</v>
      </c>
      <c r="PDB10" s="154">
        <v>0</v>
      </c>
      <c r="PDC10" s="154">
        <v>0</v>
      </c>
      <c r="PDD10" s="154">
        <v>0</v>
      </c>
      <c r="PDE10" s="154">
        <v>0</v>
      </c>
      <c r="PDF10" s="154">
        <v>0</v>
      </c>
      <c r="PDG10" s="154">
        <v>0</v>
      </c>
      <c r="PDH10" s="154">
        <v>0</v>
      </c>
      <c r="PDI10" s="154">
        <v>0</v>
      </c>
      <c r="PDJ10" s="154">
        <v>0</v>
      </c>
      <c r="PDK10" s="154">
        <v>0</v>
      </c>
      <c r="PDL10" s="154">
        <v>0</v>
      </c>
      <c r="PDM10" s="154">
        <v>0</v>
      </c>
      <c r="PDN10" s="154">
        <v>0</v>
      </c>
      <c r="PDO10" s="154">
        <v>0</v>
      </c>
      <c r="PDP10" s="154">
        <v>0</v>
      </c>
      <c r="PDQ10" s="154">
        <v>0</v>
      </c>
      <c r="PDR10" s="154">
        <v>0</v>
      </c>
      <c r="PDS10" s="154">
        <v>0</v>
      </c>
      <c r="PDT10" s="154">
        <v>0</v>
      </c>
      <c r="PDU10" s="154">
        <v>0</v>
      </c>
      <c r="PDV10" s="154">
        <v>0</v>
      </c>
      <c r="PDW10" s="154">
        <v>0</v>
      </c>
      <c r="PDX10" s="154">
        <v>0</v>
      </c>
      <c r="PDY10" s="154">
        <v>0</v>
      </c>
      <c r="PDZ10" s="154">
        <v>0</v>
      </c>
      <c r="PEA10" s="154">
        <v>0</v>
      </c>
      <c r="PEB10" s="154">
        <v>0</v>
      </c>
      <c r="PEC10" s="154">
        <v>0</v>
      </c>
      <c r="PED10" s="154">
        <v>0</v>
      </c>
      <c r="PEE10" s="154">
        <v>0</v>
      </c>
      <c r="PEF10" s="154">
        <v>0</v>
      </c>
      <c r="PEG10" s="154">
        <v>0</v>
      </c>
      <c r="PEH10" s="154">
        <v>0</v>
      </c>
      <c r="PEI10" s="154">
        <v>0</v>
      </c>
      <c r="PEJ10" s="154">
        <v>0</v>
      </c>
      <c r="PEK10" s="154">
        <v>0</v>
      </c>
      <c r="PEL10" s="154">
        <v>0</v>
      </c>
      <c r="PEM10" s="154">
        <v>0</v>
      </c>
      <c r="PEN10" s="154">
        <v>0</v>
      </c>
      <c r="PEO10" s="154">
        <v>0</v>
      </c>
      <c r="PEP10" s="154">
        <v>0</v>
      </c>
      <c r="PEQ10" s="154">
        <v>0</v>
      </c>
      <c r="PER10" s="154">
        <v>0</v>
      </c>
      <c r="PES10" s="154">
        <v>0</v>
      </c>
      <c r="PET10" s="154">
        <v>0</v>
      </c>
      <c r="PEU10" s="154">
        <v>0</v>
      </c>
      <c r="PEV10" s="154">
        <v>0</v>
      </c>
      <c r="PEW10" s="154">
        <v>0</v>
      </c>
      <c r="PEX10" s="154">
        <v>0</v>
      </c>
      <c r="PEY10" s="154">
        <v>0</v>
      </c>
      <c r="PEZ10" s="154">
        <v>0</v>
      </c>
      <c r="PFA10" s="154">
        <v>0</v>
      </c>
      <c r="PFB10" s="154">
        <v>0</v>
      </c>
      <c r="PFC10" s="154">
        <v>0</v>
      </c>
      <c r="PFD10" s="154">
        <v>0</v>
      </c>
      <c r="PFE10" s="154">
        <v>0</v>
      </c>
      <c r="PFF10" s="154">
        <v>0</v>
      </c>
      <c r="PFG10" s="154">
        <v>0</v>
      </c>
      <c r="PFH10" s="154">
        <v>0</v>
      </c>
      <c r="PFI10" s="154">
        <v>0</v>
      </c>
      <c r="PFJ10" s="154">
        <v>0</v>
      </c>
      <c r="PFK10" s="154">
        <v>0</v>
      </c>
      <c r="PFL10" s="154">
        <v>0</v>
      </c>
      <c r="PFM10" s="154">
        <v>0</v>
      </c>
      <c r="PFN10" s="154">
        <v>0</v>
      </c>
      <c r="PFO10" s="154">
        <v>0</v>
      </c>
      <c r="PFP10" s="154">
        <v>0</v>
      </c>
      <c r="PFQ10" s="154">
        <v>0</v>
      </c>
      <c r="PFR10" s="154">
        <v>0</v>
      </c>
      <c r="PFS10" s="154">
        <v>0</v>
      </c>
      <c r="PFT10" s="154">
        <v>0</v>
      </c>
      <c r="PFU10" s="154">
        <v>0</v>
      </c>
      <c r="PFV10" s="154">
        <v>0</v>
      </c>
      <c r="PFW10" s="154">
        <v>0</v>
      </c>
      <c r="PFX10" s="154">
        <v>0</v>
      </c>
      <c r="PFY10" s="154">
        <v>0</v>
      </c>
      <c r="PFZ10" s="154">
        <v>0</v>
      </c>
      <c r="PGA10" s="154">
        <v>0</v>
      </c>
      <c r="PGB10" s="154">
        <v>0</v>
      </c>
      <c r="PGC10" s="154">
        <v>0</v>
      </c>
      <c r="PGD10" s="154">
        <v>0</v>
      </c>
      <c r="PGE10" s="154">
        <v>0</v>
      </c>
      <c r="PGF10" s="154">
        <v>0</v>
      </c>
      <c r="PGG10" s="154">
        <v>0</v>
      </c>
      <c r="PGH10" s="154">
        <v>0</v>
      </c>
      <c r="PGI10" s="154">
        <v>0</v>
      </c>
      <c r="PGJ10" s="154">
        <v>0</v>
      </c>
      <c r="PGK10" s="154">
        <v>0</v>
      </c>
      <c r="PGL10" s="154">
        <v>0</v>
      </c>
      <c r="PGM10" s="154">
        <v>0</v>
      </c>
      <c r="PGN10" s="154">
        <v>0</v>
      </c>
      <c r="PGO10" s="154">
        <v>0</v>
      </c>
      <c r="PGP10" s="154">
        <v>0</v>
      </c>
      <c r="PGQ10" s="154">
        <v>0</v>
      </c>
      <c r="PGR10" s="154">
        <v>0</v>
      </c>
      <c r="PGS10" s="154">
        <v>0</v>
      </c>
      <c r="PGT10" s="154">
        <v>0</v>
      </c>
      <c r="PGU10" s="154">
        <v>0</v>
      </c>
      <c r="PGV10" s="154">
        <v>0</v>
      </c>
      <c r="PGW10" s="154">
        <v>0</v>
      </c>
      <c r="PGX10" s="154">
        <v>0</v>
      </c>
      <c r="PGY10" s="154">
        <v>0</v>
      </c>
      <c r="PGZ10" s="154">
        <v>0</v>
      </c>
      <c r="PHA10" s="154">
        <v>0</v>
      </c>
      <c r="PHB10" s="154">
        <v>0</v>
      </c>
      <c r="PHC10" s="154">
        <v>0</v>
      </c>
      <c r="PHD10" s="154">
        <v>0</v>
      </c>
      <c r="PHE10" s="154">
        <v>0</v>
      </c>
      <c r="PHF10" s="154">
        <v>0</v>
      </c>
      <c r="PHG10" s="154">
        <v>0</v>
      </c>
      <c r="PHH10" s="154">
        <v>0</v>
      </c>
      <c r="PHI10" s="154">
        <v>0</v>
      </c>
      <c r="PHJ10" s="154">
        <v>0</v>
      </c>
      <c r="PHK10" s="154">
        <v>0</v>
      </c>
      <c r="PHL10" s="154">
        <v>0</v>
      </c>
      <c r="PHM10" s="154">
        <v>0</v>
      </c>
      <c r="PHN10" s="154">
        <v>0</v>
      </c>
      <c r="PHO10" s="154">
        <v>0</v>
      </c>
      <c r="PHP10" s="154">
        <v>0</v>
      </c>
      <c r="PHQ10" s="154">
        <v>0</v>
      </c>
      <c r="PHR10" s="154">
        <v>0</v>
      </c>
      <c r="PHS10" s="154">
        <v>0</v>
      </c>
      <c r="PHT10" s="154">
        <v>0</v>
      </c>
      <c r="PHU10" s="154">
        <v>0</v>
      </c>
      <c r="PHV10" s="154">
        <v>0</v>
      </c>
      <c r="PHW10" s="154">
        <v>0</v>
      </c>
      <c r="PHX10" s="154">
        <v>0</v>
      </c>
      <c r="PHY10" s="154">
        <v>0</v>
      </c>
      <c r="PHZ10" s="154">
        <v>0</v>
      </c>
      <c r="PIA10" s="154">
        <v>0</v>
      </c>
      <c r="PIB10" s="154">
        <v>0</v>
      </c>
      <c r="PIC10" s="154">
        <v>0</v>
      </c>
      <c r="PID10" s="154">
        <v>0</v>
      </c>
      <c r="PIE10" s="154">
        <v>0</v>
      </c>
      <c r="PIF10" s="154">
        <v>0</v>
      </c>
      <c r="PIG10" s="154">
        <v>0</v>
      </c>
      <c r="PIH10" s="154">
        <v>0</v>
      </c>
      <c r="PII10" s="154">
        <v>0</v>
      </c>
      <c r="PIJ10" s="154">
        <v>0</v>
      </c>
      <c r="PIK10" s="154">
        <v>0</v>
      </c>
      <c r="PIL10" s="154">
        <v>0</v>
      </c>
      <c r="PIM10" s="154">
        <v>0</v>
      </c>
      <c r="PIN10" s="154">
        <v>0</v>
      </c>
      <c r="PIO10" s="154">
        <v>0</v>
      </c>
      <c r="PIP10" s="154">
        <v>0</v>
      </c>
      <c r="PIQ10" s="154">
        <v>0</v>
      </c>
      <c r="PIR10" s="154">
        <v>0</v>
      </c>
      <c r="PIS10" s="154">
        <v>0</v>
      </c>
      <c r="PIT10" s="154">
        <v>0</v>
      </c>
      <c r="PIU10" s="154">
        <v>0</v>
      </c>
      <c r="PIV10" s="154">
        <v>0</v>
      </c>
      <c r="PIW10" s="154">
        <v>0</v>
      </c>
      <c r="PIX10" s="154">
        <v>0</v>
      </c>
      <c r="PIY10" s="154">
        <v>0</v>
      </c>
      <c r="PIZ10" s="154">
        <v>0</v>
      </c>
      <c r="PJA10" s="154">
        <v>0</v>
      </c>
      <c r="PJB10" s="154">
        <v>0</v>
      </c>
      <c r="PJC10" s="154">
        <v>0</v>
      </c>
      <c r="PJD10" s="154">
        <v>0</v>
      </c>
      <c r="PJE10" s="154">
        <v>0</v>
      </c>
      <c r="PJF10" s="154">
        <v>0</v>
      </c>
      <c r="PJG10" s="154">
        <v>0</v>
      </c>
      <c r="PJH10" s="154">
        <v>0</v>
      </c>
      <c r="PJI10" s="154">
        <v>0</v>
      </c>
      <c r="PJJ10" s="154">
        <v>0</v>
      </c>
      <c r="PJK10" s="154">
        <v>0</v>
      </c>
      <c r="PJL10" s="154">
        <v>0</v>
      </c>
      <c r="PJM10" s="154">
        <v>0</v>
      </c>
      <c r="PJN10" s="154">
        <v>0</v>
      </c>
      <c r="PJO10" s="154">
        <v>0</v>
      </c>
      <c r="PJP10" s="154">
        <v>0</v>
      </c>
      <c r="PJQ10" s="154">
        <v>0</v>
      </c>
      <c r="PJR10" s="154">
        <v>0</v>
      </c>
      <c r="PJS10" s="154">
        <v>0</v>
      </c>
      <c r="PJT10" s="154">
        <v>0</v>
      </c>
      <c r="PJU10" s="154">
        <v>0</v>
      </c>
      <c r="PJV10" s="154">
        <v>0</v>
      </c>
      <c r="PJW10" s="154">
        <v>0</v>
      </c>
      <c r="PJX10" s="154">
        <v>0</v>
      </c>
      <c r="PJY10" s="154">
        <v>0</v>
      </c>
      <c r="PJZ10" s="154">
        <v>0</v>
      </c>
      <c r="PKA10" s="154">
        <v>0</v>
      </c>
      <c r="PKB10" s="154">
        <v>0</v>
      </c>
      <c r="PKC10" s="154">
        <v>0</v>
      </c>
      <c r="PKD10" s="154">
        <v>0</v>
      </c>
      <c r="PKE10" s="154">
        <v>0</v>
      </c>
      <c r="PKF10" s="154">
        <v>0</v>
      </c>
      <c r="PKG10" s="154">
        <v>0</v>
      </c>
      <c r="PKH10" s="154">
        <v>0</v>
      </c>
      <c r="PKI10" s="154">
        <v>0</v>
      </c>
      <c r="PKJ10" s="154">
        <v>0</v>
      </c>
      <c r="PKK10" s="154">
        <v>0</v>
      </c>
      <c r="PKL10" s="154">
        <v>0</v>
      </c>
      <c r="PKM10" s="154">
        <v>0</v>
      </c>
      <c r="PKN10" s="154">
        <v>0</v>
      </c>
      <c r="PKO10" s="154">
        <v>0</v>
      </c>
      <c r="PKP10" s="154">
        <v>0</v>
      </c>
      <c r="PKQ10" s="154">
        <v>0</v>
      </c>
      <c r="PKR10" s="154">
        <v>0</v>
      </c>
      <c r="PKS10" s="154">
        <v>0</v>
      </c>
      <c r="PKT10" s="154">
        <v>0</v>
      </c>
      <c r="PKU10" s="154">
        <v>0</v>
      </c>
      <c r="PKV10" s="154">
        <v>0</v>
      </c>
      <c r="PKW10" s="154">
        <v>0</v>
      </c>
      <c r="PKX10" s="154">
        <v>0</v>
      </c>
      <c r="PKY10" s="154">
        <v>0</v>
      </c>
      <c r="PKZ10" s="154">
        <v>0</v>
      </c>
      <c r="PLA10" s="154">
        <v>0</v>
      </c>
      <c r="PLB10" s="154">
        <v>0</v>
      </c>
      <c r="PLC10" s="154">
        <v>0</v>
      </c>
      <c r="PLD10" s="154">
        <v>0</v>
      </c>
      <c r="PLE10" s="154">
        <v>0</v>
      </c>
      <c r="PLF10" s="154">
        <v>0</v>
      </c>
      <c r="PLG10" s="154">
        <v>0</v>
      </c>
      <c r="PLH10" s="154">
        <v>0</v>
      </c>
      <c r="PLI10" s="154">
        <v>0</v>
      </c>
      <c r="PLJ10" s="154">
        <v>0</v>
      </c>
      <c r="PLK10" s="154">
        <v>0</v>
      </c>
      <c r="PLL10" s="154">
        <v>0</v>
      </c>
      <c r="PLM10" s="154">
        <v>0</v>
      </c>
      <c r="PLN10" s="154">
        <v>0</v>
      </c>
      <c r="PLO10" s="154">
        <v>0</v>
      </c>
      <c r="PLP10" s="154">
        <v>0</v>
      </c>
      <c r="PLQ10" s="154">
        <v>0</v>
      </c>
      <c r="PLR10" s="154">
        <v>0</v>
      </c>
      <c r="PLS10" s="154">
        <v>0</v>
      </c>
      <c r="PLT10" s="154">
        <v>0</v>
      </c>
      <c r="PLU10" s="154">
        <v>0</v>
      </c>
      <c r="PLV10" s="154">
        <v>0</v>
      </c>
      <c r="PLW10" s="154">
        <v>0</v>
      </c>
      <c r="PLX10" s="154">
        <v>0</v>
      </c>
      <c r="PLY10" s="154">
        <v>0</v>
      </c>
      <c r="PLZ10" s="154">
        <v>0</v>
      </c>
      <c r="PMA10" s="154">
        <v>0</v>
      </c>
      <c r="PMB10" s="154">
        <v>0</v>
      </c>
      <c r="PMC10" s="154">
        <v>0</v>
      </c>
      <c r="PMD10" s="154">
        <v>0</v>
      </c>
      <c r="PME10" s="154">
        <v>0</v>
      </c>
      <c r="PMF10" s="154">
        <v>0</v>
      </c>
      <c r="PMG10" s="154">
        <v>0</v>
      </c>
      <c r="PMH10" s="154">
        <v>0</v>
      </c>
      <c r="PMI10" s="154">
        <v>0</v>
      </c>
      <c r="PMJ10" s="154">
        <v>0</v>
      </c>
      <c r="PMK10" s="154">
        <v>0</v>
      </c>
      <c r="PML10" s="154">
        <v>0</v>
      </c>
      <c r="PMM10" s="154">
        <v>0</v>
      </c>
      <c r="PMN10" s="154">
        <v>0</v>
      </c>
      <c r="PMO10" s="154">
        <v>0</v>
      </c>
      <c r="PMP10" s="154">
        <v>0</v>
      </c>
      <c r="PMQ10" s="154">
        <v>0</v>
      </c>
      <c r="PMR10" s="154">
        <v>0</v>
      </c>
      <c r="PMS10" s="154">
        <v>0</v>
      </c>
      <c r="PMT10" s="154">
        <v>0</v>
      </c>
      <c r="PMU10" s="154">
        <v>0</v>
      </c>
      <c r="PMV10" s="154">
        <v>0</v>
      </c>
      <c r="PMW10" s="154">
        <v>0</v>
      </c>
      <c r="PMX10" s="154">
        <v>0</v>
      </c>
      <c r="PMY10" s="154">
        <v>0</v>
      </c>
      <c r="PMZ10" s="154">
        <v>0</v>
      </c>
      <c r="PNA10" s="154">
        <v>0</v>
      </c>
      <c r="PNB10" s="154">
        <v>0</v>
      </c>
      <c r="PNC10" s="154">
        <v>0</v>
      </c>
      <c r="PND10" s="154">
        <v>0</v>
      </c>
      <c r="PNE10" s="154">
        <v>0</v>
      </c>
      <c r="PNF10" s="154">
        <v>0</v>
      </c>
      <c r="PNG10" s="154">
        <v>0</v>
      </c>
      <c r="PNH10" s="154">
        <v>0</v>
      </c>
      <c r="PNI10" s="154">
        <v>0</v>
      </c>
      <c r="PNJ10" s="154">
        <v>0</v>
      </c>
      <c r="PNK10" s="154">
        <v>0</v>
      </c>
      <c r="PNL10" s="154">
        <v>0</v>
      </c>
      <c r="PNM10" s="154">
        <v>0</v>
      </c>
      <c r="PNN10" s="154">
        <v>0</v>
      </c>
      <c r="PNO10" s="154">
        <v>0</v>
      </c>
      <c r="PNP10" s="154">
        <v>0</v>
      </c>
      <c r="PNQ10" s="154">
        <v>0</v>
      </c>
      <c r="PNR10" s="154">
        <v>0</v>
      </c>
      <c r="PNS10" s="154">
        <v>0</v>
      </c>
      <c r="PNT10" s="154">
        <v>0</v>
      </c>
      <c r="PNU10" s="154">
        <v>0</v>
      </c>
      <c r="PNV10" s="154">
        <v>0</v>
      </c>
      <c r="PNW10" s="154">
        <v>0</v>
      </c>
      <c r="PNX10" s="154">
        <v>0</v>
      </c>
      <c r="PNY10" s="154">
        <v>0</v>
      </c>
      <c r="PNZ10" s="154">
        <v>0</v>
      </c>
      <c r="POA10" s="154">
        <v>0</v>
      </c>
      <c r="POB10" s="154">
        <v>0</v>
      </c>
      <c r="POC10" s="154">
        <v>0</v>
      </c>
      <c r="POD10" s="154">
        <v>0</v>
      </c>
      <c r="POE10" s="154">
        <v>0</v>
      </c>
      <c r="POF10" s="154">
        <v>0</v>
      </c>
      <c r="POG10" s="154">
        <v>0</v>
      </c>
      <c r="POH10" s="154">
        <v>0</v>
      </c>
      <c r="POI10" s="154">
        <v>0</v>
      </c>
      <c r="POJ10" s="154">
        <v>0</v>
      </c>
      <c r="POK10" s="154">
        <v>0</v>
      </c>
      <c r="POL10" s="154">
        <v>0</v>
      </c>
      <c r="POM10" s="154">
        <v>0</v>
      </c>
      <c r="PON10" s="154">
        <v>0</v>
      </c>
      <c r="POO10" s="154">
        <v>0</v>
      </c>
      <c r="POP10" s="154">
        <v>0</v>
      </c>
      <c r="POQ10" s="154">
        <v>0</v>
      </c>
      <c r="POR10" s="154">
        <v>0</v>
      </c>
      <c r="POS10" s="154">
        <v>0</v>
      </c>
      <c r="POT10" s="154">
        <v>0</v>
      </c>
      <c r="POU10" s="154">
        <v>0</v>
      </c>
      <c r="POV10" s="154">
        <v>0</v>
      </c>
      <c r="POW10" s="154">
        <v>0</v>
      </c>
      <c r="POX10" s="154">
        <v>0</v>
      </c>
      <c r="POY10" s="154">
        <v>0</v>
      </c>
      <c r="POZ10" s="154">
        <v>0</v>
      </c>
      <c r="PPA10" s="154">
        <v>0</v>
      </c>
      <c r="PPB10" s="154">
        <v>0</v>
      </c>
      <c r="PPC10" s="154">
        <v>0</v>
      </c>
      <c r="PPD10" s="154">
        <v>0</v>
      </c>
      <c r="PPE10" s="154">
        <v>0</v>
      </c>
      <c r="PPF10" s="154">
        <v>0</v>
      </c>
      <c r="PPG10" s="154">
        <v>0</v>
      </c>
      <c r="PPH10" s="154">
        <v>0</v>
      </c>
      <c r="PPI10" s="154">
        <v>0</v>
      </c>
      <c r="PPJ10" s="154">
        <v>0</v>
      </c>
      <c r="PPK10" s="154">
        <v>0</v>
      </c>
      <c r="PPL10" s="154">
        <v>0</v>
      </c>
      <c r="PPM10" s="154">
        <v>0</v>
      </c>
      <c r="PPN10" s="154">
        <v>0</v>
      </c>
      <c r="PPO10" s="154">
        <v>0</v>
      </c>
      <c r="PPP10" s="154">
        <v>0</v>
      </c>
      <c r="PPQ10" s="154">
        <v>0</v>
      </c>
      <c r="PPR10" s="154">
        <v>0</v>
      </c>
      <c r="PPS10" s="154">
        <v>0</v>
      </c>
      <c r="PPT10" s="154">
        <v>0</v>
      </c>
      <c r="PPU10" s="154">
        <v>0</v>
      </c>
      <c r="PPV10" s="154">
        <v>0</v>
      </c>
      <c r="PPW10" s="154">
        <v>0</v>
      </c>
      <c r="PPX10" s="154">
        <v>0</v>
      </c>
      <c r="PPY10" s="154">
        <v>0</v>
      </c>
      <c r="PPZ10" s="154">
        <v>0</v>
      </c>
      <c r="PQA10" s="154">
        <v>0</v>
      </c>
      <c r="PQB10" s="154">
        <v>0</v>
      </c>
      <c r="PQC10" s="154">
        <v>0</v>
      </c>
      <c r="PQD10" s="154">
        <v>0</v>
      </c>
      <c r="PQE10" s="154">
        <v>0</v>
      </c>
      <c r="PQF10" s="154">
        <v>0</v>
      </c>
      <c r="PQG10" s="154">
        <v>0</v>
      </c>
      <c r="PQH10" s="154">
        <v>0</v>
      </c>
      <c r="PQI10" s="154">
        <v>0</v>
      </c>
      <c r="PQJ10" s="154">
        <v>0</v>
      </c>
      <c r="PQK10" s="154">
        <v>0</v>
      </c>
      <c r="PQL10" s="154">
        <v>0</v>
      </c>
      <c r="PQM10" s="154">
        <v>0</v>
      </c>
      <c r="PQN10" s="154">
        <v>0</v>
      </c>
      <c r="PQO10" s="154">
        <v>0</v>
      </c>
      <c r="PQP10" s="154">
        <v>0</v>
      </c>
      <c r="PQQ10" s="154">
        <v>0</v>
      </c>
      <c r="PQR10" s="154">
        <v>0</v>
      </c>
      <c r="PQS10" s="154">
        <v>0</v>
      </c>
      <c r="PQT10" s="154">
        <v>0</v>
      </c>
      <c r="PQU10" s="154">
        <v>0</v>
      </c>
      <c r="PQV10" s="154">
        <v>0</v>
      </c>
      <c r="PQW10" s="154">
        <v>0</v>
      </c>
      <c r="PQX10" s="154">
        <v>0</v>
      </c>
      <c r="PQY10" s="154">
        <v>0</v>
      </c>
      <c r="PQZ10" s="154">
        <v>0</v>
      </c>
      <c r="PRA10" s="154">
        <v>0</v>
      </c>
      <c r="PRB10" s="154">
        <v>0</v>
      </c>
      <c r="PRC10" s="154">
        <v>0</v>
      </c>
      <c r="PRD10" s="154">
        <v>0</v>
      </c>
      <c r="PRE10" s="154">
        <v>0</v>
      </c>
      <c r="PRF10" s="154">
        <v>0</v>
      </c>
      <c r="PRG10" s="154">
        <v>0</v>
      </c>
      <c r="PRH10" s="154">
        <v>0</v>
      </c>
      <c r="PRI10" s="154">
        <v>0</v>
      </c>
      <c r="PRJ10" s="154">
        <v>0</v>
      </c>
      <c r="PRK10" s="154">
        <v>0</v>
      </c>
      <c r="PRL10" s="154">
        <v>0</v>
      </c>
      <c r="PRM10" s="154">
        <v>0</v>
      </c>
      <c r="PRN10" s="154">
        <v>0</v>
      </c>
      <c r="PRO10" s="154">
        <v>0</v>
      </c>
      <c r="PRP10" s="154">
        <v>0</v>
      </c>
      <c r="PRQ10" s="154">
        <v>0</v>
      </c>
      <c r="PRR10" s="154">
        <v>0</v>
      </c>
      <c r="PRS10" s="154">
        <v>0</v>
      </c>
      <c r="PRT10" s="154">
        <v>0</v>
      </c>
      <c r="PRU10" s="154">
        <v>0</v>
      </c>
      <c r="PRV10" s="154">
        <v>0</v>
      </c>
      <c r="PRW10" s="154">
        <v>0</v>
      </c>
      <c r="PRX10" s="154">
        <v>0</v>
      </c>
      <c r="PRY10" s="154">
        <v>0</v>
      </c>
      <c r="PRZ10" s="154">
        <v>0</v>
      </c>
      <c r="PSA10" s="154">
        <v>0</v>
      </c>
      <c r="PSB10" s="154">
        <v>0</v>
      </c>
      <c r="PSC10" s="154">
        <v>0</v>
      </c>
      <c r="PSD10" s="154">
        <v>0</v>
      </c>
      <c r="PSE10" s="154">
        <v>0</v>
      </c>
      <c r="PSF10" s="154">
        <v>0</v>
      </c>
      <c r="PSG10" s="154">
        <v>0</v>
      </c>
      <c r="PSH10" s="154">
        <v>0</v>
      </c>
      <c r="PSI10" s="154">
        <v>0</v>
      </c>
      <c r="PSJ10" s="154">
        <v>0</v>
      </c>
      <c r="PSK10" s="154">
        <v>0</v>
      </c>
      <c r="PSL10" s="154">
        <v>0</v>
      </c>
      <c r="PSM10" s="154">
        <v>0</v>
      </c>
      <c r="PSN10" s="154">
        <v>0</v>
      </c>
      <c r="PSO10" s="154">
        <v>0</v>
      </c>
      <c r="PSP10" s="154">
        <v>0</v>
      </c>
      <c r="PSQ10" s="154">
        <v>0</v>
      </c>
      <c r="PSR10" s="154">
        <v>0</v>
      </c>
      <c r="PSS10" s="154">
        <v>0</v>
      </c>
      <c r="PST10" s="154">
        <v>0</v>
      </c>
      <c r="PSU10" s="154">
        <v>0</v>
      </c>
      <c r="PSV10" s="154">
        <v>0</v>
      </c>
      <c r="PSW10" s="154">
        <v>0</v>
      </c>
      <c r="PSX10" s="154">
        <v>0</v>
      </c>
      <c r="PSY10" s="154">
        <v>0</v>
      </c>
      <c r="PSZ10" s="154">
        <v>0</v>
      </c>
      <c r="PTA10" s="154">
        <v>0</v>
      </c>
      <c r="PTB10" s="154">
        <v>0</v>
      </c>
      <c r="PTC10" s="154">
        <v>0</v>
      </c>
      <c r="PTD10" s="154">
        <v>0</v>
      </c>
      <c r="PTE10" s="154">
        <v>0</v>
      </c>
      <c r="PTF10" s="154">
        <v>0</v>
      </c>
      <c r="PTG10" s="154">
        <v>0</v>
      </c>
      <c r="PTH10" s="154">
        <v>0</v>
      </c>
      <c r="PTI10" s="154">
        <v>0</v>
      </c>
      <c r="PTJ10" s="154">
        <v>0</v>
      </c>
      <c r="PTK10" s="154">
        <v>0</v>
      </c>
      <c r="PTL10" s="154">
        <v>0</v>
      </c>
      <c r="PTM10" s="154">
        <v>0</v>
      </c>
      <c r="PTN10" s="154">
        <v>0</v>
      </c>
      <c r="PTO10" s="154">
        <v>0</v>
      </c>
      <c r="PTP10" s="154">
        <v>0</v>
      </c>
      <c r="PTQ10" s="154">
        <v>0</v>
      </c>
      <c r="PTR10" s="154">
        <v>0</v>
      </c>
      <c r="PTS10" s="154">
        <v>0</v>
      </c>
      <c r="PTT10" s="154">
        <v>0</v>
      </c>
      <c r="PTU10" s="154">
        <v>0</v>
      </c>
      <c r="PTV10" s="154">
        <v>0</v>
      </c>
      <c r="PTW10" s="154">
        <v>0</v>
      </c>
      <c r="PTX10" s="154">
        <v>0</v>
      </c>
      <c r="PTY10" s="154">
        <v>0</v>
      </c>
      <c r="PTZ10" s="154">
        <v>0</v>
      </c>
      <c r="PUA10" s="154">
        <v>0</v>
      </c>
      <c r="PUB10" s="154">
        <v>0</v>
      </c>
      <c r="PUC10" s="154">
        <v>0</v>
      </c>
      <c r="PUD10" s="154">
        <v>0</v>
      </c>
      <c r="PUE10" s="154">
        <v>0</v>
      </c>
      <c r="PUF10" s="154">
        <v>0</v>
      </c>
      <c r="PUG10" s="154">
        <v>0</v>
      </c>
      <c r="PUH10" s="154">
        <v>0</v>
      </c>
      <c r="PUI10" s="154">
        <v>0</v>
      </c>
      <c r="PUJ10" s="154">
        <v>0</v>
      </c>
      <c r="PUK10" s="154">
        <v>0</v>
      </c>
      <c r="PUL10" s="154">
        <v>0</v>
      </c>
      <c r="PUM10" s="154">
        <v>0</v>
      </c>
      <c r="PUN10" s="154">
        <v>0</v>
      </c>
      <c r="PUO10" s="154">
        <v>0</v>
      </c>
      <c r="PUP10" s="154">
        <v>0</v>
      </c>
      <c r="PUQ10" s="154">
        <v>0</v>
      </c>
      <c r="PUR10" s="154">
        <v>0</v>
      </c>
      <c r="PUS10" s="154">
        <v>0</v>
      </c>
      <c r="PUT10" s="154">
        <v>0</v>
      </c>
      <c r="PUU10" s="154">
        <v>0</v>
      </c>
      <c r="PUV10" s="154">
        <v>0</v>
      </c>
      <c r="PUW10" s="154">
        <v>0</v>
      </c>
      <c r="PUX10" s="154">
        <v>0</v>
      </c>
      <c r="PUY10" s="154">
        <v>0</v>
      </c>
      <c r="PUZ10" s="154">
        <v>0</v>
      </c>
      <c r="PVA10" s="154">
        <v>0</v>
      </c>
      <c r="PVB10" s="154">
        <v>0</v>
      </c>
      <c r="PVC10" s="154">
        <v>0</v>
      </c>
      <c r="PVD10" s="154">
        <v>0</v>
      </c>
      <c r="PVE10" s="154">
        <v>0</v>
      </c>
      <c r="PVF10" s="154">
        <v>0</v>
      </c>
      <c r="PVG10" s="154">
        <v>0</v>
      </c>
      <c r="PVH10" s="154">
        <v>0</v>
      </c>
      <c r="PVI10" s="154">
        <v>0</v>
      </c>
      <c r="PVJ10" s="154">
        <v>0</v>
      </c>
      <c r="PVK10" s="154">
        <v>0</v>
      </c>
      <c r="PVL10" s="154">
        <v>0</v>
      </c>
      <c r="PVM10" s="154">
        <v>0</v>
      </c>
      <c r="PVN10" s="154">
        <v>0</v>
      </c>
      <c r="PVO10" s="154">
        <v>0</v>
      </c>
      <c r="PVP10" s="154">
        <v>0</v>
      </c>
      <c r="PVQ10" s="154">
        <v>0</v>
      </c>
      <c r="PVR10" s="154">
        <v>0</v>
      </c>
      <c r="PVS10" s="154">
        <v>0</v>
      </c>
      <c r="PVT10" s="154">
        <v>0</v>
      </c>
      <c r="PVU10" s="154">
        <v>0</v>
      </c>
      <c r="PVV10" s="154">
        <v>0</v>
      </c>
      <c r="PVW10" s="154">
        <v>0</v>
      </c>
      <c r="PVX10" s="154">
        <v>0</v>
      </c>
      <c r="PVY10" s="154">
        <v>0</v>
      </c>
      <c r="PVZ10" s="154">
        <v>0</v>
      </c>
      <c r="PWA10" s="154">
        <v>0</v>
      </c>
      <c r="PWB10" s="154">
        <v>0</v>
      </c>
      <c r="PWC10" s="154">
        <v>0</v>
      </c>
      <c r="PWD10" s="154">
        <v>0</v>
      </c>
      <c r="PWE10" s="154">
        <v>0</v>
      </c>
      <c r="PWF10" s="154">
        <v>0</v>
      </c>
      <c r="PWG10" s="154">
        <v>0</v>
      </c>
      <c r="PWH10" s="154">
        <v>0</v>
      </c>
      <c r="PWI10" s="154">
        <v>0</v>
      </c>
      <c r="PWJ10" s="154">
        <v>0</v>
      </c>
      <c r="PWK10" s="154">
        <v>0</v>
      </c>
      <c r="PWL10" s="154">
        <v>0</v>
      </c>
      <c r="PWM10" s="154">
        <v>0</v>
      </c>
      <c r="PWN10" s="154">
        <v>0</v>
      </c>
      <c r="PWO10" s="154">
        <v>0</v>
      </c>
      <c r="PWP10" s="154">
        <v>0</v>
      </c>
      <c r="PWQ10" s="154">
        <v>0</v>
      </c>
      <c r="PWR10" s="154">
        <v>0</v>
      </c>
      <c r="PWS10" s="154">
        <v>0</v>
      </c>
      <c r="PWT10" s="154">
        <v>0</v>
      </c>
      <c r="PWU10" s="154">
        <v>0</v>
      </c>
      <c r="PWV10" s="154">
        <v>0</v>
      </c>
      <c r="PWW10" s="154">
        <v>0</v>
      </c>
      <c r="PWX10" s="154">
        <v>0</v>
      </c>
      <c r="PWY10" s="154">
        <v>0</v>
      </c>
      <c r="PWZ10" s="154">
        <v>0</v>
      </c>
      <c r="PXA10" s="154">
        <v>0</v>
      </c>
      <c r="PXB10" s="154">
        <v>0</v>
      </c>
      <c r="PXC10" s="154">
        <v>0</v>
      </c>
      <c r="PXD10" s="154">
        <v>0</v>
      </c>
      <c r="PXE10" s="154">
        <v>0</v>
      </c>
      <c r="PXF10" s="154">
        <v>0</v>
      </c>
      <c r="PXG10" s="154">
        <v>0</v>
      </c>
      <c r="PXH10" s="154">
        <v>0</v>
      </c>
      <c r="PXI10" s="154">
        <v>0</v>
      </c>
      <c r="PXJ10" s="154">
        <v>0</v>
      </c>
      <c r="PXK10" s="154">
        <v>0</v>
      </c>
      <c r="PXL10" s="154">
        <v>0</v>
      </c>
      <c r="PXM10" s="154">
        <v>0</v>
      </c>
      <c r="PXN10" s="154">
        <v>0</v>
      </c>
      <c r="PXO10" s="154">
        <v>0</v>
      </c>
      <c r="PXP10" s="154">
        <v>0</v>
      </c>
      <c r="PXQ10" s="154">
        <v>0</v>
      </c>
      <c r="PXR10" s="154">
        <v>0</v>
      </c>
      <c r="PXS10" s="154">
        <v>0</v>
      </c>
      <c r="PXT10" s="154">
        <v>0</v>
      </c>
      <c r="PXU10" s="154">
        <v>0</v>
      </c>
      <c r="PXV10" s="154">
        <v>0</v>
      </c>
      <c r="PXW10" s="154">
        <v>0</v>
      </c>
      <c r="PXX10" s="154">
        <v>0</v>
      </c>
      <c r="PXY10" s="154">
        <v>0</v>
      </c>
      <c r="PXZ10" s="154">
        <v>0</v>
      </c>
      <c r="PYA10" s="154">
        <v>0</v>
      </c>
      <c r="PYB10" s="154">
        <v>0</v>
      </c>
      <c r="PYC10" s="154">
        <v>0</v>
      </c>
      <c r="PYD10" s="154">
        <v>0</v>
      </c>
      <c r="PYE10" s="154">
        <v>0</v>
      </c>
      <c r="PYF10" s="154">
        <v>0</v>
      </c>
      <c r="PYG10" s="154">
        <v>0</v>
      </c>
      <c r="PYH10" s="154">
        <v>0</v>
      </c>
      <c r="PYI10" s="154">
        <v>0</v>
      </c>
      <c r="PYJ10" s="154">
        <v>0</v>
      </c>
      <c r="PYK10" s="154">
        <v>0</v>
      </c>
      <c r="PYL10" s="154">
        <v>0</v>
      </c>
      <c r="PYM10" s="154">
        <v>0</v>
      </c>
      <c r="PYN10" s="154">
        <v>0</v>
      </c>
      <c r="PYO10" s="154">
        <v>0</v>
      </c>
      <c r="PYP10" s="154">
        <v>0</v>
      </c>
      <c r="PYQ10" s="154">
        <v>0</v>
      </c>
      <c r="PYR10" s="154">
        <v>0</v>
      </c>
      <c r="PYS10" s="154">
        <v>0</v>
      </c>
      <c r="PYT10" s="154">
        <v>0</v>
      </c>
      <c r="PYU10" s="154">
        <v>0</v>
      </c>
      <c r="PYV10" s="154">
        <v>0</v>
      </c>
      <c r="PYW10" s="154">
        <v>0</v>
      </c>
      <c r="PYX10" s="154">
        <v>0</v>
      </c>
      <c r="PYY10" s="154">
        <v>0</v>
      </c>
      <c r="PYZ10" s="154">
        <v>0</v>
      </c>
      <c r="PZA10" s="154">
        <v>0</v>
      </c>
      <c r="PZB10" s="154">
        <v>0</v>
      </c>
      <c r="PZC10" s="154">
        <v>0</v>
      </c>
      <c r="PZD10" s="154">
        <v>0</v>
      </c>
      <c r="PZE10" s="154">
        <v>0</v>
      </c>
      <c r="PZF10" s="154">
        <v>0</v>
      </c>
      <c r="PZG10" s="154">
        <v>0</v>
      </c>
      <c r="PZH10" s="154">
        <v>0</v>
      </c>
      <c r="PZI10" s="154">
        <v>0</v>
      </c>
      <c r="PZJ10" s="154">
        <v>0</v>
      </c>
      <c r="PZK10" s="154">
        <v>0</v>
      </c>
      <c r="PZL10" s="154">
        <v>0</v>
      </c>
      <c r="PZM10" s="154">
        <v>0</v>
      </c>
      <c r="PZN10" s="154">
        <v>0</v>
      </c>
      <c r="PZO10" s="154">
        <v>0</v>
      </c>
      <c r="PZP10" s="154">
        <v>0</v>
      </c>
      <c r="PZQ10" s="154">
        <v>0</v>
      </c>
      <c r="PZR10" s="154">
        <v>0</v>
      </c>
      <c r="PZS10" s="154">
        <v>0</v>
      </c>
      <c r="PZT10" s="154">
        <v>0</v>
      </c>
      <c r="PZU10" s="154">
        <v>0</v>
      </c>
      <c r="PZV10" s="154">
        <v>0</v>
      </c>
      <c r="PZW10" s="154">
        <v>0</v>
      </c>
      <c r="PZX10" s="154">
        <v>0</v>
      </c>
      <c r="PZY10" s="154">
        <v>0</v>
      </c>
      <c r="PZZ10" s="154">
        <v>0</v>
      </c>
      <c r="QAA10" s="154">
        <v>0</v>
      </c>
      <c r="QAB10" s="154">
        <v>0</v>
      </c>
      <c r="QAC10" s="154">
        <v>0</v>
      </c>
      <c r="QAD10" s="154">
        <v>0</v>
      </c>
      <c r="QAE10" s="154">
        <v>0</v>
      </c>
      <c r="QAF10" s="154">
        <v>0</v>
      </c>
      <c r="QAG10" s="154">
        <v>0</v>
      </c>
      <c r="QAH10" s="154">
        <v>0</v>
      </c>
      <c r="QAI10" s="154">
        <v>0</v>
      </c>
      <c r="QAJ10" s="154">
        <v>0</v>
      </c>
      <c r="QAK10" s="154">
        <v>0</v>
      </c>
      <c r="QAL10" s="154">
        <v>0</v>
      </c>
      <c r="QAM10" s="154">
        <v>0</v>
      </c>
      <c r="QAN10" s="154">
        <v>0</v>
      </c>
      <c r="QAO10" s="154">
        <v>0</v>
      </c>
      <c r="QAP10" s="154">
        <v>0</v>
      </c>
      <c r="QAQ10" s="154">
        <v>0</v>
      </c>
      <c r="QAR10" s="154">
        <v>0</v>
      </c>
      <c r="QAS10" s="154">
        <v>0</v>
      </c>
      <c r="QAT10" s="154">
        <v>0</v>
      </c>
      <c r="QAU10" s="154">
        <v>0</v>
      </c>
      <c r="QAV10" s="154">
        <v>0</v>
      </c>
      <c r="QAW10" s="154">
        <v>0</v>
      </c>
      <c r="QAX10" s="154">
        <v>0</v>
      </c>
      <c r="QAY10" s="154">
        <v>0</v>
      </c>
      <c r="QAZ10" s="154">
        <v>0</v>
      </c>
      <c r="QBA10" s="154">
        <v>0</v>
      </c>
      <c r="QBB10" s="154">
        <v>0</v>
      </c>
      <c r="QBC10" s="154">
        <v>0</v>
      </c>
      <c r="QBD10" s="154">
        <v>0</v>
      </c>
      <c r="QBE10" s="154">
        <v>0</v>
      </c>
      <c r="QBF10" s="154">
        <v>0</v>
      </c>
      <c r="QBG10" s="154">
        <v>0</v>
      </c>
      <c r="QBH10" s="154">
        <v>0</v>
      </c>
      <c r="QBI10" s="154">
        <v>0</v>
      </c>
      <c r="QBJ10" s="154">
        <v>0</v>
      </c>
      <c r="QBK10" s="154">
        <v>0</v>
      </c>
      <c r="QBL10" s="154">
        <v>0</v>
      </c>
      <c r="QBM10" s="154">
        <v>0</v>
      </c>
      <c r="QBN10" s="154">
        <v>0</v>
      </c>
      <c r="QBO10" s="154">
        <v>0</v>
      </c>
      <c r="QBP10" s="154">
        <v>0</v>
      </c>
      <c r="QBQ10" s="154">
        <v>0</v>
      </c>
      <c r="QBR10" s="154">
        <v>0</v>
      </c>
      <c r="QBS10" s="154">
        <v>0</v>
      </c>
      <c r="QBT10" s="154">
        <v>0</v>
      </c>
      <c r="QBU10" s="154">
        <v>0</v>
      </c>
      <c r="QBV10" s="154">
        <v>0</v>
      </c>
      <c r="QBW10" s="154">
        <v>0</v>
      </c>
      <c r="QBX10" s="154">
        <v>0</v>
      </c>
      <c r="QBY10" s="154">
        <v>0</v>
      </c>
      <c r="QBZ10" s="154">
        <v>0</v>
      </c>
      <c r="QCA10" s="154">
        <v>0</v>
      </c>
      <c r="QCB10" s="154">
        <v>0</v>
      </c>
      <c r="QCC10" s="154">
        <v>0</v>
      </c>
      <c r="QCD10" s="154">
        <v>0</v>
      </c>
      <c r="QCE10" s="154">
        <v>0</v>
      </c>
      <c r="QCF10" s="154">
        <v>0</v>
      </c>
      <c r="QCG10" s="154">
        <v>0</v>
      </c>
      <c r="QCH10" s="154">
        <v>0</v>
      </c>
      <c r="QCI10" s="154">
        <v>0</v>
      </c>
      <c r="QCJ10" s="154">
        <v>0</v>
      </c>
      <c r="QCK10" s="154">
        <v>0</v>
      </c>
      <c r="QCL10" s="154">
        <v>0</v>
      </c>
      <c r="QCM10" s="154">
        <v>0</v>
      </c>
      <c r="QCN10" s="154">
        <v>0</v>
      </c>
      <c r="QCO10" s="154">
        <v>0</v>
      </c>
      <c r="QCP10" s="154">
        <v>0</v>
      </c>
      <c r="QCQ10" s="154">
        <v>0</v>
      </c>
      <c r="QCR10" s="154">
        <v>0</v>
      </c>
      <c r="QCS10" s="154">
        <v>0</v>
      </c>
      <c r="QCT10" s="154">
        <v>0</v>
      </c>
      <c r="QCU10" s="154">
        <v>0</v>
      </c>
      <c r="QCV10" s="154">
        <v>0</v>
      </c>
      <c r="QCW10" s="154">
        <v>0</v>
      </c>
      <c r="QCX10" s="154">
        <v>0</v>
      </c>
      <c r="QCY10" s="154">
        <v>0</v>
      </c>
      <c r="QCZ10" s="154">
        <v>0</v>
      </c>
      <c r="QDA10" s="154">
        <v>0</v>
      </c>
      <c r="QDB10" s="154">
        <v>0</v>
      </c>
      <c r="QDC10" s="154">
        <v>0</v>
      </c>
      <c r="QDD10" s="154">
        <v>0</v>
      </c>
      <c r="QDE10" s="154">
        <v>0</v>
      </c>
      <c r="QDF10" s="154">
        <v>0</v>
      </c>
      <c r="QDG10" s="154">
        <v>0</v>
      </c>
      <c r="QDH10" s="154">
        <v>0</v>
      </c>
      <c r="QDI10" s="154">
        <v>0</v>
      </c>
      <c r="QDJ10" s="154">
        <v>0</v>
      </c>
      <c r="QDK10" s="154">
        <v>0</v>
      </c>
      <c r="QDL10" s="154">
        <v>0</v>
      </c>
      <c r="QDM10" s="154">
        <v>0</v>
      </c>
      <c r="QDN10" s="154">
        <v>0</v>
      </c>
      <c r="QDO10" s="154">
        <v>0</v>
      </c>
      <c r="QDP10" s="154">
        <v>0</v>
      </c>
      <c r="QDQ10" s="154">
        <v>0</v>
      </c>
      <c r="QDR10" s="154">
        <v>0</v>
      </c>
      <c r="QDS10" s="154">
        <v>0</v>
      </c>
      <c r="QDT10" s="154">
        <v>0</v>
      </c>
      <c r="QDU10" s="154">
        <v>0</v>
      </c>
      <c r="QDV10" s="154">
        <v>0</v>
      </c>
      <c r="QDW10" s="154">
        <v>0</v>
      </c>
      <c r="QDX10" s="154">
        <v>0</v>
      </c>
      <c r="QDY10" s="154">
        <v>0</v>
      </c>
      <c r="QDZ10" s="154">
        <v>0</v>
      </c>
      <c r="QEA10" s="154">
        <v>0</v>
      </c>
      <c r="QEB10" s="154">
        <v>0</v>
      </c>
      <c r="QEC10" s="154">
        <v>0</v>
      </c>
      <c r="QED10" s="154">
        <v>0</v>
      </c>
      <c r="QEE10" s="154">
        <v>0</v>
      </c>
      <c r="QEF10" s="154">
        <v>0</v>
      </c>
      <c r="QEG10" s="154">
        <v>0</v>
      </c>
      <c r="QEH10" s="154">
        <v>0</v>
      </c>
      <c r="QEI10" s="154">
        <v>0</v>
      </c>
      <c r="QEJ10" s="154">
        <v>0</v>
      </c>
      <c r="QEK10" s="154">
        <v>0</v>
      </c>
      <c r="QEL10" s="154">
        <v>0</v>
      </c>
      <c r="QEM10" s="154">
        <v>0</v>
      </c>
      <c r="QEN10" s="154">
        <v>0</v>
      </c>
      <c r="QEO10" s="154">
        <v>0</v>
      </c>
      <c r="QEP10" s="154">
        <v>0</v>
      </c>
      <c r="QEQ10" s="154">
        <v>0</v>
      </c>
      <c r="QER10" s="154">
        <v>0</v>
      </c>
      <c r="QES10" s="154">
        <v>0</v>
      </c>
      <c r="QET10" s="154">
        <v>0</v>
      </c>
      <c r="QEU10" s="154">
        <v>0</v>
      </c>
      <c r="QEV10" s="154">
        <v>0</v>
      </c>
      <c r="QEW10" s="154">
        <v>0</v>
      </c>
      <c r="QEX10" s="154">
        <v>0</v>
      </c>
      <c r="QEY10" s="154">
        <v>0</v>
      </c>
      <c r="QEZ10" s="154">
        <v>0</v>
      </c>
      <c r="QFA10" s="154">
        <v>0</v>
      </c>
      <c r="QFB10" s="154">
        <v>0</v>
      </c>
      <c r="QFC10" s="154">
        <v>0</v>
      </c>
      <c r="QFD10" s="154">
        <v>0</v>
      </c>
      <c r="QFE10" s="154">
        <v>0</v>
      </c>
      <c r="QFF10" s="154">
        <v>0</v>
      </c>
      <c r="QFG10" s="154">
        <v>0</v>
      </c>
      <c r="QFH10" s="154">
        <v>0</v>
      </c>
      <c r="QFI10" s="154">
        <v>0</v>
      </c>
      <c r="QFJ10" s="154">
        <v>0</v>
      </c>
      <c r="QFK10" s="154">
        <v>0</v>
      </c>
      <c r="QFL10" s="154">
        <v>0</v>
      </c>
      <c r="QFM10" s="154">
        <v>0</v>
      </c>
      <c r="QFN10" s="154">
        <v>0</v>
      </c>
      <c r="QFO10" s="154">
        <v>0</v>
      </c>
      <c r="QFP10" s="154">
        <v>0</v>
      </c>
      <c r="QFQ10" s="154">
        <v>0</v>
      </c>
      <c r="QFR10" s="154">
        <v>0</v>
      </c>
      <c r="QFS10" s="154">
        <v>0</v>
      </c>
      <c r="QFT10" s="154">
        <v>0</v>
      </c>
      <c r="QFU10" s="154">
        <v>0</v>
      </c>
      <c r="QFV10" s="154">
        <v>0</v>
      </c>
      <c r="QFW10" s="154">
        <v>0</v>
      </c>
      <c r="QFX10" s="154">
        <v>0</v>
      </c>
      <c r="QFY10" s="154">
        <v>0</v>
      </c>
      <c r="QFZ10" s="154">
        <v>0</v>
      </c>
      <c r="QGA10" s="154">
        <v>0</v>
      </c>
      <c r="QGB10" s="154">
        <v>0</v>
      </c>
      <c r="QGC10" s="154">
        <v>0</v>
      </c>
      <c r="QGD10" s="154">
        <v>0</v>
      </c>
      <c r="QGE10" s="154">
        <v>0</v>
      </c>
      <c r="QGF10" s="154">
        <v>0</v>
      </c>
      <c r="QGG10" s="154">
        <v>0</v>
      </c>
      <c r="QGH10" s="154">
        <v>0</v>
      </c>
      <c r="QGI10" s="154">
        <v>0</v>
      </c>
      <c r="QGJ10" s="154">
        <v>0</v>
      </c>
      <c r="QGK10" s="154">
        <v>0</v>
      </c>
      <c r="QGL10" s="154">
        <v>0</v>
      </c>
      <c r="QGM10" s="154">
        <v>0</v>
      </c>
      <c r="QGN10" s="154">
        <v>0</v>
      </c>
      <c r="QGO10" s="154">
        <v>0</v>
      </c>
      <c r="QGP10" s="154">
        <v>0</v>
      </c>
      <c r="QGQ10" s="154">
        <v>0</v>
      </c>
      <c r="QGR10" s="154">
        <v>0</v>
      </c>
      <c r="QGS10" s="154">
        <v>0</v>
      </c>
      <c r="QGT10" s="154">
        <v>0</v>
      </c>
      <c r="QGU10" s="154">
        <v>0</v>
      </c>
      <c r="QGV10" s="154">
        <v>0</v>
      </c>
      <c r="QGW10" s="154">
        <v>0</v>
      </c>
      <c r="QGX10" s="154">
        <v>0</v>
      </c>
      <c r="QGY10" s="154">
        <v>0</v>
      </c>
      <c r="QGZ10" s="154">
        <v>0</v>
      </c>
      <c r="QHA10" s="154">
        <v>0</v>
      </c>
      <c r="QHB10" s="154">
        <v>0</v>
      </c>
      <c r="QHC10" s="154">
        <v>0</v>
      </c>
      <c r="QHD10" s="154">
        <v>0</v>
      </c>
      <c r="QHE10" s="154">
        <v>0</v>
      </c>
      <c r="QHF10" s="154">
        <v>0</v>
      </c>
      <c r="QHG10" s="154">
        <v>0</v>
      </c>
      <c r="QHH10" s="154">
        <v>0</v>
      </c>
      <c r="QHI10" s="154">
        <v>0</v>
      </c>
      <c r="QHJ10" s="154">
        <v>0</v>
      </c>
      <c r="QHK10" s="154">
        <v>0</v>
      </c>
      <c r="QHL10" s="154">
        <v>0</v>
      </c>
      <c r="QHM10" s="154">
        <v>0</v>
      </c>
      <c r="QHN10" s="154">
        <v>0</v>
      </c>
      <c r="QHO10" s="154">
        <v>0</v>
      </c>
      <c r="QHP10" s="154">
        <v>0</v>
      </c>
      <c r="QHQ10" s="154">
        <v>0</v>
      </c>
      <c r="QHR10" s="154">
        <v>0</v>
      </c>
      <c r="QHS10" s="154">
        <v>0</v>
      </c>
      <c r="QHT10" s="154">
        <v>0</v>
      </c>
      <c r="QHU10" s="154">
        <v>0</v>
      </c>
      <c r="QHV10" s="154">
        <v>0</v>
      </c>
      <c r="QHW10" s="154">
        <v>0</v>
      </c>
      <c r="QHX10" s="154">
        <v>0</v>
      </c>
      <c r="QHY10" s="154">
        <v>0</v>
      </c>
      <c r="QHZ10" s="154">
        <v>0</v>
      </c>
      <c r="QIA10" s="154">
        <v>0</v>
      </c>
      <c r="QIB10" s="154">
        <v>0</v>
      </c>
      <c r="QIC10" s="154">
        <v>0</v>
      </c>
      <c r="QID10" s="154">
        <v>0</v>
      </c>
      <c r="QIE10" s="154">
        <v>0</v>
      </c>
      <c r="QIF10" s="154">
        <v>0</v>
      </c>
      <c r="QIG10" s="154">
        <v>0</v>
      </c>
      <c r="QIH10" s="154">
        <v>0</v>
      </c>
      <c r="QII10" s="154">
        <v>0</v>
      </c>
      <c r="QIJ10" s="154">
        <v>0</v>
      </c>
      <c r="QIK10" s="154">
        <v>0</v>
      </c>
      <c r="QIL10" s="154">
        <v>0</v>
      </c>
      <c r="QIM10" s="154">
        <v>0</v>
      </c>
      <c r="QIN10" s="154">
        <v>0</v>
      </c>
      <c r="QIO10" s="154">
        <v>0</v>
      </c>
      <c r="QIP10" s="154">
        <v>0</v>
      </c>
      <c r="QIQ10" s="154">
        <v>0</v>
      </c>
      <c r="QIR10" s="154">
        <v>0</v>
      </c>
      <c r="QIS10" s="154">
        <v>0</v>
      </c>
      <c r="QIT10" s="154">
        <v>0</v>
      </c>
      <c r="QIU10" s="154">
        <v>0</v>
      </c>
      <c r="QIV10" s="154">
        <v>0</v>
      </c>
      <c r="QIW10" s="154">
        <v>0</v>
      </c>
      <c r="QIX10" s="154">
        <v>0</v>
      </c>
      <c r="QIY10" s="154">
        <v>0</v>
      </c>
      <c r="QIZ10" s="154">
        <v>0</v>
      </c>
      <c r="QJA10" s="154">
        <v>0</v>
      </c>
      <c r="QJB10" s="154">
        <v>0</v>
      </c>
      <c r="QJC10" s="154">
        <v>0</v>
      </c>
      <c r="QJD10" s="154">
        <v>0</v>
      </c>
      <c r="QJE10" s="154">
        <v>0</v>
      </c>
      <c r="QJF10" s="154">
        <v>0</v>
      </c>
      <c r="QJG10" s="154">
        <v>0</v>
      </c>
      <c r="QJH10" s="154">
        <v>0</v>
      </c>
      <c r="QJI10" s="154">
        <v>0</v>
      </c>
      <c r="QJJ10" s="154">
        <v>0</v>
      </c>
      <c r="QJK10" s="154">
        <v>0</v>
      </c>
      <c r="QJL10" s="154">
        <v>0</v>
      </c>
      <c r="QJM10" s="154">
        <v>0</v>
      </c>
      <c r="QJN10" s="154">
        <v>0</v>
      </c>
      <c r="QJO10" s="154">
        <v>0</v>
      </c>
      <c r="QJP10" s="154">
        <v>0</v>
      </c>
      <c r="QJQ10" s="154">
        <v>0</v>
      </c>
      <c r="QJR10" s="154">
        <v>0</v>
      </c>
      <c r="QJS10" s="154">
        <v>0</v>
      </c>
      <c r="QJT10" s="154">
        <v>0</v>
      </c>
      <c r="QJU10" s="154">
        <v>0</v>
      </c>
      <c r="QJV10" s="154">
        <v>0</v>
      </c>
      <c r="QJW10" s="154">
        <v>0</v>
      </c>
      <c r="QJX10" s="154">
        <v>0</v>
      </c>
      <c r="QJY10" s="154">
        <v>0</v>
      </c>
      <c r="QJZ10" s="154">
        <v>0</v>
      </c>
      <c r="QKA10" s="154">
        <v>0</v>
      </c>
      <c r="QKB10" s="154">
        <v>0</v>
      </c>
      <c r="QKC10" s="154">
        <v>0</v>
      </c>
      <c r="QKD10" s="154">
        <v>0</v>
      </c>
      <c r="QKE10" s="154">
        <v>0</v>
      </c>
      <c r="QKF10" s="154">
        <v>0</v>
      </c>
      <c r="QKG10" s="154">
        <v>0</v>
      </c>
      <c r="QKH10" s="154">
        <v>0</v>
      </c>
      <c r="QKI10" s="154">
        <v>0</v>
      </c>
      <c r="QKJ10" s="154">
        <v>0</v>
      </c>
      <c r="QKK10" s="154">
        <v>0</v>
      </c>
      <c r="QKL10" s="154">
        <v>0</v>
      </c>
      <c r="QKM10" s="154">
        <v>0</v>
      </c>
      <c r="QKN10" s="154">
        <v>0</v>
      </c>
      <c r="QKO10" s="154">
        <v>0</v>
      </c>
      <c r="QKP10" s="154">
        <v>0</v>
      </c>
      <c r="QKQ10" s="154">
        <v>0</v>
      </c>
      <c r="QKR10" s="154">
        <v>0</v>
      </c>
      <c r="QKS10" s="154">
        <v>0</v>
      </c>
      <c r="QKT10" s="154">
        <v>0</v>
      </c>
      <c r="QKU10" s="154">
        <v>0</v>
      </c>
      <c r="QKV10" s="154">
        <v>0</v>
      </c>
      <c r="QKW10" s="154">
        <v>0</v>
      </c>
      <c r="QKX10" s="154">
        <v>0</v>
      </c>
      <c r="QKY10" s="154">
        <v>0</v>
      </c>
      <c r="QKZ10" s="154">
        <v>0</v>
      </c>
      <c r="QLA10" s="154">
        <v>0</v>
      </c>
      <c r="QLB10" s="154">
        <v>0</v>
      </c>
      <c r="QLC10" s="154">
        <v>0</v>
      </c>
      <c r="QLD10" s="154">
        <v>0</v>
      </c>
      <c r="QLE10" s="154">
        <v>0</v>
      </c>
      <c r="QLF10" s="154">
        <v>0</v>
      </c>
      <c r="QLG10" s="154">
        <v>0</v>
      </c>
      <c r="QLH10" s="154">
        <v>0</v>
      </c>
      <c r="QLI10" s="154">
        <v>0</v>
      </c>
      <c r="QLJ10" s="154">
        <v>0</v>
      </c>
      <c r="QLK10" s="154">
        <v>0</v>
      </c>
      <c r="QLL10" s="154">
        <v>0</v>
      </c>
      <c r="QLM10" s="154">
        <v>0</v>
      </c>
      <c r="QLN10" s="154">
        <v>0</v>
      </c>
      <c r="QLO10" s="154">
        <v>0</v>
      </c>
      <c r="QLP10" s="154">
        <v>0</v>
      </c>
      <c r="QLQ10" s="154">
        <v>0</v>
      </c>
      <c r="QLR10" s="154">
        <v>0</v>
      </c>
      <c r="QLS10" s="154">
        <v>0</v>
      </c>
      <c r="QLT10" s="154">
        <v>0</v>
      </c>
      <c r="QLU10" s="154">
        <v>0</v>
      </c>
      <c r="QLV10" s="154">
        <v>0</v>
      </c>
      <c r="QLW10" s="154">
        <v>0</v>
      </c>
      <c r="QLX10" s="154">
        <v>0</v>
      </c>
      <c r="QLY10" s="154">
        <v>0</v>
      </c>
      <c r="QLZ10" s="154">
        <v>0</v>
      </c>
      <c r="QMA10" s="154">
        <v>0</v>
      </c>
      <c r="QMB10" s="154">
        <v>0</v>
      </c>
      <c r="QMC10" s="154">
        <v>0</v>
      </c>
      <c r="QMD10" s="154">
        <v>0</v>
      </c>
      <c r="QME10" s="154">
        <v>0</v>
      </c>
      <c r="QMF10" s="154">
        <v>0</v>
      </c>
      <c r="QMG10" s="154">
        <v>0</v>
      </c>
      <c r="QMH10" s="154">
        <v>0</v>
      </c>
      <c r="QMI10" s="154">
        <v>0</v>
      </c>
      <c r="QMJ10" s="154">
        <v>0</v>
      </c>
      <c r="QMK10" s="154">
        <v>0</v>
      </c>
      <c r="QML10" s="154">
        <v>0</v>
      </c>
      <c r="QMM10" s="154">
        <v>0</v>
      </c>
      <c r="QMN10" s="154">
        <v>0</v>
      </c>
      <c r="QMO10" s="154">
        <v>0</v>
      </c>
      <c r="QMP10" s="154">
        <v>0</v>
      </c>
      <c r="QMQ10" s="154">
        <v>0</v>
      </c>
      <c r="QMR10" s="154">
        <v>0</v>
      </c>
      <c r="QMS10" s="154">
        <v>0</v>
      </c>
      <c r="QMT10" s="154">
        <v>0</v>
      </c>
      <c r="QMU10" s="154">
        <v>0</v>
      </c>
      <c r="QMV10" s="154">
        <v>0</v>
      </c>
      <c r="QMW10" s="154">
        <v>0</v>
      </c>
      <c r="QMX10" s="154">
        <v>0</v>
      </c>
      <c r="QMY10" s="154">
        <v>0</v>
      </c>
      <c r="QMZ10" s="154">
        <v>0</v>
      </c>
      <c r="QNA10" s="154">
        <v>0</v>
      </c>
      <c r="QNB10" s="154">
        <v>0</v>
      </c>
      <c r="QNC10" s="154">
        <v>0</v>
      </c>
      <c r="QND10" s="154">
        <v>0</v>
      </c>
      <c r="QNE10" s="154">
        <v>0</v>
      </c>
      <c r="QNF10" s="154">
        <v>0</v>
      </c>
      <c r="QNG10" s="154">
        <v>0</v>
      </c>
      <c r="QNH10" s="154">
        <v>0</v>
      </c>
      <c r="QNI10" s="154">
        <v>0</v>
      </c>
      <c r="QNJ10" s="154">
        <v>0</v>
      </c>
      <c r="QNK10" s="154">
        <v>0</v>
      </c>
      <c r="QNL10" s="154">
        <v>0</v>
      </c>
      <c r="QNM10" s="154">
        <v>0</v>
      </c>
      <c r="QNN10" s="154">
        <v>0</v>
      </c>
      <c r="QNO10" s="154">
        <v>0</v>
      </c>
      <c r="QNP10" s="154">
        <v>0</v>
      </c>
      <c r="QNQ10" s="154">
        <v>0</v>
      </c>
      <c r="QNR10" s="154">
        <v>0</v>
      </c>
      <c r="QNS10" s="154">
        <v>0</v>
      </c>
      <c r="QNT10" s="154">
        <v>0</v>
      </c>
      <c r="QNU10" s="154">
        <v>0</v>
      </c>
      <c r="QNV10" s="154">
        <v>0</v>
      </c>
      <c r="QNW10" s="154">
        <v>0</v>
      </c>
      <c r="QNX10" s="154">
        <v>0</v>
      </c>
      <c r="QNY10" s="154">
        <v>0</v>
      </c>
      <c r="QNZ10" s="154">
        <v>0</v>
      </c>
      <c r="QOA10" s="154">
        <v>0</v>
      </c>
      <c r="QOB10" s="154">
        <v>0</v>
      </c>
      <c r="QOC10" s="154">
        <v>0</v>
      </c>
      <c r="QOD10" s="154">
        <v>0</v>
      </c>
      <c r="QOE10" s="154">
        <v>0</v>
      </c>
      <c r="QOF10" s="154">
        <v>0</v>
      </c>
      <c r="QOG10" s="154">
        <v>0</v>
      </c>
      <c r="QOH10" s="154">
        <v>0</v>
      </c>
      <c r="QOI10" s="154">
        <v>0</v>
      </c>
      <c r="QOJ10" s="154">
        <v>0</v>
      </c>
      <c r="QOK10" s="154">
        <v>0</v>
      </c>
      <c r="QOL10" s="154">
        <v>0</v>
      </c>
      <c r="QOM10" s="154">
        <v>0</v>
      </c>
      <c r="QON10" s="154">
        <v>0</v>
      </c>
      <c r="QOO10" s="154">
        <v>0</v>
      </c>
      <c r="QOP10" s="154">
        <v>0</v>
      </c>
      <c r="QOQ10" s="154">
        <v>0</v>
      </c>
      <c r="QOR10" s="154">
        <v>0</v>
      </c>
      <c r="QOS10" s="154">
        <v>0</v>
      </c>
      <c r="QOT10" s="154">
        <v>0</v>
      </c>
      <c r="QOU10" s="154">
        <v>0</v>
      </c>
      <c r="QOV10" s="154">
        <v>0</v>
      </c>
      <c r="QOW10" s="154">
        <v>0</v>
      </c>
      <c r="QOX10" s="154">
        <v>0</v>
      </c>
      <c r="QOY10" s="154">
        <v>0</v>
      </c>
      <c r="QOZ10" s="154">
        <v>0</v>
      </c>
      <c r="QPA10" s="154">
        <v>0</v>
      </c>
      <c r="QPB10" s="154">
        <v>0</v>
      </c>
      <c r="QPC10" s="154">
        <v>0</v>
      </c>
      <c r="QPD10" s="154">
        <v>0</v>
      </c>
      <c r="QPE10" s="154">
        <v>0</v>
      </c>
      <c r="QPF10" s="154">
        <v>0</v>
      </c>
      <c r="QPG10" s="154">
        <v>0</v>
      </c>
      <c r="QPH10" s="154">
        <v>0</v>
      </c>
      <c r="QPI10" s="154">
        <v>0</v>
      </c>
      <c r="QPJ10" s="154">
        <v>0</v>
      </c>
      <c r="QPK10" s="154">
        <v>0</v>
      </c>
      <c r="QPL10" s="154">
        <v>0</v>
      </c>
      <c r="QPM10" s="154">
        <v>0</v>
      </c>
      <c r="QPN10" s="154">
        <v>0</v>
      </c>
      <c r="QPO10" s="154">
        <v>0</v>
      </c>
      <c r="QPP10" s="154">
        <v>0</v>
      </c>
      <c r="QPQ10" s="154">
        <v>0</v>
      </c>
      <c r="QPR10" s="154">
        <v>0</v>
      </c>
      <c r="QPS10" s="154">
        <v>0</v>
      </c>
      <c r="QPT10" s="154">
        <v>0</v>
      </c>
      <c r="QPU10" s="154">
        <v>0</v>
      </c>
      <c r="QPV10" s="154">
        <v>0</v>
      </c>
      <c r="QPW10" s="154">
        <v>0</v>
      </c>
      <c r="QPX10" s="154">
        <v>0</v>
      </c>
      <c r="QPY10" s="154">
        <v>0</v>
      </c>
      <c r="QPZ10" s="154">
        <v>0</v>
      </c>
      <c r="QQA10" s="154">
        <v>0</v>
      </c>
      <c r="QQB10" s="154">
        <v>0</v>
      </c>
      <c r="QQC10" s="154">
        <v>0</v>
      </c>
      <c r="QQD10" s="154">
        <v>0</v>
      </c>
      <c r="QQE10" s="154">
        <v>0</v>
      </c>
      <c r="QQF10" s="154">
        <v>0</v>
      </c>
      <c r="QQG10" s="154">
        <v>0</v>
      </c>
      <c r="QQH10" s="154">
        <v>0</v>
      </c>
      <c r="QQI10" s="154">
        <v>0</v>
      </c>
      <c r="QQJ10" s="154">
        <v>0</v>
      </c>
      <c r="QQK10" s="154">
        <v>0</v>
      </c>
      <c r="QQL10" s="154">
        <v>0</v>
      </c>
      <c r="QQM10" s="154">
        <v>0</v>
      </c>
      <c r="QQN10" s="154">
        <v>0</v>
      </c>
      <c r="QQO10" s="154">
        <v>0</v>
      </c>
      <c r="QQP10" s="154">
        <v>0</v>
      </c>
      <c r="QQQ10" s="154">
        <v>0</v>
      </c>
      <c r="QQR10" s="154">
        <v>0</v>
      </c>
      <c r="QQS10" s="154">
        <v>0</v>
      </c>
      <c r="QQT10" s="154">
        <v>0</v>
      </c>
      <c r="QQU10" s="154">
        <v>0</v>
      </c>
      <c r="QQV10" s="154">
        <v>0</v>
      </c>
      <c r="QQW10" s="154">
        <v>0</v>
      </c>
      <c r="QQX10" s="154">
        <v>0</v>
      </c>
      <c r="QQY10" s="154">
        <v>0</v>
      </c>
      <c r="QQZ10" s="154">
        <v>0</v>
      </c>
      <c r="QRA10" s="154">
        <v>0</v>
      </c>
      <c r="QRB10" s="154">
        <v>0</v>
      </c>
      <c r="QRC10" s="154">
        <v>0</v>
      </c>
      <c r="QRD10" s="154">
        <v>0</v>
      </c>
      <c r="QRE10" s="154">
        <v>0</v>
      </c>
      <c r="QRF10" s="154">
        <v>0</v>
      </c>
      <c r="QRG10" s="154">
        <v>0</v>
      </c>
      <c r="QRH10" s="154">
        <v>0</v>
      </c>
      <c r="QRI10" s="154">
        <v>0</v>
      </c>
      <c r="QRJ10" s="154">
        <v>0</v>
      </c>
      <c r="QRK10" s="154">
        <v>0</v>
      </c>
      <c r="QRL10" s="154">
        <v>0</v>
      </c>
      <c r="QRM10" s="154">
        <v>0</v>
      </c>
      <c r="QRN10" s="154">
        <v>0</v>
      </c>
      <c r="QRO10" s="154">
        <v>0</v>
      </c>
      <c r="QRP10" s="154">
        <v>0</v>
      </c>
      <c r="QRQ10" s="154">
        <v>0</v>
      </c>
      <c r="QRR10" s="154">
        <v>0</v>
      </c>
      <c r="QRS10" s="154">
        <v>0</v>
      </c>
      <c r="QRT10" s="154">
        <v>0</v>
      </c>
      <c r="QRU10" s="154">
        <v>0</v>
      </c>
      <c r="QRV10" s="154">
        <v>0</v>
      </c>
      <c r="QRW10" s="154">
        <v>0</v>
      </c>
      <c r="QRX10" s="154">
        <v>0</v>
      </c>
      <c r="QRY10" s="154">
        <v>0</v>
      </c>
      <c r="QRZ10" s="154">
        <v>0</v>
      </c>
      <c r="QSA10" s="154">
        <v>0</v>
      </c>
      <c r="QSB10" s="154">
        <v>0</v>
      </c>
      <c r="QSC10" s="154">
        <v>0</v>
      </c>
      <c r="QSD10" s="154">
        <v>0</v>
      </c>
      <c r="QSE10" s="154">
        <v>0</v>
      </c>
      <c r="QSF10" s="154">
        <v>0</v>
      </c>
      <c r="QSG10" s="154">
        <v>0</v>
      </c>
      <c r="QSH10" s="154">
        <v>0</v>
      </c>
      <c r="QSI10" s="154">
        <v>0</v>
      </c>
      <c r="QSJ10" s="154">
        <v>0</v>
      </c>
      <c r="QSK10" s="154">
        <v>0</v>
      </c>
      <c r="QSL10" s="154">
        <v>0</v>
      </c>
      <c r="QSM10" s="154">
        <v>0</v>
      </c>
      <c r="QSN10" s="154">
        <v>0</v>
      </c>
      <c r="QSO10" s="154">
        <v>0</v>
      </c>
      <c r="QSP10" s="154">
        <v>0</v>
      </c>
      <c r="QSQ10" s="154">
        <v>0</v>
      </c>
      <c r="QSR10" s="154">
        <v>0</v>
      </c>
      <c r="QSS10" s="154">
        <v>0</v>
      </c>
      <c r="QST10" s="154">
        <v>0</v>
      </c>
      <c r="QSU10" s="154">
        <v>0</v>
      </c>
      <c r="QSV10" s="154">
        <v>0</v>
      </c>
      <c r="QSW10" s="154">
        <v>0</v>
      </c>
      <c r="QSX10" s="154">
        <v>0</v>
      </c>
      <c r="QSY10" s="154">
        <v>0</v>
      </c>
      <c r="QSZ10" s="154">
        <v>0</v>
      </c>
      <c r="QTA10" s="154">
        <v>0</v>
      </c>
      <c r="QTB10" s="154">
        <v>0</v>
      </c>
      <c r="QTC10" s="154">
        <v>0</v>
      </c>
      <c r="QTD10" s="154">
        <v>0</v>
      </c>
      <c r="QTE10" s="154">
        <v>0</v>
      </c>
      <c r="QTF10" s="154">
        <v>0</v>
      </c>
      <c r="QTG10" s="154">
        <v>0</v>
      </c>
      <c r="QTH10" s="154">
        <v>0</v>
      </c>
      <c r="QTI10" s="154">
        <v>0</v>
      </c>
      <c r="QTJ10" s="154">
        <v>0</v>
      </c>
      <c r="QTK10" s="154">
        <v>0</v>
      </c>
      <c r="QTL10" s="154">
        <v>0</v>
      </c>
      <c r="QTM10" s="154">
        <v>0</v>
      </c>
      <c r="QTN10" s="154">
        <v>0</v>
      </c>
      <c r="QTO10" s="154">
        <v>0</v>
      </c>
      <c r="QTP10" s="154">
        <v>0</v>
      </c>
      <c r="QTQ10" s="154">
        <v>0</v>
      </c>
      <c r="QTR10" s="154">
        <v>0</v>
      </c>
      <c r="QTS10" s="154">
        <v>0</v>
      </c>
      <c r="QTT10" s="154">
        <v>0</v>
      </c>
      <c r="QTU10" s="154">
        <v>0</v>
      </c>
      <c r="QTV10" s="154">
        <v>0</v>
      </c>
      <c r="QTW10" s="154">
        <v>0</v>
      </c>
      <c r="QTX10" s="154">
        <v>0</v>
      </c>
      <c r="QTY10" s="154">
        <v>0</v>
      </c>
      <c r="QTZ10" s="154">
        <v>0</v>
      </c>
      <c r="QUA10" s="154">
        <v>0</v>
      </c>
      <c r="QUB10" s="154">
        <v>0</v>
      </c>
      <c r="QUC10" s="154">
        <v>0</v>
      </c>
      <c r="QUD10" s="154">
        <v>0</v>
      </c>
      <c r="QUE10" s="154">
        <v>0</v>
      </c>
      <c r="QUF10" s="154">
        <v>0</v>
      </c>
      <c r="QUG10" s="154">
        <v>0</v>
      </c>
      <c r="QUH10" s="154">
        <v>0</v>
      </c>
      <c r="QUI10" s="154">
        <v>0</v>
      </c>
      <c r="QUJ10" s="154">
        <v>0</v>
      </c>
      <c r="QUK10" s="154">
        <v>0</v>
      </c>
      <c r="QUL10" s="154">
        <v>0</v>
      </c>
      <c r="QUM10" s="154">
        <v>0</v>
      </c>
      <c r="QUN10" s="154">
        <v>0</v>
      </c>
      <c r="QUO10" s="154">
        <v>0</v>
      </c>
      <c r="QUP10" s="154">
        <v>0</v>
      </c>
      <c r="QUQ10" s="154">
        <v>0</v>
      </c>
      <c r="QUR10" s="154">
        <v>0</v>
      </c>
      <c r="QUS10" s="154">
        <v>0</v>
      </c>
      <c r="QUT10" s="154">
        <v>0</v>
      </c>
      <c r="QUU10" s="154">
        <v>0</v>
      </c>
      <c r="QUV10" s="154">
        <v>0</v>
      </c>
      <c r="QUW10" s="154">
        <v>0</v>
      </c>
      <c r="QUX10" s="154">
        <v>0</v>
      </c>
      <c r="QUY10" s="154">
        <v>0</v>
      </c>
      <c r="QUZ10" s="154">
        <v>0</v>
      </c>
      <c r="QVA10" s="154">
        <v>0</v>
      </c>
      <c r="QVB10" s="154">
        <v>0</v>
      </c>
      <c r="QVC10" s="154">
        <v>0</v>
      </c>
      <c r="QVD10" s="154">
        <v>0</v>
      </c>
      <c r="QVE10" s="154">
        <v>0</v>
      </c>
      <c r="QVF10" s="154">
        <v>0</v>
      </c>
      <c r="QVG10" s="154">
        <v>0</v>
      </c>
      <c r="QVH10" s="154">
        <v>0</v>
      </c>
      <c r="QVI10" s="154">
        <v>0</v>
      </c>
      <c r="QVJ10" s="154">
        <v>0</v>
      </c>
      <c r="QVK10" s="154">
        <v>0</v>
      </c>
      <c r="QVL10" s="154">
        <v>0</v>
      </c>
      <c r="QVM10" s="154">
        <v>0</v>
      </c>
      <c r="QVN10" s="154">
        <v>0</v>
      </c>
      <c r="QVO10" s="154">
        <v>0</v>
      </c>
      <c r="QVP10" s="154">
        <v>0</v>
      </c>
      <c r="QVQ10" s="154">
        <v>0</v>
      </c>
      <c r="QVR10" s="154">
        <v>0</v>
      </c>
      <c r="QVS10" s="154">
        <v>0</v>
      </c>
      <c r="QVT10" s="154">
        <v>0</v>
      </c>
      <c r="QVU10" s="154">
        <v>0</v>
      </c>
      <c r="QVV10" s="154">
        <v>0</v>
      </c>
      <c r="QVW10" s="154">
        <v>0</v>
      </c>
      <c r="QVX10" s="154">
        <v>0</v>
      </c>
      <c r="QVY10" s="154">
        <v>0</v>
      </c>
      <c r="QVZ10" s="154">
        <v>0</v>
      </c>
      <c r="QWA10" s="154">
        <v>0</v>
      </c>
      <c r="QWB10" s="154">
        <v>0</v>
      </c>
      <c r="QWC10" s="154">
        <v>0</v>
      </c>
      <c r="QWD10" s="154">
        <v>0</v>
      </c>
      <c r="QWE10" s="154">
        <v>0</v>
      </c>
      <c r="QWF10" s="154">
        <v>0</v>
      </c>
      <c r="QWG10" s="154">
        <v>0</v>
      </c>
      <c r="QWH10" s="154">
        <v>0</v>
      </c>
      <c r="QWI10" s="154">
        <v>0</v>
      </c>
      <c r="QWJ10" s="154">
        <v>0</v>
      </c>
      <c r="QWK10" s="154">
        <v>0</v>
      </c>
      <c r="QWL10" s="154">
        <v>0</v>
      </c>
      <c r="QWM10" s="154">
        <v>0</v>
      </c>
      <c r="QWN10" s="154">
        <v>0</v>
      </c>
      <c r="QWO10" s="154">
        <v>0</v>
      </c>
      <c r="QWP10" s="154">
        <v>0</v>
      </c>
      <c r="QWQ10" s="154">
        <v>0</v>
      </c>
      <c r="QWR10" s="154">
        <v>0</v>
      </c>
      <c r="QWS10" s="154">
        <v>0</v>
      </c>
      <c r="QWT10" s="154">
        <v>0</v>
      </c>
      <c r="QWU10" s="154">
        <v>0</v>
      </c>
      <c r="QWV10" s="154">
        <v>0</v>
      </c>
      <c r="QWW10" s="154">
        <v>0</v>
      </c>
      <c r="QWX10" s="154">
        <v>0</v>
      </c>
      <c r="QWY10" s="154">
        <v>0</v>
      </c>
      <c r="QWZ10" s="154">
        <v>0</v>
      </c>
      <c r="QXA10" s="154">
        <v>0</v>
      </c>
      <c r="QXB10" s="154">
        <v>0</v>
      </c>
      <c r="QXC10" s="154">
        <v>0</v>
      </c>
      <c r="QXD10" s="154">
        <v>0</v>
      </c>
      <c r="QXE10" s="154">
        <v>0</v>
      </c>
      <c r="QXF10" s="154">
        <v>0</v>
      </c>
      <c r="QXG10" s="154">
        <v>0</v>
      </c>
      <c r="QXH10" s="154">
        <v>0</v>
      </c>
      <c r="QXI10" s="154">
        <v>0</v>
      </c>
      <c r="QXJ10" s="154">
        <v>0</v>
      </c>
      <c r="QXK10" s="154">
        <v>0</v>
      </c>
      <c r="QXL10" s="154">
        <v>0</v>
      </c>
      <c r="QXM10" s="154">
        <v>0</v>
      </c>
      <c r="QXN10" s="154">
        <v>0</v>
      </c>
      <c r="QXO10" s="154">
        <v>0</v>
      </c>
      <c r="QXP10" s="154">
        <v>0</v>
      </c>
      <c r="QXQ10" s="154">
        <v>0</v>
      </c>
      <c r="QXR10" s="154">
        <v>0</v>
      </c>
      <c r="QXS10" s="154">
        <v>0</v>
      </c>
      <c r="QXT10" s="154">
        <v>0</v>
      </c>
      <c r="QXU10" s="154">
        <v>0</v>
      </c>
      <c r="QXV10" s="154">
        <v>0</v>
      </c>
      <c r="QXW10" s="154">
        <v>0</v>
      </c>
      <c r="QXX10" s="154">
        <v>0</v>
      </c>
      <c r="QXY10" s="154">
        <v>0</v>
      </c>
      <c r="QXZ10" s="154">
        <v>0</v>
      </c>
      <c r="QYA10" s="154">
        <v>0</v>
      </c>
      <c r="QYB10" s="154">
        <v>0</v>
      </c>
      <c r="QYC10" s="154">
        <v>0</v>
      </c>
      <c r="QYD10" s="154">
        <v>0</v>
      </c>
      <c r="QYE10" s="154">
        <v>0</v>
      </c>
      <c r="QYF10" s="154">
        <v>0</v>
      </c>
      <c r="QYG10" s="154">
        <v>0</v>
      </c>
      <c r="QYH10" s="154">
        <v>0</v>
      </c>
      <c r="QYI10" s="154">
        <v>0</v>
      </c>
      <c r="QYJ10" s="154">
        <v>0</v>
      </c>
      <c r="QYK10" s="154">
        <v>0</v>
      </c>
      <c r="QYL10" s="154">
        <v>0</v>
      </c>
      <c r="QYM10" s="154">
        <v>0</v>
      </c>
      <c r="QYN10" s="154">
        <v>0</v>
      </c>
      <c r="QYO10" s="154">
        <v>0</v>
      </c>
      <c r="QYP10" s="154">
        <v>0</v>
      </c>
      <c r="QYQ10" s="154">
        <v>0</v>
      </c>
      <c r="QYR10" s="154">
        <v>0</v>
      </c>
      <c r="QYS10" s="154">
        <v>0</v>
      </c>
      <c r="QYT10" s="154">
        <v>0</v>
      </c>
      <c r="QYU10" s="154">
        <v>0</v>
      </c>
      <c r="QYV10" s="154">
        <v>0</v>
      </c>
      <c r="QYW10" s="154">
        <v>0</v>
      </c>
      <c r="QYX10" s="154">
        <v>0</v>
      </c>
      <c r="QYY10" s="154">
        <v>0</v>
      </c>
      <c r="QYZ10" s="154">
        <v>0</v>
      </c>
      <c r="QZA10" s="154">
        <v>0</v>
      </c>
      <c r="QZB10" s="154">
        <v>0</v>
      </c>
      <c r="QZC10" s="154">
        <v>0</v>
      </c>
      <c r="QZD10" s="154">
        <v>0</v>
      </c>
      <c r="QZE10" s="154">
        <v>0</v>
      </c>
      <c r="QZF10" s="154">
        <v>0</v>
      </c>
      <c r="QZG10" s="154">
        <v>0</v>
      </c>
      <c r="QZH10" s="154">
        <v>0</v>
      </c>
      <c r="QZI10" s="154">
        <v>0</v>
      </c>
      <c r="QZJ10" s="154">
        <v>0</v>
      </c>
      <c r="QZK10" s="154">
        <v>0</v>
      </c>
      <c r="QZL10" s="154">
        <v>0</v>
      </c>
      <c r="QZM10" s="154">
        <v>0</v>
      </c>
      <c r="QZN10" s="154">
        <v>0</v>
      </c>
      <c r="QZO10" s="154">
        <v>0</v>
      </c>
      <c r="QZP10" s="154">
        <v>0</v>
      </c>
      <c r="QZQ10" s="154">
        <v>0</v>
      </c>
      <c r="QZR10" s="154">
        <v>0</v>
      </c>
      <c r="QZS10" s="154">
        <v>0</v>
      </c>
      <c r="QZT10" s="154">
        <v>0</v>
      </c>
      <c r="QZU10" s="154">
        <v>0</v>
      </c>
      <c r="QZV10" s="154">
        <v>0</v>
      </c>
      <c r="QZW10" s="154">
        <v>0</v>
      </c>
      <c r="QZX10" s="154">
        <v>0</v>
      </c>
      <c r="QZY10" s="154">
        <v>0</v>
      </c>
      <c r="QZZ10" s="154">
        <v>0</v>
      </c>
      <c r="RAA10" s="154">
        <v>0</v>
      </c>
      <c r="RAB10" s="154">
        <v>0</v>
      </c>
      <c r="RAC10" s="154">
        <v>0</v>
      </c>
      <c r="RAD10" s="154">
        <v>0</v>
      </c>
      <c r="RAE10" s="154">
        <v>0</v>
      </c>
      <c r="RAF10" s="154">
        <v>0</v>
      </c>
      <c r="RAG10" s="154">
        <v>0</v>
      </c>
      <c r="RAH10" s="154">
        <v>0</v>
      </c>
      <c r="RAI10" s="154">
        <v>0</v>
      </c>
      <c r="RAJ10" s="154">
        <v>0</v>
      </c>
      <c r="RAK10" s="154">
        <v>0</v>
      </c>
      <c r="RAL10" s="154">
        <v>0</v>
      </c>
      <c r="RAM10" s="154">
        <v>0</v>
      </c>
      <c r="RAN10" s="154">
        <v>0</v>
      </c>
      <c r="RAO10" s="154">
        <v>0</v>
      </c>
      <c r="RAP10" s="154">
        <v>0</v>
      </c>
      <c r="RAQ10" s="154">
        <v>0</v>
      </c>
      <c r="RAR10" s="154">
        <v>0</v>
      </c>
      <c r="RAS10" s="154">
        <v>0</v>
      </c>
      <c r="RAT10" s="154">
        <v>0</v>
      </c>
      <c r="RAU10" s="154">
        <v>0</v>
      </c>
      <c r="RAV10" s="154">
        <v>0</v>
      </c>
      <c r="RAW10" s="154">
        <v>0</v>
      </c>
      <c r="RAX10" s="154">
        <v>0</v>
      </c>
      <c r="RAY10" s="154">
        <v>0</v>
      </c>
      <c r="RAZ10" s="154">
        <v>0</v>
      </c>
      <c r="RBA10" s="154">
        <v>0</v>
      </c>
      <c r="RBB10" s="154">
        <v>0</v>
      </c>
      <c r="RBC10" s="154">
        <v>0</v>
      </c>
      <c r="RBD10" s="154">
        <v>0</v>
      </c>
      <c r="RBE10" s="154">
        <v>0</v>
      </c>
      <c r="RBF10" s="154">
        <v>0</v>
      </c>
      <c r="RBG10" s="154">
        <v>0</v>
      </c>
      <c r="RBH10" s="154">
        <v>0</v>
      </c>
      <c r="RBI10" s="154">
        <v>0</v>
      </c>
      <c r="RBJ10" s="154">
        <v>0</v>
      </c>
      <c r="RBK10" s="154">
        <v>0</v>
      </c>
      <c r="RBL10" s="154">
        <v>0</v>
      </c>
      <c r="RBM10" s="154">
        <v>0</v>
      </c>
      <c r="RBN10" s="154">
        <v>0</v>
      </c>
      <c r="RBO10" s="154">
        <v>0</v>
      </c>
      <c r="RBP10" s="154">
        <v>0</v>
      </c>
      <c r="RBQ10" s="154">
        <v>0</v>
      </c>
      <c r="RBR10" s="154">
        <v>0</v>
      </c>
      <c r="RBS10" s="154">
        <v>0</v>
      </c>
      <c r="RBT10" s="154">
        <v>0</v>
      </c>
      <c r="RBU10" s="154">
        <v>0</v>
      </c>
      <c r="RBV10" s="154">
        <v>0</v>
      </c>
      <c r="RBW10" s="154">
        <v>0</v>
      </c>
      <c r="RBX10" s="154">
        <v>0</v>
      </c>
      <c r="RBY10" s="154">
        <v>0</v>
      </c>
      <c r="RBZ10" s="154">
        <v>0</v>
      </c>
      <c r="RCA10" s="154">
        <v>0</v>
      </c>
      <c r="RCB10" s="154">
        <v>0</v>
      </c>
      <c r="RCC10" s="154">
        <v>0</v>
      </c>
      <c r="RCD10" s="154">
        <v>0</v>
      </c>
      <c r="RCE10" s="154">
        <v>0</v>
      </c>
      <c r="RCF10" s="154">
        <v>0</v>
      </c>
      <c r="RCG10" s="154">
        <v>0</v>
      </c>
      <c r="RCH10" s="154">
        <v>0</v>
      </c>
      <c r="RCI10" s="154">
        <v>0</v>
      </c>
      <c r="RCJ10" s="154">
        <v>0</v>
      </c>
      <c r="RCK10" s="154">
        <v>0</v>
      </c>
      <c r="RCL10" s="154">
        <v>0</v>
      </c>
      <c r="RCM10" s="154">
        <v>0</v>
      </c>
      <c r="RCN10" s="154">
        <v>0</v>
      </c>
      <c r="RCO10" s="154">
        <v>0</v>
      </c>
      <c r="RCP10" s="154">
        <v>0</v>
      </c>
      <c r="RCQ10" s="154">
        <v>0</v>
      </c>
      <c r="RCR10" s="154">
        <v>0</v>
      </c>
      <c r="RCS10" s="154">
        <v>0</v>
      </c>
      <c r="RCT10" s="154">
        <v>0</v>
      </c>
      <c r="RCU10" s="154">
        <v>0</v>
      </c>
      <c r="RCV10" s="154">
        <v>0</v>
      </c>
      <c r="RCW10" s="154">
        <v>0</v>
      </c>
      <c r="RCX10" s="154">
        <v>0</v>
      </c>
      <c r="RCY10" s="154">
        <v>0</v>
      </c>
      <c r="RCZ10" s="154">
        <v>0</v>
      </c>
      <c r="RDA10" s="154">
        <v>0</v>
      </c>
      <c r="RDB10" s="154">
        <v>0</v>
      </c>
      <c r="RDC10" s="154">
        <v>0</v>
      </c>
      <c r="RDD10" s="154">
        <v>0</v>
      </c>
      <c r="RDE10" s="154">
        <v>0</v>
      </c>
      <c r="RDF10" s="154">
        <v>0</v>
      </c>
      <c r="RDG10" s="154">
        <v>0</v>
      </c>
      <c r="RDH10" s="154">
        <v>0</v>
      </c>
      <c r="RDI10" s="154">
        <v>0</v>
      </c>
      <c r="RDJ10" s="154">
        <v>0</v>
      </c>
      <c r="RDK10" s="154">
        <v>0</v>
      </c>
      <c r="RDL10" s="154">
        <v>0</v>
      </c>
      <c r="RDM10" s="154">
        <v>0</v>
      </c>
      <c r="RDN10" s="154">
        <v>0</v>
      </c>
      <c r="RDO10" s="154">
        <v>0</v>
      </c>
      <c r="RDP10" s="154">
        <v>0</v>
      </c>
      <c r="RDQ10" s="154">
        <v>0</v>
      </c>
      <c r="RDR10" s="154">
        <v>0</v>
      </c>
      <c r="RDS10" s="154">
        <v>0</v>
      </c>
      <c r="RDT10" s="154">
        <v>0</v>
      </c>
      <c r="RDU10" s="154">
        <v>0</v>
      </c>
      <c r="RDV10" s="154">
        <v>0</v>
      </c>
      <c r="RDW10" s="154">
        <v>0</v>
      </c>
      <c r="RDX10" s="154">
        <v>0</v>
      </c>
      <c r="RDY10" s="154">
        <v>0</v>
      </c>
      <c r="RDZ10" s="154">
        <v>0</v>
      </c>
      <c r="REA10" s="154">
        <v>0</v>
      </c>
      <c r="REB10" s="154">
        <v>0</v>
      </c>
      <c r="REC10" s="154">
        <v>0</v>
      </c>
      <c r="RED10" s="154">
        <v>0</v>
      </c>
      <c r="REE10" s="154">
        <v>0</v>
      </c>
      <c r="REF10" s="154">
        <v>0</v>
      </c>
      <c r="REG10" s="154">
        <v>0</v>
      </c>
      <c r="REH10" s="154">
        <v>0</v>
      </c>
      <c r="REI10" s="154">
        <v>0</v>
      </c>
      <c r="REJ10" s="154">
        <v>0</v>
      </c>
      <c r="REK10" s="154">
        <v>0</v>
      </c>
      <c r="REL10" s="154">
        <v>0</v>
      </c>
      <c r="REM10" s="154">
        <v>0</v>
      </c>
      <c r="REN10" s="154">
        <v>0</v>
      </c>
      <c r="REO10" s="154">
        <v>0</v>
      </c>
      <c r="REP10" s="154">
        <v>0</v>
      </c>
      <c r="REQ10" s="154">
        <v>0</v>
      </c>
      <c r="RER10" s="154">
        <v>0</v>
      </c>
      <c r="RES10" s="154">
        <v>0</v>
      </c>
      <c r="RET10" s="154">
        <v>0</v>
      </c>
      <c r="REU10" s="154">
        <v>0</v>
      </c>
      <c r="REV10" s="154">
        <v>0</v>
      </c>
      <c r="REW10" s="154">
        <v>0</v>
      </c>
      <c r="REX10" s="154">
        <v>0</v>
      </c>
      <c r="REY10" s="154">
        <v>0</v>
      </c>
      <c r="REZ10" s="154">
        <v>0</v>
      </c>
      <c r="RFA10" s="154">
        <v>0</v>
      </c>
      <c r="RFB10" s="154">
        <v>0</v>
      </c>
      <c r="RFC10" s="154">
        <v>0</v>
      </c>
      <c r="RFD10" s="154">
        <v>0</v>
      </c>
      <c r="RFE10" s="154">
        <v>0</v>
      </c>
      <c r="RFF10" s="154">
        <v>0</v>
      </c>
      <c r="RFG10" s="154">
        <v>0</v>
      </c>
      <c r="RFH10" s="154">
        <v>0</v>
      </c>
      <c r="RFI10" s="154">
        <v>0</v>
      </c>
      <c r="RFJ10" s="154">
        <v>0</v>
      </c>
      <c r="RFK10" s="154">
        <v>0</v>
      </c>
      <c r="RFL10" s="154">
        <v>0</v>
      </c>
      <c r="RFM10" s="154">
        <v>0</v>
      </c>
      <c r="RFN10" s="154">
        <v>0</v>
      </c>
      <c r="RFO10" s="154">
        <v>0</v>
      </c>
      <c r="RFP10" s="154">
        <v>0</v>
      </c>
      <c r="RFQ10" s="154">
        <v>0</v>
      </c>
      <c r="RFR10" s="154">
        <v>0</v>
      </c>
      <c r="RFS10" s="154">
        <v>0</v>
      </c>
      <c r="RFT10" s="154">
        <v>0</v>
      </c>
      <c r="RFU10" s="154">
        <v>0</v>
      </c>
      <c r="RFV10" s="154">
        <v>0</v>
      </c>
      <c r="RFW10" s="154">
        <v>0</v>
      </c>
      <c r="RFX10" s="154">
        <v>0</v>
      </c>
      <c r="RFY10" s="154">
        <v>0</v>
      </c>
      <c r="RFZ10" s="154">
        <v>0</v>
      </c>
      <c r="RGA10" s="154">
        <v>0</v>
      </c>
      <c r="RGB10" s="154">
        <v>0</v>
      </c>
      <c r="RGC10" s="154">
        <v>0</v>
      </c>
      <c r="RGD10" s="154">
        <v>0</v>
      </c>
      <c r="RGE10" s="154">
        <v>0</v>
      </c>
      <c r="RGF10" s="154">
        <v>0</v>
      </c>
      <c r="RGG10" s="154">
        <v>0</v>
      </c>
      <c r="RGH10" s="154">
        <v>0</v>
      </c>
      <c r="RGI10" s="154">
        <v>0</v>
      </c>
      <c r="RGJ10" s="154">
        <v>0</v>
      </c>
      <c r="RGK10" s="154">
        <v>0</v>
      </c>
      <c r="RGL10" s="154">
        <v>0</v>
      </c>
      <c r="RGM10" s="154">
        <v>0</v>
      </c>
      <c r="RGN10" s="154">
        <v>0</v>
      </c>
      <c r="RGO10" s="154">
        <v>0</v>
      </c>
      <c r="RGP10" s="154">
        <v>0</v>
      </c>
      <c r="RGQ10" s="154">
        <v>0</v>
      </c>
      <c r="RGR10" s="154">
        <v>0</v>
      </c>
      <c r="RGS10" s="154">
        <v>0</v>
      </c>
      <c r="RGT10" s="154">
        <v>0</v>
      </c>
      <c r="RGU10" s="154">
        <v>0</v>
      </c>
      <c r="RGV10" s="154">
        <v>0</v>
      </c>
      <c r="RGW10" s="154">
        <v>0</v>
      </c>
      <c r="RGX10" s="154">
        <v>0</v>
      </c>
      <c r="RGY10" s="154">
        <v>0</v>
      </c>
      <c r="RGZ10" s="154">
        <v>0</v>
      </c>
      <c r="RHA10" s="154">
        <v>0</v>
      </c>
      <c r="RHB10" s="154">
        <v>0</v>
      </c>
      <c r="RHC10" s="154">
        <v>0</v>
      </c>
      <c r="RHD10" s="154">
        <v>0</v>
      </c>
      <c r="RHE10" s="154">
        <v>0</v>
      </c>
      <c r="RHF10" s="154">
        <v>0</v>
      </c>
      <c r="RHG10" s="154">
        <v>0</v>
      </c>
      <c r="RHH10" s="154">
        <v>0</v>
      </c>
      <c r="RHI10" s="154">
        <v>0</v>
      </c>
      <c r="RHJ10" s="154">
        <v>0</v>
      </c>
      <c r="RHK10" s="154">
        <v>0</v>
      </c>
      <c r="RHL10" s="154">
        <v>0</v>
      </c>
      <c r="RHM10" s="154">
        <v>0</v>
      </c>
      <c r="RHN10" s="154">
        <v>0</v>
      </c>
      <c r="RHO10" s="154">
        <v>0</v>
      </c>
      <c r="RHP10" s="154">
        <v>0</v>
      </c>
      <c r="RHQ10" s="154">
        <v>0</v>
      </c>
      <c r="RHR10" s="154">
        <v>0</v>
      </c>
      <c r="RHS10" s="154">
        <v>0</v>
      </c>
      <c r="RHT10" s="154">
        <v>0</v>
      </c>
      <c r="RHU10" s="154">
        <v>0</v>
      </c>
      <c r="RHV10" s="154">
        <v>0</v>
      </c>
      <c r="RHW10" s="154">
        <v>0</v>
      </c>
      <c r="RHX10" s="154">
        <v>0</v>
      </c>
      <c r="RHY10" s="154">
        <v>0</v>
      </c>
      <c r="RHZ10" s="154">
        <v>0</v>
      </c>
      <c r="RIA10" s="154">
        <v>0</v>
      </c>
      <c r="RIB10" s="154">
        <v>0</v>
      </c>
      <c r="RIC10" s="154">
        <v>0</v>
      </c>
      <c r="RID10" s="154">
        <v>0</v>
      </c>
      <c r="RIE10" s="154">
        <v>0</v>
      </c>
      <c r="RIF10" s="154">
        <v>0</v>
      </c>
      <c r="RIG10" s="154">
        <v>0</v>
      </c>
      <c r="RIH10" s="154">
        <v>0</v>
      </c>
      <c r="RII10" s="154">
        <v>0</v>
      </c>
      <c r="RIJ10" s="154">
        <v>0</v>
      </c>
      <c r="RIK10" s="154">
        <v>0</v>
      </c>
      <c r="RIL10" s="154">
        <v>0</v>
      </c>
      <c r="RIM10" s="154">
        <v>0</v>
      </c>
      <c r="RIN10" s="154">
        <v>0</v>
      </c>
      <c r="RIO10" s="154">
        <v>0</v>
      </c>
      <c r="RIP10" s="154">
        <v>0</v>
      </c>
      <c r="RIQ10" s="154">
        <v>0</v>
      </c>
      <c r="RIR10" s="154">
        <v>0</v>
      </c>
      <c r="RIS10" s="154">
        <v>0</v>
      </c>
      <c r="RIT10" s="154">
        <v>0</v>
      </c>
      <c r="RIU10" s="154">
        <v>0</v>
      </c>
      <c r="RIV10" s="154">
        <v>0</v>
      </c>
      <c r="RIW10" s="154">
        <v>0</v>
      </c>
      <c r="RIX10" s="154">
        <v>0</v>
      </c>
      <c r="RIY10" s="154">
        <v>0</v>
      </c>
      <c r="RIZ10" s="154">
        <v>0</v>
      </c>
      <c r="RJA10" s="154">
        <v>0</v>
      </c>
      <c r="RJB10" s="154">
        <v>0</v>
      </c>
      <c r="RJC10" s="154">
        <v>0</v>
      </c>
      <c r="RJD10" s="154">
        <v>0</v>
      </c>
      <c r="RJE10" s="154">
        <v>0</v>
      </c>
      <c r="RJF10" s="154">
        <v>0</v>
      </c>
      <c r="RJG10" s="154">
        <v>0</v>
      </c>
      <c r="RJH10" s="154">
        <v>0</v>
      </c>
      <c r="RJI10" s="154">
        <v>0</v>
      </c>
      <c r="RJJ10" s="154">
        <v>0</v>
      </c>
      <c r="RJK10" s="154">
        <v>0</v>
      </c>
      <c r="RJL10" s="154">
        <v>0</v>
      </c>
      <c r="RJM10" s="154">
        <v>0</v>
      </c>
      <c r="RJN10" s="154">
        <v>0</v>
      </c>
      <c r="RJO10" s="154">
        <v>0</v>
      </c>
      <c r="RJP10" s="154">
        <v>0</v>
      </c>
      <c r="RJQ10" s="154">
        <v>0</v>
      </c>
      <c r="RJR10" s="154">
        <v>0</v>
      </c>
      <c r="RJS10" s="154">
        <v>0</v>
      </c>
      <c r="RJT10" s="154">
        <v>0</v>
      </c>
      <c r="RJU10" s="154">
        <v>0</v>
      </c>
      <c r="RJV10" s="154">
        <v>0</v>
      </c>
      <c r="RJW10" s="154">
        <v>0</v>
      </c>
      <c r="RJX10" s="154">
        <v>0</v>
      </c>
      <c r="RJY10" s="154">
        <v>0</v>
      </c>
      <c r="RJZ10" s="154">
        <v>0</v>
      </c>
      <c r="RKA10" s="154">
        <v>0</v>
      </c>
      <c r="RKB10" s="154">
        <v>0</v>
      </c>
      <c r="RKC10" s="154">
        <v>0</v>
      </c>
      <c r="RKD10" s="154">
        <v>0</v>
      </c>
      <c r="RKE10" s="154">
        <v>0</v>
      </c>
      <c r="RKF10" s="154">
        <v>0</v>
      </c>
      <c r="RKG10" s="154">
        <v>0</v>
      </c>
      <c r="RKH10" s="154">
        <v>0</v>
      </c>
      <c r="RKI10" s="154">
        <v>0</v>
      </c>
      <c r="RKJ10" s="154">
        <v>0</v>
      </c>
      <c r="RKK10" s="154">
        <v>0</v>
      </c>
      <c r="RKL10" s="154">
        <v>0</v>
      </c>
      <c r="RKM10" s="154">
        <v>0</v>
      </c>
      <c r="RKN10" s="154">
        <v>0</v>
      </c>
      <c r="RKO10" s="154">
        <v>0</v>
      </c>
      <c r="RKP10" s="154">
        <v>0</v>
      </c>
      <c r="RKQ10" s="154">
        <v>0</v>
      </c>
      <c r="RKR10" s="154">
        <v>0</v>
      </c>
      <c r="RKS10" s="154">
        <v>0</v>
      </c>
      <c r="RKT10" s="154">
        <v>0</v>
      </c>
      <c r="RKU10" s="154">
        <v>0</v>
      </c>
      <c r="RKV10" s="154">
        <v>0</v>
      </c>
      <c r="RKW10" s="154">
        <v>0</v>
      </c>
      <c r="RKX10" s="154">
        <v>0</v>
      </c>
      <c r="RKY10" s="154">
        <v>0</v>
      </c>
      <c r="RKZ10" s="154">
        <v>0</v>
      </c>
      <c r="RLA10" s="154">
        <v>0</v>
      </c>
      <c r="RLB10" s="154">
        <v>0</v>
      </c>
      <c r="RLC10" s="154">
        <v>0</v>
      </c>
      <c r="RLD10" s="154">
        <v>0</v>
      </c>
      <c r="RLE10" s="154">
        <v>0</v>
      </c>
      <c r="RLF10" s="154">
        <v>0</v>
      </c>
      <c r="RLG10" s="154">
        <v>0</v>
      </c>
      <c r="RLH10" s="154">
        <v>0</v>
      </c>
      <c r="RLI10" s="154">
        <v>0</v>
      </c>
      <c r="RLJ10" s="154">
        <v>0</v>
      </c>
      <c r="RLK10" s="154">
        <v>0</v>
      </c>
      <c r="RLL10" s="154">
        <v>0</v>
      </c>
      <c r="RLM10" s="154">
        <v>0</v>
      </c>
      <c r="RLN10" s="154">
        <v>0</v>
      </c>
      <c r="RLO10" s="154">
        <v>0</v>
      </c>
      <c r="RLP10" s="154">
        <v>0</v>
      </c>
      <c r="RLQ10" s="154">
        <v>0</v>
      </c>
      <c r="RLR10" s="154">
        <v>0</v>
      </c>
      <c r="RLS10" s="154">
        <v>0</v>
      </c>
      <c r="RLT10" s="154">
        <v>0</v>
      </c>
      <c r="RLU10" s="154">
        <v>0</v>
      </c>
      <c r="RLV10" s="154">
        <v>0</v>
      </c>
      <c r="RLW10" s="154">
        <v>0</v>
      </c>
      <c r="RLX10" s="154">
        <v>0</v>
      </c>
      <c r="RLY10" s="154">
        <v>0</v>
      </c>
      <c r="RLZ10" s="154">
        <v>0</v>
      </c>
      <c r="RMA10" s="154">
        <v>0</v>
      </c>
      <c r="RMB10" s="154">
        <v>0</v>
      </c>
      <c r="RMC10" s="154">
        <v>0</v>
      </c>
      <c r="RMD10" s="154">
        <v>0</v>
      </c>
      <c r="RME10" s="154">
        <v>0</v>
      </c>
      <c r="RMF10" s="154">
        <v>0</v>
      </c>
      <c r="RMG10" s="154">
        <v>0</v>
      </c>
      <c r="RMH10" s="154">
        <v>0</v>
      </c>
      <c r="RMI10" s="154">
        <v>0</v>
      </c>
      <c r="RMJ10" s="154">
        <v>0</v>
      </c>
      <c r="RMK10" s="154">
        <v>0</v>
      </c>
      <c r="RML10" s="154">
        <v>0</v>
      </c>
      <c r="RMM10" s="154">
        <v>0</v>
      </c>
      <c r="RMN10" s="154">
        <v>0</v>
      </c>
      <c r="RMO10" s="154">
        <v>0</v>
      </c>
      <c r="RMP10" s="154">
        <v>0</v>
      </c>
      <c r="RMQ10" s="154">
        <v>0</v>
      </c>
      <c r="RMR10" s="154">
        <v>0</v>
      </c>
      <c r="RMS10" s="154">
        <v>0</v>
      </c>
      <c r="RMT10" s="154">
        <v>0</v>
      </c>
      <c r="RMU10" s="154">
        <v>0</v>
      </c>
      <c r="RMV10" s="154">
        <v>0</v>
      </c>
      <c r="RMW10" s="154">
        <v>0</v>
      </c>
      <c r="RMX10" s="154">
        <v>0</v>
      </c>
      <c r="RMY10" s="154">
        <v>0</v>
      </c>
      <c r="RMZ10" s="154">
        <v>0</v>
      </c>
      <c r="RNA10" s="154">
        <v>0</v>
      </c>
      <c r="RNB10" s="154">
        <v>0</v>
      </c>
      <c r="RNC10" s="154">
        <v>0</v>
      </c>
      <c r="RND10" s="154">
        <v>0</v>
      </c>
      <c r="RNE10" s="154">
        <v>0</v>
      </c>
      <c r="RNF10" s="154">
        <v>0</v>
      </c>
      <c r="RNG10" s="154">
        <v>0</v>
      </c>
      <c r="RNH10" s="154">
        <v>0</v>
      </c>
      <c r="RNI10" s="154">
        <v>0</v>
      </c>
      <c r="RNJ10" s="154">
        <v>0</v>
      </c>
      <c r="RNK10" s="154">
        <v>0</v>
      </c>
      <c r="RNL10" s="154">
        <v>0</v>
      </c>
      <c r="RNM10" s="154">
        <v>0</v>
      </c>
      <c r="RNN10" s="154">
        <v>0</v>
      </c>
      <c r="RNO10" s="154">
        <v>0</v>
      </c>
      <c r="RNP10" s="154">
        <v>0</v>
      </c>
      <c r="RNQ10" s="154">
        <v>0</v>
      </c>
      <c r="RNR10" s="154">
        <v>0</v>
      </c>
      <c r="RNS10" s="154">
        <v>0</v>
      </c>
      <c r="RNT10" s="154">
        <v>0</v>
      </c>
      <c r="RNU10" s="154">
        <v>0</v>
      </c>
      <c r="RNV10" s="154">
        <v>0</v>
      </c>
      <c r="RNW10" s="154">
        <v>0</v>
      </c>
      <c r="RNX10" s="154">
        <v>0</v>
      </c>
      <c r="RNY10" s="154">
        <v>0</v>
      </c>
      <c r="RNZ10" s="154">
        <v>0</v>
      </c>
      <c r="ROA10" s="154">
        <v>0</v>
      </c>
      <c r="ROB10" s="154">
        <v>0</v>
      </c>
      <c r="ROC10" s="154">
        <v>0</v>
      </c>
      <c r="ROD10" s="154">
        <v>0</v>
      </c>
      <c r="ROE10" s="154">
        <v>0</v>
      </c>
      <c r="ROF10" s="154">
        <v>0</v>
      </c>
      <c r="ROG10" s="154">
        <v>0</v>
      </c>
      <c r="ROH10" s="154">
        <v>0</v>
      </c>
      <c r="ROI10" s="154">
        <v>0</v>
      </c>
      <c r="ROJ10" s="154">
        <v>0</v>
      </c>
      <c r="ROK10" s="154">
        <v>0</v>
      </c>
      <c r="ROL10" s="154">
        <v>0</v>
      </c>
      <c r="ROM10" s="154">
        <v>0</v>
      </c>
      <c r="RON10" s="154">
        <v>0</v>
      </c>
      <c r="ROO10" s="154">
        <v>0</v>
      </c>
      <c r="ROP10" s="154">
        <v>0</v>
      </c>
      <c r="ROQ10" s="154">
        <v>0</v>
      </c>
      <c r="ROR10" s="154">
        <v>0</v>
      </c>
      <c r="ROS10" s="154">
        <v>0</v>
      </c>
      <c r="ROT10" s="154">
        <v>0</v>
      </c>
      <c r="ROU10" s="154">
        <v>0</v>
      </c>
      <c r="ROV10" s="154">
        <v>0</v>
      </c>
      <c r="ROW10" s="154">
        <v>0</v>
      </c>
      <c r="ROX10" s="154">
        <v>0</v>
      </c>
      <c r="ROY10" s="154">
        <v>0</v>
      </c>
      <c r="ROZ10" s="154">
        <v>0</v>
      </c>
      <c r="RPA10" s="154">
        <v>0</v>
      </c>
      <c r="RPB10" s="154">
        <v>0</v>
      </c>
      <c r="RPC10" s="154">
        <v>0</v>
      </c>
      <c r="RPD10" s="154">
        <v>0</v>
      </c>
      <c r="RPE10" s="154">
        <v>0</v>
      </c>
      <c r="RPF10" s="154">
        <v>0</v>
      </c>
      <c r="RPG10" s="154">
        <v>0</v>
      </c>
      <c r="RPH10" s="154">
        <v>0</v>
      </c>
      <c r="RPI10" s="154">
        <v>0</v>
      </c>
      <c r="RPJ10" s="154">
        <v>0</v>
      </c>
      <c r="RPK10" s="154">
        <v>0</v>
      </c>
      <c r="RPL10" s="154">
        <v>0</v>
      </c>
      <c r="RPM10" s="154">
        <v>0</v>
      </c>
      <c r="RPN10" s="154">
        <v>0</v>
      </c>
      <c r="RPO10" s="154">
        <v>0</v>
      </c>
      <c r="RPP10" s="154">
        <v>0</v>
      </c>
      <c r="RPQ10" s="154">
        <v>0</v>
      </c>
      <c r="RPR10" s="154">
        <v>0</v>
      </c>
      <c r="RPS10" s="154">
        <v>0</v>
      </c>
      <c r="RPT10" s="154">
        <v>0</v>
      </c>
      <c r="RPU10" s="154">
        <v>0</v>
      </c>
      <c r="RPV10" s="154">
        <v>0</v>
      </c>
      <c r="RPW10" s="154">
        <v>0</v>
      </c>
      <c r="RPX10" s="154">
        <v>0</v>
      </c>
      <c r="RPY10" s="154">
        <v>0</v>
      </c>
      <c r="RPZ10" s="154">
        <v>0</v>
      </c>
      <c r="RQA10" s="154">
        <v>0</v>
      </c>
      <c r="RQB10" s="154">
        <v>0</v>
      </c>
      <c r="RQC10" s="154">
        <v>0</v>
      </c>
      <c r="RQD10" s="154">
        <v>0</v>
      </c>
      <c r="RQE10" s="154">
        <v>0</v>
      </c>
      <c r="RQF10" s="154">
        <v>0</v>
      </c>
      <c r="RQG10" s="154">
        <v>0</v>
      </c>
      <c r="RQH10" s="154">
        <v>0</v>
      </c>
      <c r="RQI10" s="154">
        <v>0</v>
      </c>
      <c r="RQJ10" s="154">
        <v>0</v>
      </c>
      <c r="RQK10" s="154">
        <v>0</v>
      </c>
      <c r="RQL10" s="154">
        <v>0</v>
      </c>
      <c r="RQM10" s="154">
        <v>0</v>
      </c>
      <c r="RQN10" s="154">
        <v>0</v>
      </c>
      <c r="RQO10" s="154">
        <v>0</v>
      </c>
      <c r="RQP10" s="154">
        <v>0</v>
      </c>
      <c r="RQQ10" s="154">
        <v>0</v>
      </c>
      <c r="RQR10" s="154">
        <v>0</v>
      </c>
      <c r="RQS10" s="154">
        <v>0</v>
      </c>
      <c r="RQT10" s="154">
        <v>0</v>
      </c>
      <c r="RQU10" s="154">
        <v>0</v>
      </c>
      <c r="RQV10" s="154">
        <v>0</v>
      </c>
      <c r="RQW10" s="154">
        <v>0</v>
      </c>
      <c r="RQX10" s="154">
        <v>0</v>
      </c>
      <c r="RQY10" s="154">
        <v>0</v>
      </c>
      <c r="RQZ10" s="154">
        <v>0</v>
      </c>
      <c r="RRA10" s="154">
        <v>0</v>
      </c>
      <c r="RRB10" s="154">
        <v>0</v>
      </c>
      <c r="RRC10" s="154">
        <v>0</v>
      </c>
      <c r="RRD10" s="154">
        <v>0</v>
      </c>
      <c r="RRE10" s="154">
        <v>0</v>
      </c>
      <c r="RRF10" s="154">
        <v>0</v>
      </c>
      <c r="RRG10" s="154">
        <v>0</v>
      </c>
      <c r="RRH10" s="154">
        <v>0</v>
      </c>
      <c r="RRI10" s="154">
        <v>0</v>
      </c>
      <c r="RRJ10" s="154">
        <v>0</v>
      </c>
      <c r="RRK10" s="154">
        <v>0</v>
      </c>
      <c r="RRL10" s="154">
        <v>0</v>
      </c>
      <c r="RRM10" s="154">
        <v>0</v>
      </c>
      <c r="RRN10" s="154">
        <v>0</v>
      </c>
      <c r="RRO10" s="154">
        <v>0</v>
      </c>
      <c r="RRP10" s="154">
        <v>0</v>
      </c>
      <c r="RRQ10" s="154">
        <v>0</v>
      </c>
      <c r="RRR10" s="154">
        <v>0</v>
      </c>
      <c r="RRS10" s="154">
        <v>0</v>
      </c>
      <c r="RRT10" s="154">
        <v>0</v>
      </c>
      <c r="RRU10" s="154">
        <v>0</v>
      </c>
      <c r="RRV10" s="154">
        <v>0</v>
      </c>
      <c r="RRW10" s="154">
        <v>0</v>
      </c>
      <c r="RRX10" s="154">
        <v>0</v>
      </c>
      <c r="RRY10" s="154">
        <v>0</v>
      </c>
      <c r="RRZ10" s="154">
        <v>0</v>
      </c>
      <c r="RSA10" s="154">
        <v>0</v>
      </c>
      <c r="RSB10" s="154">
        <v>0</v>
      </c>
      <c r="RSC10" s="154">
        <v>0</v>
      </c>
      <c r="RSD10" s="154">
        <v>0</v>
      </c>
      <c r="RSE10" s="154">
        <v>0</v>
      </c>
      <c r="RSF10" s="154">
        <v>0</v>
      </c>
      <c r="RSG10" s="154">
        <v>0</v>
      </c>
      <c r="RSH10" s="154">
        <v>0</v>
      </c>
      <c r="RSI10" s="154">
        <v>0</v>
      </c>
      <c r="RSJ10" s="154">
        <v>0</v>
      </c>
      <c r="RSK10" s="154">
        <v>0</v>
      </c>
      <c r="RSL10" s="154">
        <v>0</v>
      </c>
      <c r="RSM10" s="154">
        <v>0</v>
      </c>
      <c r="RSN10" s="154">
        <v>0</v>
      </c>
      <c r="RSO10" s="154">
        <v>0</v>
      </c>
      <c r="RSP10" s="154">
        <v>0</v>
      </c>
      <c r="RSQ10" s="154">
        <v>0</v>
      </c>
      <c r="RSR10" s="154">
        <v>0</v>
      </c>
      <c r="RSS10" s="154">
        <v>0</v>
      </c>
      <c r="RST10" s="154">
        <v>0</v>
      </c>
      <c r="RSU10" s="154">
        <v>0</v>
      </c>
      <c r="RSV10" s="154">
        <v>0</v>
      </c>
      <c r="RSW10" s="154">
        <v>0</v>
      </c>
      <c r="RSX10" s="154">
        <v>0</v>
      </c>
      <c r="RSY10" s="154">
        <v>0</v>
      </c>
      <c r="RSZ10" s="154">
        <v>0</v>
      </c>
      <c r="RTA10" s="154">
        <v>0</v>
      </c>
      <c r="RTB10" s="154">
        <v>0</v>
      </c>
      <c r="RTC10" s="154">
        <v>0</v>
      </c>
      <c r="RTD10" s="154">
        <v>0</v>
      </c>
      <c r="RTE10" s="154">
        <v>0</v>
      </c>
      <c r="RTF10" s="154">
        <v>0</v>
      </c>
      <c r="RTG10" s="154">
        <v>0</v>
      </c>
      <c r="RTH10" s="154">
        <v>0</v>
      </c>
      <c r="RTI10" s="154">
        <v>0</v>
      </c>
      <c r="RTJ10" s="154">
        <v>0</v>
      </c>
      <c r="RTK10" s="154">
        <v>0</v>
      </c>
      <c r="RTL10" s="154">
        <v>0</v>
      </c>
      <c r="RTM10" s="154">
        <v>0</v>
      </c>
      <c r="RTN10" s="154">
        <v>0</v>
      </c>
      <c r="RTO10" s="154">
        <v>0</v>
      </c>
      <c r="RTP10" s="154">
        <v>0</v>
      </c>
      <c r="RTQ10" s="154">
        <v>0</v>
      </c>
      <c r="RTR10" s="154">
        <v>0</v>
      </c>
      <c r="RTS10" s="154">
        <v>0</v>
      </c>
      <c r="RTT10" s="154">
        <v>0</v>
      </c>
      <c r="RTU10" s="154">
        <v>0</v>
      </c>
      <c r="RTV10" s="154">
        <v>0</v>
      </c>
      <c r="RTW10" s="154">
        <v>0</v>
      </c>
      <c r="RTX10" s="154">
        <v>0</v>
      </c>
      <c r="RTY10" s="154">
        <v>0</v>
      </c>
      <c r="RTZ10" s="154">
        <v>0</v>
      </c>
      <c r="RUA10" s="154">
        <v>0</v>
      </c>
      <c r="RUB10" s="154">
        <v>0</v>
      </c>
      <c r="RUC10" s="154">
        <v>0</v>
      </c>
      <c r="RUD10" s="154">
        <v>0</v>
      </c>
      <c r="RUE10" s="154">
        <v>0</v>
      </c>
      <c r="RUF10" s="154">
        <v>0</v>
      </c>
      <c r="RUG10" s="154">
        <v>0</v>
      </c>
      <c r="RUH10" s="154">
        <v>0</v>
      </c>
      <c r="RUI10" s="154">
        <v>0</v>
      </c>
      <c r="RUJ10" s="154">
        <v>0</v>
      </c>
      <c r="RUK10" s="154">
        <v>0</v>
      </c>
      <c r="RUL10" s="154">
        <v>0</v>
      </c>
      <c r="RUM10" s="154">
        <v>0</v>
      </c>
      <c r="RUN10" s="154">
        <v>0</v>
      </c>
      <c r="RUO10" s="154">
        <v>0</v>
      </c>
      <c r="RUP10" s="154">
        <v>0</v>
      </c>
      <c r="RUQ10" s="154">
        <v>0</v>
      </c>
      <c r="RUR10" s="154">
        <v>0</v>
      </c>
      <c r="RUS10" s="154">
        <v>0</v>
      </c>
      <c r="RUT10" s="154">
        <v>0</v>
      </c>
      <c r="RUU10" s="154">
        <v>0</v>
      </c>
      <c r="RUV10" s="154">
        <v>0</v>
      </c>
      <c r="RUW10" s="154">
        <v>0</v>
      </c>
      <c r="RUX10" s="154">
        <v>0</v>
      </c>
      <c r="RUY10" s="154">
        <v>0</v>
      </c>
      <c r="RUZ10" s="154">
        <v>0</v>
      </c>
      <c r="RVA10" s="154">
        <v>0</v>
      </c>
      <c r="RVB10" s="154">
        <v>0</v>
      </c>
      <c r="RVC10" s="154">
        <v>0</v>
      </c>
      <c r="RVD10" s="154">
        <v>0</v>
      </c>
      <c r="RVE10" s="154">
        <v>0</v>
      </c>
      <c r="RVF10" s="154">
        <v>0</v>
      </c>
      <c r="RVG10" s="154">
        <v>0</v>
      </c>
      <c r="RVH10" s="154">
        <v>0</v>
      </c>
      <c r="RVI10" s="154">
        <v>0</v>
      </c>
      <c r="RVJ10" s="154">
        <v>0</v>
      </c>
      <c r="RVK10" s="154">
        <v>0</v>
      </c>
      <c r="RVL10" s="154">
        <v>0</v>
      </c>
      <c r="RVM10" s="154">
        <v>0</v>
      </c>
      <c r="RVN10" s="154">
        <v>0</v>
      </c>
      <c r="RVO10" s="154">
        <v>0</v>
      </c>
      <c r="RVP10" s="154">
        <v>0</v>
      </c>
      <c r="RVQ10" s="154">
        <v>0</v>
      </c>
      <c r="RVR10" s="154">
        <v>0</v>
      </c>
      <c r="RVS10" s="154">
        <v>0</v>
      </c>
      <c r="RVT10" s="154">
        <v>0</v>
      </c>
      <c r="RVU10" s="154">
        <v>0</v>
      </c>
      <c r="RVV10" s="154">
        <v>0</v>
      </c>
      <c r="RVW10" s="154">
        <v>0</v>
      </c>
      <c r="RVX10" s="154">
        <v>0</v>
      </c>
      <c r="RVY10" s="154">
        <v>0</v>
      </c>
      <c r="RVZ10" s="154">
        <v>0</v>
      </c>
      <c r="RWA10" s="154">
        <v>0</v>
      </c>
      <c r="RWB10" s="154">
        <v>0</v>
      </c>
      <c r="RWC10" s="154">
        <v>0</v>
      </c>
      <c r="RWD10" s="154">
        <v>0</v>
      </c>
      <c r="RWE10" s="154">
        <v>0</v>
      </c>
      <c r="RWF10" s="154">
        <v>0</v>
      </c>
      <c r="RWG10" s="154">
        <v>0</v>
      </c>
      <c r="RWH10" s="154">
        <v>0</v>
      </c>
      <c r="RWI10" s="154">
        <v>0</v>
      </c>
      <c r="RWJ10" s="154">
        <v>0</v>
      </c>
      <c r="RWK10" s="154">
        <v>0</v>
      </c>
      <c r="RWL10" s="154">
        <v>0</v>
      </c>
      <c r="RWM10" s="154">
        <v>0</v>
      </c>
      <c r="RWN10" s="154">
        <v>0</v>
      </c>
      <c r="RWO10" s="154">
        <v>0</v>
      </c>
      <c r="RWP10" s="154">
        <v>0</v>
      </c>
      <c r="RWQ10" s="154">
        <v>0</v>
      </c>
      <c r="RWR10" s="154">
        <v>0</v>
      </c>
      <c r="RWS10" s="154">
        <v>0</v>
      </c>
      <c r="RWT10" s="154">
        <v>0</v>
      </c>
      <c r="RWU10" s="154">
        <v>0</v>
      </c>
      <c r="RWV10" s="154">
        <v>0</v>
      </c>
      <c r="RWW10" s="154">
        <v>0</v>
      </c>
      <c r="RWX10" s="154">
        <v>0</v>
      </c>
      <c r="RWY10" s="154">
        <v>0</v>
      </c>
      <c r="RWZ10" s="154">
        <v>0</v>
      </c>
      <c r="RXA10" s="154">
        <v>0</v>
      </c>
      <c r="RXB10" s="154">
        <v>0</v>
      </c>
      <c r="RXC10" s="154">
        <v>0</v>
      </c>
      <c r="RXD10" s="154">
        <v>0</v>
      </c>
      <c r="RXE10" s="154">
        <v>0</v>
      </c>
      <c r="RXF10" s="154">
        <v>0</v>
      </c>
      <c r="RXG10" s="154">
        <v>0</v>
      </c>
      <c r="RXH10" s="154">
        <v>0</v>
      </c>
      <c r="RXI10" s="154">
        <v>0</v>
      </c>
      <c r="RXJ10" s="154">
        <v>0</v>
      </c>
      <c r="RXK10" s="154">
        <v>0</v>
      </c>
      <c r="RXL10" s="154">
        <v>0</v>
      </c>
      <c r="RXM10" s="154">
        <v>0</v>
      </c>
      <c r="RXN10" s="154">
        <v>0</v>
      </c>
      <c r="RXO10" s="154">
        <v>0</v>
      </c>
      <c r="RXP10" s="154">
        <v>0</v>
      </c>
      <c r="RXQ10" s="154">
        <v>0</v>
      </c>
      <c r="RXR10" s="154">
        <v>0</v>
      </c>
      <c r="RXS10" s="154">
        <v>0</v>
      </c>
      <c r="RXT10" s="154">
        <v>0</v>
      </c>
      <c r="RXU10" s="154">
        <v>0</v>
      </c>
      <c r="RXV10" s="154">
        <v>0</v>
      </c>
      <c r="RXW10" s="154">
        <v>0</v>
      </c>
      <c r="RXX10" s="154">
        <v>0</v>
      </c>
      <c r="RXY10" s="154">
        <v>0</v>
      </c>
      <c r="RXZ10" s="154">
        <v>0</v>
      </c>
      <c r="RYA10" s="154">
        <v>0</v>
      </c>
      <c r="RYB10" s="154">
        <v>0</v>
      </c>
      <c r="RYC10" s="154">
        <v>0</v>
      </c>
      <c r="RYD10" s="154">
        <v>0</v>
      </c>
      <c r="RYE10" s="154">
        <v>0</v>
      </c>
      <c r="RYF10" s="154">
        <v>0</v>
      </c>
      <c r="RYG10" s="154">
        <v>0</v>
      </c>
      <c r="RYH10" s="154">
        <v>0</v>
      </c>
      <c r="RYI10" s="154">
        <v>0</v>
      </c>
      <c r="RYJ10" s="154">
        <v>0</v>
      </c>
      <c r="RYK10" s="154">
        <v>0</v>
      </c>
      <c r="RYL10" s="154">
        <v>0</v>
      </c>
      <c r="RYM10" s="154">
        <v>0</v>
      </c>
      <c r="RYN10" s="154">
        <v>0</v>
      </c>
      <c r="RYO10" s="154">
        <v>0</v>
      </c>
      <c r="RYP10" s="154">
        <v>0</v>
      </c>
      <c r="RYQ10" s="154">
        <v>0</v>
      </c>
      <c r="RYR10" s="154">
        <v>0</v>
      </c>
      <c r="RYS10" s="154">
        <v>0</v>
      </c>
      <c r="RYT10" s="154">
        <v>0</v>
      </c>
      <c r="RYU10" s="154">
        <v>0</v>
      </c>
      <c r="RYV10" s="154">
        <v>0</v>
      </c>
      <c r="RYW10" s="154">
        <v>0</v>
      </c>
      <c r="RYX10" s="154">
        <v>0</v>
      </c>
      <c r="RYY10" s="154">
        <v>0</v>
      </c>
      <c r="RYZ10" s="154">
        <v>0</v>
      </c>
      <c r="RZA10" s="154">
        <v>0</v>
      </c>
      <c r="RZB10" s="154">
        <v>0</v>
      </c>
      <c r="RZC10" s="154">
        <v>0</v>
      </c>
      <c r="RZD10" s="154">
        <v>0</v>
      </c>
      <c r="RZE10" s="154">
        <v>0</v>
      </c>
      <c r="RZF10" s="154">
        <v>0</v>
      </c>
      <c r="RZG10" s="154">
        <v>0</v>
      </c>
      <c r="RZH10" s="154">
        <v>0</v>
      </c>
      <c r="RZI10" s="154">
        <v>0</v>
      </c>
      <c r="RZJ10" s="154">
        <v>0</v>
      </c>
      <c r="RZK10" s="154">
        <v>0</v>
      </c>
      <c r="RZL10" s="154">
        <v>0</v>
      </c>
      <c r="RZM10" s="154">
        <v>0</v>
      </c>
      <c r="RZN10" s="154">
        <v>0</v>
      </c>
      <c r="RZO10" s="154">
        <v>0</v>
      </c>
      <c r="RZP10" s="154">
        <v>0</v>
      </c>
      <c r="RZQ10" s="154">
        <v>0</v>
      </c>
      <c r="RZR10" s="154">
        <v>0</v>
      </c>
      <c r="RZS10" s="154">
        <v>0</v>
      </c>
      <c r="RZT10" s="154">
        <v>0</v>
      </c>
      <c r="RZU10" s="154">
        <v>0</v>
      </c>
      <c r="RZV10" s="154">
        <v>0</v>
      </c>
      <c r="RZW10" s="154">
        <v>0</v>
      </c>
      <c r="RZX10" s="154">
        <v>0</v>
      </c>
      <c r="RZY10" s="154">
        <v>0</v>
      </c>
      <c r="RZZ10" s="154">
        <v>0</v>
      </c>
      <c r="SAA10" s="154">
        <v>0</v>
      </c>
      <c r="SAB10" s="154">
        <v>0</v>
      </c>
      <c r="SAC10" s="154">
        <v>0</v>
      </c>
      <c r="SAD10" s="154">
        <v>0</v>
      </c>
      <c r="SAE10" s="154">
        <v>0</v>
      </c>
      <c r="SAF10" s="154">
        <v>0</v>
      </c>
      <c r="SAG10" s="154">
        <v>0</v>
      </c>
      <c r="SAH10" s="154">
        <v>0</v>
      </c>
      <c r="SAI10" s="154">
        <v>0</v>
      </c>
      <c r="SAJ10" s="154">
        <v>0</v>
      </c>
      <c r="SAK10" s="154">
        <v>0</v>
      </c>
      <c r="SAL10" s="154">
        <v>0</v>
      </c>
      <c r="SAM10" s="154">
        <v>0</v>
      </c>
      <c r="SAN10" s="154">
        <v>0</v>
      </c>
      <c r="SAO10" s="154">
        <v>0</v>
      </c>
      <c r="SAP10" s="154">
        <v>0</v>
      </c>
      <c r="SAQ10" s="154">
        <v>0</v>
      </c>
      <c r="SAR10" s="154">
        <v>0</v>
      </c>
      <c r="SAS10" s="154">
        <v>0</v>
      </c>
      <c r="SAT10" s="154">
        <v>0</v>
      </c>
      <c r="SAU10" s="154">
        <v>0</v>
      </c>
      <c r="SAV10" s="154">
        <v>0</v>
      </c>
      <c r="SAW10" s="154">
        <v>0</v>
      </c>
      <c r="SAX10" s="154">
        <v>0</v>
      </c>
      <c r="SAY10" s="154">
        <v>0</v>
      </c>
      <c r="SAZ10" s="154">
        <v>0</v>
      </c>
      <c r="SBA10" s="154">
        <v>0</v>
      </c>
      <c r="SBB10" s="154">
        <v>0</v>
      </c>
      <c r="SBC10" s="154">
        <v>0</v>
      </c>
      <c r="SBD10" s="154">
        <v>0</v>
      </c>
      <c r="SBE10" s="154">
        <v>0</v>
      </c>
      <c r="SBF10" s="154">
        <v>0</v>
      </c>
      <c r="SBG10" s="154">
        <v>0</v>
      </c>
      <c r="SBH10" s="154">
        <v>0</v>
      </c>
      <c r="SBI10" s="154">
        <v>0</v>
      </c>
      <c r="SBJ10" s="154">
        <v>0</v>
      </c>
      <c r="SBK10" s="154">
        <v>0</v>
      </c>
      <c r="SBL10" s="154">
        <v>0</v>
      </c>
      <c r="SBM10" s="154">
        <v>0</v>
      </c>
      <c r="SBN10" s="154">
        <v>0</v>
      </c>
      <c r="SBO10" s="154">
        <v>0</v>
      </c>
      <c r="SBP10" s="154">
        <v>0</v>
      </c>
      <c r="SBQ10" s="154">
        <v>0</v>
      </c>
      <c r="SBR10" s="154">
        <v>0</v>
      </c>
      <c r="SBS10" s="154">
        <v>0</v>
      </c>
      <c r="SBT10" s="154">
        <v>0</v>
      </c>
      <c r="SBU10" s="154">
        <v>0</v>
      </c>
      <c r="SBV10" s="154">
        <v>0</v>
      </c>
      <c r="SBW10" s="154">
        <v>0</v>
      </c>
      <c r="SBX10" s="154">
        <v>0</v>
      </c>
      <c r="SBY10" s="154">
        <v>0</v>
      </c>
      <c r="SBZ10" s="154">
        <v>0</v>
      </c>
      <c r="SCA10" s="154">
        <v>0</v>
      </c>
      <c r="SCB10" s="154">
        <v>0</v>
      </c>
      <c r="SCC10" s="154">
        <v>0</v>
      </c>
      <c r="SCD10" s="154">
        <v>0</v>
      </c>
      <c r="SCE10" s="154">
        <v>0</v>
      </c>
      <c r="SCF10" s="154">
        <v>0</v>
      </c>
      <c r="SCG10" s="154">
        <v>0</v>
      </c>
      <c r="SCH10" s="154">
        <v>0</v>
      </c>
      <c r="SCI10" s="154">
        <v>0</v>
      </c>
      <c r="SCJ10" s="154">
        <v>0</v>
      </c>
      <c r="SCK10" s="154">
        <v>0</v>
      </c>
      <c r="SCL10" s="154">
        <v>0</v>
      </c>
      <c r="SCM10" s="154">
        <v>0</v>
      </c>
      <c r="SCN10" s="154">
        <v>0</v>
      </c>
      <c r="SCO10" s="154">
        <v>0</v>
      </c>
      <c r="SCP10" s="154">
        <v>0</v>
      </c>
      <c r="SCQ10" s="154">
        <v>0</v>
      </c>
      <c r="SCR10" s="154">
        <v>0</v>
      </c>
      <c r="SCS10" s="154">
        <v>0</v>
      </c>
      <c r="SCT10" s="154">
        <v>0</v>
      </c>
      <c r="SCU10" s="154">
        <v>0</v>
      </c>
      <c r="SCV10" s="154">
        <v>0</v>
      </c>
      <c r="SCW10" s="154">
        <v>0</v>
      </c>
      <c r="SCX10" s="154">
        <v>0</v>
      </c>
      <c r="SCY10" s="154">
        <v>0</v>
      </c>
      <c r="SCZ10" s="154">
        <v>0</v>
      </c>
      <c r="SDA10" s="154">
        <v>0</v>
      </c>
      <c r="SDB10" s="154">
        <v>0</v>
      </c>
      <c r="SDC10" s="154">
        <v>0</v>
      </c>
      <c r="SDD10" s="154">
        <v>0</v>
      </c>
      <c r="SDE10" s="154">
        <v>0</v>
      </c>
      <c r="SDF10" s="154">
        <v>0</v>
      </c>
      <c r="SDG10" s="154">
        <v>0</v>
      </c>
      <c r="SDH10" s="154">
        <v>0</v>
      </c>
      <c r="SDI10" s="154">
        <v>0</v>
      </c>
      <c r="SDJ10" s="154">
        <v>0</v>
      </c>
      <c r="SDK10" s="154">
        <v>0</v>
      </c>
      <c r="SDL10" s="154">
        <v>0</v>
      </c>
      <c r="SDM10" s="154">
        <v>0</v>
      </c>
      <c r="SDN10" s="154">
        <v>0</v>
      </c>
      <c r="SDO10" s="154">
        <v>0</v>
      </c>
      <c r="SDP10" s="154">
        <v>0</v>
      </c>
      <c r="SDQ10" s="154">
        <v>0</v>
      </c>
      <c r="SDR10" s="154">
        <v>0</v>
      </c>
      <c r="SDS10" s="154">
        <v>0</v>
      </c>
      <c r="SDT10" s="154">
        <v>0</v>
      </c>
      <c r="SDU10" s="154">
        <v>0</v>
      </c>
      <c r="SDV10" s="154">
        <v>0</v>
      </c>
      <c r="SDW10" s="154">
        <v>0</v>
      </c>
      <c r="SDX10" s="154">
        <v>0</v>
      </c>
      <c r="SDY10" s="154">
        <v>0</v>
      </c>
      <c r="SDZ10" s="154">
        <v>0</v>
      </c>
      <c r="SEA10" s="154">
        <v>0</v>
      </c>
      <c r="SEB10" s="154">
        <v>0</v>
      </c>
      <c r="SEC10" s="154">
        <v>0</v>
      </c>
      <c r="SED10" s="154">
        <v>0</v>
      </c>
      <c r="SEE10" s="154">
        <v>0</v>
      </c>
      <c r="SEF10" s="154">
        <v>0</v>
      </c>
      <c r="SEG10" s="154">
        <v>0</v>
      </c>
      <c r="SEH10" s="154">
        <v>0</v>
      </c>
      <c r="SEI10" s="154">
        <v>0</v>
      </c>
      <c r="SEJ10" s="154">
        <v>0</v>
      </c>
      <c r="SEK10" s="154">
        <v>0</v>
      </c>
      <c r="SEL10" s="154">
        <v>0</v>
      </c>
      <c r="SEM10" s="154">
        <v>0</v>
      </c>
      <c r="SEN10" s="154">
        <v>0</v>
      </c>
      <c r="SEO10" s="154">
        <v>0</v>
      </c>
      <c r="SEP10" s="154">
        <v>0</v>
      </c>
      <c r="SEQ10" s="154">
        <v>0</v>
      </c>
      <c r="SER10" s="154">
        <v>0</v>
      </c>
      <c r="SES10" s="154">
        <v>0</v>
      </c>
      <c r="SET10" s="154">
        <v>0</v>
      </c>
      <c r="SEU10" s="154">
        <v>0</v>
      </c>
      <c r="SEV10" s="154">
        <v>0</v>
      </c>
      <c r="SEW10" s="154">
        <v>0</v>
      </c>
      <c r="SEX10" s="154">
        <v>0</v>
      </c>
      <c r="SEY10" s="154">
        <v>0</v>
      </c>
      <c r="SEZ10" s="154">
        <v>0</v>
      </c>
      <c r="SFA10" s="154">
        <v>0</v>
      </c>
      <c r="SFB10" s="154">
        <v>0</v>
      </c>
      <c r="SFC10" s="154">
        <v>0</v>
      </c>
      <c r="SFD10" s="154">
        <v>0</v>
      </c>
      <c r="SFE10" s="154">
        <v>0</v>
      </c>
      <c r="SFF10" s="154">
        <v>0</v>
      </c>
      <c r="SFG10" s="154">
        <v>0</v>
      </c>
      <c r="SFH10" s="154">
        <v>0</v>
      </c>
      <c r="SFI10" s="154">
        <v>0</v>
      </c>
      <c r="SFJ10" s="154">
        <v>0</v>
      </c>
      <c r="SFK10" s="154">
        <v>0</v>
      </c>
      <c r="SFL10" s="154">
        <v>0</v>
      </c>
      <c r="SFM10" s="154">
        <v>0</v>
      </c>
      <c r="SFN10" s="154">
        <v>0</v>
      </c>
      <c r="SFO10" s="154">
        <v>0</v>
      </c>
      <c r="SFP10" s="154">
        <v>0</v>
      </c>
      <c r="SFQ10" s="154">
        <v>0</v>
      </c>
      <c r="SFR10" s="154">
        <v>0</v>
      </c>
      <c r="SFS10" s="154">
        <v>0</v>
      </c>
      <c r="SFT10" s="154">
        <v>0</v>
      </c>
      <c r="SFU10" s="154">
        <v>0</v>
      </c>
      <c r="SFV10" s="154">
        <v>0</v>
      </c>
      <c r="SFW10" s="154">
        <v>0</v>
      </c>
      <c r="SFX10" s="154">
        <v>0</v>
      </c>
      <c r="SFY10" s="154">
        <v>0</v>
      </c>
      <c r="SFZ10" s="154">
        <v>0</v>
      </c>
      <c r="SGA10" s="154">
        <v>0</v>
      </c>
      <c r="SGB10" s="154">
        <v>0</v>
      </c>
      <c r="SGC10" s="154">
        <v>0</v>
      </c>
      <c r="SGD10" s="154">
        <v>0</v>
      </c>
      <c r="SGE10" s="154">
        <v>0</v>
      </c>
      <c r="SGF10" s="154">
        <v>0</v>
      </c>
      <c r="SGG10" s="154">
        <v>0</v>
      </c>
      <c r="SGH10" s="154">
        <v>0</v>
      </c>
      <c r="SGI10" s="154">
        <v>0</v>
      </c>
      <c r="SGJ10" s="154">
        <v>0</v>
      </c>
      <c r="SGK10" s="154">
        <v>0</v>
      </c>
      <c r="SGL10" s="154">
        <v>0</v>
      </c>
      <c r="SGM10" s="154">
        <v>0</v>
      </c>
      <c r="SGN10" s="154">
        <v>0</v>
      </c>
      <c r="SGO10" s="154">
        <v>0</v>
      </c>
      <c r="SGP10" s="154">
        <v>0</v>
      </c>
      <c r="SGQ10" s="154">
        <v>0</v>
      </c>
      <c r="SGR10" s="154">
        <v>0</v>
      </c>
      <c r="SGS10" s="154">
        <v>0</v>
      </c>
      <c r="SGT10" s="154">
        <v>0</v>
      </c>
      <c r="SGU10" s="154">
        <v>0</v>
      </c>
      <c r="SGV10" s="154">
        <v>0</v>
      </c>
      <c r="SGW10" s="154">
        <v>0</v>
      </c>
      <c r="SGX10" s="154">
        <v>0</v>
      </c>
      <c r="SGY10" s="154">
        <v>0</v>
      </c>
      <c r="SGZ10" s="154">
        <v>0</v>
      </c>
      <c r="SHA10" s="154">
        <v>0</v>
      </c>
      <c r="SHB10" s="154">
        <v>0</v>
      </c>
      <c r="SHC10" s="154">
        <v>0</v>
      </c>
      <c r="SHD10" s="154">
        <v>0</v>
      </c>
      <c r="SHE10" s="154">
        <v>0</v>
      </c>
      <c r="SHF10" s="154">
        <v>0</v>
      </c>
      <c r="SHG10" s="154">
        <v>0</v>
      </c>
      <c r="SHH10" s="154">
        <v>0</v>
      </c>
      <c r="SHI10" s="154">
        <v>0</v>
      </c>
      <c r="SHJ10" s="154">
        <v>0</v>
      </c>
      <c r="SHK10" s="154">
        <v>0</v>
      </c>
      <c r="SHL10" s="154">
        <v>0</v>
      </c>
      <c r="SHM10" s="154">
        <v>0</v>
      </c>
      <c r="SHN10" s="154">
        <v>0</v>
      </c>
      <c r="SHO10" s="154">
        <v>0</v>
      </c>
      <c r="SHP10" s="154">
        <v>0</v>
      </c>
      <c r="SHQ10" s="154">
        <v>0</v>
      </c>
      <c r="SHR10" s="154">
        <v>0</v>
      </c>
      <c r="SHS10" s="154">
        <v>0</v>
      </c>
      <c r="SHT10" s="154">
        <v>0</v>
      </c>
      <c r="SHU10" s="154">
        <v>0</v>
      </c>
      <c r="SHV10" s="154">
        <v>0</v>
      </c>
      <c r="SHW10" s="154">
        <v>0</v>
      </c>
      <c r="SHX10" s="154">
        <v>0</v>
      </c>
      <c r="SHY10" s="154">
        <v>0</v>
      </c>
      <c r="SHZ10" s="154">
        <v>0</v>
      </c>
      <c r="SIA10" s="154">
        <v>0</v>
      </c>
      <c r="SIB10" s="154">
        <v>0</v>
      </c>
      <c r="SIC10" s="154">
        <v>0</v>
      </c>
      <c r="SID10" s="154">
        <v>0</v>
      </c>
      <c r="SIE10" s="154">
        <v>0</v>
      </c>
      <c r="SIF10" s="154">
        <v>0</v>
      </c>
      <c r="SIG10" s="154">
        <v>0</v>
      </c>
      <c r="SIH10" s="154">
        <v>0</v>
      </c>
      <c r="SII10" s="154">
        <v>0</v>
      </c>
      <c r="SIJ10" s="154">
        <v>0</v>
      </c>
      <c r="SIK10" s="154">
        <v>0</v>
      </c>
      <c r="SIL10" s="154">
        <v>0</v>
      </c>
      <c r="SIM10" s="154">
        <v>0</v>
      </c>
      <c r="SIN10" s="154">
        <v>0</v>
      </c>
      <c r="SIO10" s="154">
        <v>0</v>
      </c>
      <c r="SIP10" s="154">
        <v>0</v>
      </c>
      <c r="SIQ10" s="154">
        <v>0</v>
      </c>
      <c r="SIR10" s="154">
        <v>0</v>
      </c>
      <c r="SIS10" s="154">
        <v>0</v>
      </c>
      <c r="SIT10" s="154">
        <v>0</v>
      </c>
      <c r="SIU10" s="154">
        <v>0</v>
      </c>
      <c r="SIV10" s="154">
        <v>0</v>
      </c>
      <c r="SIW10" s="154">
        <v>0</v>
      </c>
      <c r="SIX10" s="154">
        <v>0</v>
      </c>
      <c r="SIY10" s="154">
        <v>0</v>
      </c>
      <c r="SIZ10" s="154">
        <v>0</v>
      </c>
      <c r="SJA10" s="154">
        <v>0</v>
      </c>
      <c r="SJB10" s="154">
        <v>0</v>
      </c>
      <c r="SJC10" s="154">
        <v>0</v>
      </c>
      <c r="SJD10" s="154">
        <v>0</v>
      </c>
      <c r="SJE10" s="154">
        <v>0</v>
      </c>
      <c r="SJF10" s="154">
        <v>0</v>
      </c>
      <c r="SJG10" s="154">
        <v>0</v>
      </c>
      <c r="SJH10" s="154">
        <v>0</v>
      </c>
      <c r="SJI10" s="154">
        <v>0</v>
      </c>
      <c r="SJJ10" s="154">
        <v>0</v>
      </c>
      <c r="SJK10" s="154">
        <v>0</v>
      </c>
      <c r="SJL10" s="154">
        <v>0</v>
      </c>
      <c r="SJM10" s="154">
        <v>0</v>
      </c>
      <c r="SJN10" s="154">
        <v>0</v>
      </c>
      <c r="SJO10" s="154">
        <v>0</v>
      </c>
      <c r="SJP10" s="154">
        <v>0</v>
      </c>
      <c r="SJQ10" s="154">
        <v>0</v>
      </c>
      <c r="SJR10" s="154">
        <v>0</v>
      </c>
      <c r="SJS10" s="154">
        <v>0</v>
      </c>
      <c r="SJT10" s="154">
        <v>0</v>
      </c>
      <c r="SJU10" s="154">
        <v>0</v>
      </c>
      <c r="SJV10" s="154">
        <v>0</v>
      </c>
      <c r="SJW10" s="154">
        <v>0</v>
      </c>
      <c r="SJX10" s="154">
        <v>0</v>
      </c>
      <c r="SJY10" s="154">
        <v>0</v>
      </c>
      <c r="SJZ10" s="154">
        <v>0</v>
      </c>
      <c r="SKA10" s="154">
        <v>0</v>
      </c>
      <c r="SKB10" s="154">
        <v>0</v>
      </c>
      <c r="SKC10" s="154">
        <v>0</v>
      </c>
      <c r="SKD10" s="154">
        <v>0</v>
      </c>
      <c r="SKE10" s="154">
        <v>0</v>
      </c>
      <c r="SKF10" s="154">
        <v>0</v>
      </c>
      <c r="SKG10" s="154">
        <v>0</v>
      </c>
      <c r="SKH10" s="154">
        <v>0</v>
      </c>
      <c r="SKI10" s="154">
        <v>0</v>
      </c>
      <c r="SKJ10" s="154">
        <v>0</v>
      </c>
      <c r="SKK10" s="154">
        <v>0</v>
      </c>
      <c r="SKL10" s="154">
        <v>0</v>
      </c>
      <c r="SKM10" s="154">
        <v>0</v>
      </c>
      <c r="SKN10" s="154">
        <v>0</v>
      </c>
      <c r="SKO10" s="154">
        <v>0</v>
      </c>
      <c r="SKP10" s="154">
        <v>0</v>
      </c>
      <c r="SKQ10" s="154">
        <v>0</v>
      </c>
      <c r="SKR10" s="154">
        <v>0</v>
      </c>
      <c r="SKS10" s="154">
        <v>0</v>
      </c>
      <c r="SKT10" s="154">
        <v>0</v>
      </c>
      <c r="SKU10" s="154">
        <v>0</v>
      </c>
      <c r="SKV10" s="154">
        <v>0</v>
      </c>
      <c r="SKW10" s="154">
        <v>0</v>
      </c>
      <c r="SKX10" s="154">
        <v>0</v>
      </c>
      <c r="SKY10" s="154">
        <v>0</v>
      </c>
      <c r="SKZ10" s="154">
        <v>0</v>
      </c>
      <c r="SLA10" s="154">
        <v>0</v>
      </c>
      <c r="SLB10" s="154">
        <v>0</v>
      </c>
      <c r="SLC10" s="154">
        <v>0</v>
      </c>
      <c r="SLD10" s="154">
        <v>0</v>
      </c>
      <c r="SLE10" s="154">
        <v>0</v>
      </c>
      <c r="SLF10" s="154">
        <v>0</v>
      </c>
      <c r="SLG10" s="154">
        <v>0</v>
      </c>
      <c r="SLH10" s="154">
        <v>0</v>
      </c>
      <c r="SLI10" s="154">
        <v>0</v>
      </c>
      <c r="SLJ10" s="154">
        <v>0</v>
      </c>
      <c r="SLK10" s="154">
        <v>0</v>
      </c>
      <c r="SLL10" s="154">
        <v>0</v>
      </c>
      <c r="SLM10" s="154">
        <v>0</v>
      </c>
      <c r="SLN10" s="154">
        <v>0</v>
      </c>
      <c r="SLO10" s="154">
        <v>0</v>
      </c>
      <c r="SLP10" s="154">
        <v>0</v>
      </c>
      <c r="SLQ10" s="154">
        <v>0</v>
      </c>
      <c r="SLR10" s="154">
        <v>0</v>
      </c>
      <c r="SLS10" s="154">
        <v>0</v>
      </c>
      <c r="SLT10" s="154">
        <v>0</v>
      </c>
      <c r="SLU10" s="154">
        <v>0</v>
      </c>
      <c r="SLV10" s="154">
        <v>0</v>
      </c>
      <c r="SLW10" s="154">
        <v>0</v>
      </c>
      <c r="SLX10" s="154">
        <v>0</v>
      </c>
      <c r="SLY10" s="154">
        <v>0</v>
      </c>
      <c r="SLZ10" s="154">
        <v>0</v>
      </c>
      <c r="SMA10" s="154">
        <v>0</v>
      </c>
      <c r="SMB10" s="154">
        <v>0</v>
      </c>
      <c r="SMC10" s="154">
        <v>0</v>
      </c>
      <c r="SMD10" s="154">
        <v>0</v>
      </c>
      <c r="SME10" s="154">
        <v>0</v>
      </c>
      <c r="SMF10" s="154">
        <v>0</v>
      </c>
      <c r="SMG10" s="154">
        <v>0</v>
      </c>
      <c r="SMH10" s="154">
        <v>0</v>
      </c>
      <c r="SMI10" s="154">
        <v>0</v>
      </c>
      <c r="SMJ10" s="154">
        <v>0</v>
      </c>
      <c r="SMK10" s="154">
        <v>0</v>
      </c>
      <c r="SML10" s="154">
        <v>0</v>
      </c>
      <c r="SMM10" s="154">
        <v>0</v>
      </c>
      <c r="SMN10" s="154">
        <v>0</v>
      </c>
      <c r="SMO10" s="154">
        <v>0</v>
      </c>
      <c r="SMP10" s="154">
        <v>0</v>
      </c>
      <c r="SMQ10" s="154">
        <v>0</v>
      </c>
      <c r="SMR10" s="154">
        <v>0</v>
      </c>
      <c r="SMS10" s="154">
        <v>0</v>
      </c>
      <c r="SMT10" s="154">
        <v>0</v>
      </c>
      <c r="SMU10" s="154">
        <v>0</v>
      </c>
      <c r="SMV10" s="154">
        <v>0</v>
      </c>
      <c r="SMW10" s="154">
        <v>0</v>
      </c>
      <c r="SMX10" s="154">
        <v>0</v>
      </c>
      <c r="SMY10" s="154">
        <v>0</v>
      </c>
      <c r="SMZ10" s="154">
        <v>0</v>
      </c>
      <c r="SNA10" s="154">
        <v>0</v>
      </c>
      <c r="SNB10" s="154">
        <v>0</v>
      </c>
      <c r="SNC10" s="154">
        <v>0</v>
      </c>
      <c r="SND10" s="154">
        <v>0</v>
      </c>
      <c r="SNE10" s="154">
        <v>0</v>
      </c>
      <c r="SNF10" s="154">
        <v>0</v>
      </c>
      <c r="SNG10" s="154">
        <v>0</v>
      </c>
      <c r="SNH10" s="154">
        <v>0</v>
      </c>
      <c r="SNI10" s="154">
        <v>0</v>
      </c>
      <c r="SNJ10" s="154">
        <v>0</v>
      </c>
      <c r="SNK10" s="154">
        <v>0</v>
      </c>
      <c r="SNL10" s="154">
        <v>0</v>
      </c>
      <c r="SNM10" s="154">
        <v>0</v>
      </c>
      <c r="SNN10" s="154">
        <v>0</v>
      </c>
      <c r="SNO10" s="154">
        <v>0</v>
      </c>
      <c r="SNP10" s="154">
        <v>0</v>
      </c>
      <c r="SNQ10" s="154">
        <v>0</v>
      </c>
      <c r="SNR10" s="154">
        <v>0</v>
      </c>
      <c r="SNS10" s="154">
        <v>0</v>
      </c>
      <c r="SNT10" s="154">
        <v>0</v>
      </c>
      <c r="SNU10" s="154">
        <v>0</v>
      </c>
      <c r="SNV10" s="154">
        <v>0</v>
      </c>
      <c r="SNW10" s="154">
        <v>0</v>
      </c>
      <c r="SNX10" s="154">
        <v>0</v>
      </c>
      <c r="SNY10" s="154">
        <v>0</v>
      </c>
      <c r="SNZ10" s="154">
        <v>0</v>
      </c>
      <c r="SOA10" s="154">
        <v>0</v>
      </c>
      <c r="SOB10" s="154">
        <v>0</v>
      </c>
      <c r="SOC10" s="154">
        <v>0</v>
      </c>
      <c r="SOD10" s="154">
        <v>0</v>
      </c>
      <c r="SOE10" s="154">
        <v>0</v>
      </c>
      <c r="SOF10" s="154">
        <v>0</v>
      </c>
      <c r="SOG10" s="154">
        <v>0</v>
      </c>
      <c r="SOH10" s="154">
        <v>0</v>
      </c>
      <c r="SOI10" s="154">
        <v>0</v>
      </c>
      <c r="SOJ10" s="154">
        <v>0</v>
      </c>
      <c r="SOK10" s="154">
        <v>0</v>
      </c>
      <c r="SOL10" s="154">
        <v>0</v>
      </c>
      <c r="SOM10" s="154">
        <v>0</v>
      </c>
      <c r="SON10" s="154">
        <v>0</v>
      </c>
      <c r="SOO10" s="154">
        <v>0</v>
      </c>
      <c r="SOP10" s="154">
        <v>0</v>
      </c>
      <c r="SOQ10" s="154">
        <v>0</v>
      </c>
      <c r="SOR10" s="154">
        <v>0</v>
      </c>
      <c r="SOS10" s="154">
        <v>0</v>
      </c>
      <c r="SOT10" s="154">
        <v>0</v>
      </c>
      <c r="SOU10" s="154">
        <v>0</v>
      </c>
      <c r="SOV10" s="154">
        <v>0</v>
      </c>
      <c r="SOW10" s="154">
        <v>0</v>
      </c>
      <c r="SOX10" s="154">
        <v>0</v>
      </c>
      <c r="SOY10" s="154">
        <v>0</v>
      </c>
      <c r="SOZ10" s="154">
        <v>0</v>
      </c>
      <c r="SPA10" s="154">
        <v>0</v>
      </c>
      <c r="SPB10" s="154">
        <v>0</v>
      </c>
      <c r="SPC10" s="154">
        <v>0</v>
      </c>
      <c r="SPD10" s="154">
        <v>0</v>
      </c>
      <c r="SPE10" s="154">
        <v>0</v>
      </c>
      <c r="SPF10" s="154">
        <v>0</v>
      </c>
      <c r="SPG10" s="154">
        <v>0</v>
      </c>
      <c r="SPH10" s="154">
        <v>0</v>
      </c>
      <c r="SPI10" s="154">
        <v>0</v>
      </c>
      <c r="SPJ10" s="154">
        <v>0</v>
      </c>
      <c r="SPK10" s="154">
        <v>0</v>
      </c>
      <c r="SPL10" s="154">
        <v>0</v>
      </c>
      <c r="SPM10" s="154">
        <v>0</v>
      </c>
      <c r="SPN10" s="154">
        <v>0</v>
      </c>
      <c r="SPO10" s="154">
        <v>0</v>
      </c>
      <c r="SPP10" s="154">
        <v>0</v>
      </c>
      <c r="SPQ10" s="154">
        <v>0</v>
      </c>
      <c r="SPR10" s="154">
        <v>0</v>
      </c>
      <c r="SPS10" s="154">
        <v>0</v>
      </c>
      <c r="SPT10" s="154">
        <v>0</v>
      </c>
      <c r="SPU10" s="154">
        <v>0</v>
      </c>
      <c r="SPV10" s="154">
        <v>0</v>
      </c>
      <c r="SPW10" s="154">
        <v>0</v>
      </c>
      <c r="SPX10" s="154">
        <v>0</v>
      </c>
      <c r="SPY10" s="154">
        <v>0</v>
      </c>
      <c r="SPZ10" s="154">
        <v>0</v>
      </c>
      <c r="SQA10" s="154">
        <v>0</v>
      </c>
      <c r="SQB10" s="154">
        <v>0</v>
      </c>
      <c r="SQC10" s="154">
        <v>0</v>
      </c>
      <c r="SQD10" s="154">
        <v>0</v>
      </c>
      <c r="SQE10" s="154">
        <v>0</v>
      </c>
      <c r="SQF10" s="154">
        <v>0</v>
      </c>
      <c r="SQG10" s="154">
        <v>0</v>
      </c>
      <c r="SQH10" s="154">
        <v>0</v>
      </c>
      <c r="SQI10" s="154">
        <v>0</v>
      </c>
      <c r="SQJ10" s="154">
        <v>0</v>
      </c>
      <c r="SQK10" s="154">
        <v>0</v>
      </c>
      <c r="SQL10" s="154">
        <v>0</v>
      </c>
      <c r="SQM10" s="154">
        <v>0</v>
      </c>
      <c r="SQN10" s="154">
        <v>0</v>
      </c>
      <c r="SQO10" s="154">
        <v>0</v>
      </c>
      <c r="SQP10" s="154">
        <v>0</v>
      </c>
      <c r="SQQ10" s="154">
        <v>0</v>
      </c>
      <c r="SQR10" s="154">
        <v>0</v>
      </c>
      <c r="SQS10" s="154">
        <v>0</v>
      </c>
      <c r="SQT10" s="154">
        <v>0</v>
      </c>
      <c r="SQU10" s="154">
        <v>0</v>
      </c>
      <c r="SQV10" s="154">
        <v>0</v>
      </c>
      <c r="SQW10" s="154">
        <v>0</v>
      </c>
      <c r="SQX10" s="154">
        <v>0</v>
      </c>
      <c r="SQY10" s="154">
        <v>0</v>
      </c>
      <c r="SQZ10" s="154">
        <v>0</v>
      </c>
      <c r="SRA10" s="154">
        <v>0</v>
      </c>
      <c r="SRB10" s="154">
        <v>0</v>
      </c>
      <c r="SRC10" s="154">
        <v>0</v>
      </c>
      <c r="SRD10" s="154">
        <v>0</v>
      </c>
      <c r="SRE10" s="154">
        <v>0</v>
      </c>
      <c r="SRF10" s="154">
        <v>0</v>
      </c>
      <c r="SRG10" s="154">
        <v>0</v>
      </c>
      <c r="SRH10" s="154">
        <v>0</v>
      </c>
      <c r="SRI10" s="154">
        <v>0</v>
      </c>
      <c r="SRJ10" s="154">
        <v>0</v>
      </c>
      <c r="SRK10" s="154">
        <v>0</v>
      </c>
      <c r="SRL10" s="154">
        <v>0</v>
      </c>
      <c r="SRM10" s="154">
        <v>0</v>
      </c>
      <c r="SRN10" s="154">
        <v>0</v>
      </c>
      <c r="SRO10" s="154">
        <v>0</v>
      </c>
      <c r="SRP10" s="154">
        <v>0</v>
      </c>
      <c r="SRQ10" s="154">
        <v>0</v>
      </c>
      <c r="SRR10" s="154">
        <v>0</v>
      </c>
      <c r="SRS10" s="154">
        <v>0</v>
      </c>
      <c r="SRT10" s="154">
        <v>0</v>
      </c>
      <c r="SRU10" s="154">
        <v>0</v>
      </c>
      <c r="SRV10" s="154">
        <v>0</v>
      </c>
      <c r="SRW10" s="154">
        <v>0</v>
      </c>
      <c r="SRX10" s="154">
        <v>0</v>
      </c>
      <c r="SRY10" s="154">
        <v>0</v>
      </c>
      <c r="SRZ10" s="154">
        <v>0</v>
      </c>
      <c r="SSA10" s="154">
        <v>0</v>
      </c>
      <c r="SSB10" s="154">
        <v>0</v>
      </c>
      <c r="SSC10" s="154">
        <v>0</v>
      </c>
      <c r="SSD10" s="154">
        <v>0</v>
      </c>
      <c r="SSE10" s="154">
        <v>0</v>
      </c>
      <c r="SSF10" s="154">
        <v>0</v>
      </c>
      <c r="SSG10" s="154">
        <v>0</v>
      </c>
      <c r="SSH10" s="154">
        <v>0</v>
      </c>
      <c r="SSI10" s="154">
        <v>0</v>
      </c>
      <c r="SSJ10" s="154">
        <v>0</v>
      </c>
      <c r="SSK10" s="154">
        <v>0</v>
      </c>
      <c r="SSL10" s="154">
        <v>0</v>
      </c>
      <c r="SSM10" s="154">
        <v>0</v>
      </c>
      <c r="SSN10" s="154">
        <v>0</v>
      </c>
      <c r="SSO10" s="154">
        <v>0</v>
      </c>
      <c r="SSP10" s="154">
        <v>0</v>
      </c>
      <c r="SSQ10" s="154">
        <v>0</v>
      </c>
      <c r="SSR10" s="154">
        <v>0</v>
      </c>
      <c r="SSS10" s="154">
        <v>0</v>
      </c>
      <c r="SST10" s="154">
        <v>0</v>
      </c>
      <c r="SSU10" s="154">
        <v>0</v>
      </c>
      <c r="SSV10" s="154">
        <v>0</v>
      </c>
      <c r="SSW10" s="154">
        <v>0</v>
      </c>
      <c r="SSX10" s="154">
        <v>0</v>
      </c>
      <c r="SSY10" s="154">
        <v>0</v>
      </c>
      <c r="SSZ10" s="154">
        <v>0</v>
      </c>
      <c r="STA10" s="154">
        <v>0</v>
      </c>
      <c r="STB10" s="154">
        <v>0</v>
      </c>
      <c r="STC10" s="154">
        <v>0</v>
      </c>
      <c r="STD10" s="154">
        <v>0</v>
      </c>
      <c r="STE10" s="154">
        <v>0</v>
      </c>
      <c r="STF10" s="154">
        <v>0</v>
      </c>
      <c r="STG10" s="154">
        <v>0</v>
      </c>
      <c r="STH10" s="154">
        <v>0</v>
      </c>
      <c r="STI10" s="154">
        <v>0</v>
      </c>
      <c r="STJ10" s="154">
        <v>0</v>
      </c>
      <c r="STK10" s="154">
        <v>0</v>
      </c>
      <c r="STL10" s="154">
        <v>0</v>
      </c>
      <c r="STM10" s="154">
        <v>0</v>
      </c>
      <c r="STN10" s="154">
        <v>0</v>
      </c>
      <c r="STO10" s="154">
        <v>0</v>
      </c>
      <c r="STP10" s="154">
        <v>0</v>
      </c>
      <c r="STQ10" s="154">
        <v>0</v>
      </c>
      <c r="STR10" s="154">
        <v>0</v>
      </c>
      <c r="STS10" s="154">
        <v>0</v>
      </c>
      <c r="STT10" s="154">
        <v>0</v>
      </c>
      <c r="STU10" s="154">
        <v>0</v>
      </c>
      <c r="STV10" s="154">
        <v>0</v>
      </c>
      <c r="STW10" s="154">
        <v>0</v>
      </c>
      <c r="STX10" s="154">
        <v>0</v>
      </c>
      <c r="STY10" s="154">
        <v>0</v>
      </c>
      <c r="STZ10" s="154">
        <v>0</v>
      </c>
      <c r="SUA10" s="154">
        <v>0</v>
      </c>
      <c r="SUB10" s="154">
        <v>0</v>
      </c>
      <c r="SUC10" s="154">
        <v>0</v>
      </c>
      <c r="SUD10" s="154">
        <v>0</v>
      </c>
      <c r="SUE10" s="154">
        <v>0</v>
      </c>
      <c r="SUF10" s="154">
        <v>0</v>
      </c>
      <c r="SUG10" s="154">
        <v>0</v>
      </c>
      <c r="SUH10" s="154">
        <v>0</v>
      </c>
      <c r="SUI10" s="154">
        <v>0</v>
      </c>
      <c r="SUJ10" s="154">
        <v>0</v>
      </c>
      <c r="SUK10" s="154">
        <v>0</v>
      </c>
      <c r="SUL10" s="154">
        <v>0</v>
      </c>
      <c r="SUM10" s="154">
        <v>0</v>
      </c>
      <c r="SUN10" s="154">
        <v>0</v>
      </c>
      <c r="SUO10" s="154">
        <v>0</v>
      </c>
      <c r="SUP10" s="154">
        <v>0</v>
      </c>
      <c r="SUQ10" s="154">
        <v>0</v>
      </c>
      <c r="SUR10" s="154">
        <v>0</v>
      </c>
      <c r="SUS10" s="154">
        <v>0</v>
      </c>
      <c r="SUT10" s="154">
        <v>0</v>
      </c>
      <c r="SUU10" s="154">
        <v>0</v>
      </c>
      <c r="SUV10" s="154">
        <v>0</v>
      </c>
      <c r="SUW10" s="154">
        <v>0</v>
      </c>
      <c r="SUX10" s="154">
        <v>0</v>
      </c>
      <c r="SUY10" s="154">
        <v>0</v>
      </c>
      <c r="SUZ10" s="154">
        <v>0</v>
      </c>
      <c r="SVA10" s="154">
        <v>0</v>
      </c>
      <c r="SVB10" s="154">
        <v>0</v>
      </c>
      <c r="SVC10" s="154">
        <v>0</v>
      </c>
      <c r="SVD10" s="154">
        <v>0</v>
      </c>
      <c r="SVE10" s="154">
        <v>0</v>
      </c>
      <c r="SVF10" s="154">
        <v>0</v>
      </c>
      <c r="SVG10" s="154">
        <v>0</v>
      </c>
      <c r="SVH10" s="154">
        <v>0</v>
      </c>
      <c r="SVI10" s="154">
        <v>0</v>
      </c>
      <c r="SVJ10" s="154">
        <v>0</v>
      </c>
      <c r="SVK10" s="154">
        <v>0</v>
      </c>
      <c r="SVL10" s="154">
        <v>0</v>
      </c>
      <c r="SVM10" s="154">
        <v>0</v>
      </c>
      <c r="SVN10" s="154">
        <v>0</v>
      </c>
      <c r="SVO10" s="154">
        <v>0</v>
      </c>
      <c r="SVP10" s="154">
        <v>0</v>
      </c>
      <c r="SVQ10" s="154">
        <v>0</v>
      </c>
      <c r="SVR10" s="154">
        <v>0</v>
      </c>
      <c r="SVS10" s="154">
        <v>0</v>
      </c>
      <c r="SVT10" s="154">
        <v>0</v>
      </c>
      <c r="SVU10" s="154">
        <v>0</v>
      </c>
      <c r="SVV10" s="154">
        <v>0</v>
      </c>
      <c r="SVW10" s="154">
        <v>0</v>
      </c>
      <c r="SVX10" s="154">
        <v>0</v>
      </c>
      <c r="SVY10" s="154">
        <v>0</v>
      </c>
      <c r="SVZ10" s="154">
        <v>0</v>
      </c>
      <c r="SWA10" s="154">
        <v>0</v>
      </c>
      <c r="SWB10" s="154">
        <v>0</v>
      </c>
      <c r="SWC10" s="154">
        <v>0</v>
      </c>
      <c r="SWD10" s="154">
        <v>0</v>
      </c>
      <c r="SWE10" s="154">
        <v>0</v>
      </c>
      <c r="SWF10" s="154">
        <v>0</v>
      </c>
      <c r="SWG10" s="154">
        <v>0</v>
      </c>
      <c r="SWH10" s="154">
        <v>0</v>
      </c>
      <c r="SWI10" s="154">
        <v>0</v>
      </c>
      <c r="SWJ10" s="154">
        <v>0</v>
      </c>
      <c r="SWK10" s="154">
        <v>0</v>
      </c>
      <c r="SWL10" s="154">
        <v>0</v>
      </c>
      <c r="SWM10" s="154">
        <v>0</v>
      </c>
      <c r="SWN10" s="154">
        <v>0</v>
      </c>
      <c r="SWO10" s="154">
        <v>0</v>
      </c>
      <c r="SWP10" s="154">
        <v>0</v>
      </c>
      <c r="SWQ10" s="154">
        <v>0</v>
      </c>
      <c r="SWR10" s="154">
        <v>0</v>
      </c>
      <c r="SWS10" s="154">
        <v>0</v>
      </c>
      <c r="SWT10" s="154">
        <v>0</v>
      </c>
      <c r="SWU10" s="154">
        <v>0</v>
      </c>
      <c r="SWV10" s="154">
        <v>0</v>
      </c>
      <c r="SWW10" s="154">
        <v>0</v>
      </c>
      <c r="SWX10" s="154">
        <v>0</v>
      </c>
      <c r="SWY10" s="154">
        <v>0</v>
      </c>
      <c r="SWZ10" s="154">
        <v>0</v>
      </c>
      <c r="SXA10" s="154">
        <v>0</v>
      </c>
      <c r="SXB10" s="154">
        <v>0</v>
      </c>
      <c r="SXC10" s="154">
        <v>0</v>
      </c>
      <c r="SXD10" s="154">
        <v>0</v>
      </c>
      <c r="SXE10" s="154">
        <v>0</v>
      </c>
      <c r="SXF10" s="154">
        <v>0</v>
      </c>
      <c r="SXG10" s="154">
        <v>0</v>
      </c>
      <c r="SXH10" s="154">
        <v>0</v>
      </c>
      <c r="SXI10" s="154">
        <v>0</v>
      </c>
      <c r="SXJ10" s="154">
        <v>0</v>
      </c>
      <c r="SXK10" s="154">
        <v>0</v>
      </c>
      <c r="SXL10" s="154">
        <v>0</v>
      </c>
      <c r="SXM10" s="154">
        <v>0</v>
      </c>
      <c r="SXN10" s="154">
        <v>0</v>
      </c>
      <c r="SXO10" s="154">
        <v>0</v>
      </c>
      <c r="SXP10" s="154">
        <v>0</v>
      </c>
      <c r="SXQ10" s="154">
        <v>0</v>
      </c>
      <c r="SXR10" s="154">
        <v>0</v>
      </c>
      <c r="SXS10" s="154">
        <v>0</v>
      </c>
      <c r="SXT10" s="154">
        <v>0</v>
      </c>
      <c r="SXU10" s="154">
        <v>0</v>
      </c>
      <c r="SXV10" s="154">
        <v>0</v>
      </c>
      <c r="SXW10" s="154">
        <v>0</v>
      </c>
      <c r="SXX10" s="154">
        <v>0</v>
      </c>
      <c r="SXY10" s="154">
        <v>0</v>
      </c>
      <c r="SXZ10" s="154">
        <v>0</v>
      </c>
      <c r="SYA10" s="154">
        <v>0</v>
      </c>
      <c r="SYB10" s="154">
        <v>0</v>
      </c>
      <c r="SYC10" s="154">
        <v>0</v>
      </c>
      <c r="SYD10" s="154">
        <v>0</v>
      </c>
      <c r="SYE10" s="154">
        <v>0</v>
      </c>
      <c r="SYF10" s="154">
        <v>0</v>
      </c>
      <c r="SYG10" s="154">
        <v>0</v>
      </c>
      <c r="SYH10" s="154">
        <v>0</v>
      </c>
      <c r="SYI10" s="154">
        <v>0</v>
      </c>
      <c r="SYJ10" s="154">
        <v>0</v>
      </c>
      <c r="SYK10" s="154">
        <v>0</v>
      </c>
      <c r="SYL10" s="154">
        <v>0</v>
      </c>
      <c r="SYM10" s="154">
        <v>0</v>
      </c>
      <c r="SYN10" s="154">
        <v>0</v>
      </c>
      <c r="SYO10" s="154">
        <v>0</v>
      </c>
      <c r="SYP10" s="154">
        <v>0</v>
      </c>
      <c r="SYQ10" s="154">
        <v>0</v>
      </c>
      <c r="SYR10" s="154">
        <v>0</v>
      </c>
      <c r="SYS10" s="154">
        <v>0</v>
      </c>
      <c r="SYT10" s="154">
        <v>0</v>
      </c>
      <c r="SYU10" s="154">
        <v>0</v>
      </c>
      <c r="SYV10" s="154">
        <v>0</v>
      </c>
      <c r="SYW10" s="154">
        <v>0</v>
      </c>
      <c r="SYX10" s="154">
        <v>0</v>
      </c>
      <c r="SYY10" s="154">
        <v>0</v>
      </c>
      <c r="SYZ10" s="154">
        <v>0</v>
      </c>
      <c r="SZA10" s="154">
        <v>0</v>
      </c>
      <c r="SZB10" s="154">
        <v>0</v>
      </c>
      <c r="SZC10" s="154">
        <v>0</v>
      </c>
      <c r="SZD10" s="154">
        <v>0</v>
      </c>
      <c r="SZE10" s="154">
        <v>0</v>
      </c>
      <c r="SZF10" s="154">
        <v>0</v>
      </c>
      <c r="SZG10" s="154">
        <v>0</v>
      </c>
      <c r="SZH10" s="154">
        <v>0</v>
      </c>
      <c r="SZI10" s="154">
        <v>0</v>
      </c>
      <c r="SZJ10" s="154">
        <v>0</v>
      </c>
      <c r="SZK10" s="154">
        <v>0</v>
      </c>
      <c r="SZL10" s="154">
        <v>0</v>
      </c>
      <c r="SZM10" s="154">
        <v>0</v>
      </c>
      <c r="SZN10" s="154">
        <v>0</v>
      </c>
      <c r="SZO10" s="154">
        <v>0</v>
      </c>
      <c r="SZP10" s="154">
        <v>0</v>
      </c>
      <c r="SZQ10" s="154">
        <v>0</v>
      </c>
      <c r="SZR10" s="154">
        <v>0</v>
      </c>
      <c r="SZS10" s="154">
        <v>0</v>
      </c>
      <c r="SZT10" s="154">
        <v>0</v>
      </c>
      <c r="SZU10" s="154">
        <v>0</v>
      </c>
      <c r="SZV10" s="154">
        <v>0</v>
      </c>
      <c r="SZW10" s="154">
        <v>0</v>
      </c>
      <c r="SZX10" s="154">
        <v>0</v>
      </c>
      <c r="SZY10" s="154">
        <v>0</v>
      </c>
      <c r="SZZ10" s="154">
        <v>0</v>
      </c>
      <c r="TAA10" s="154">
        <v>0</v>
      </c>
      <c r="TAB10" s="154">
        <v>0</v>
      </c>
      <c r="TAC10" s="154">
        <v>0</v>
      </c>
      <c r="TAD10" s="154">
        <v>0</v>
      </c>
      <c r="TAE10" s="154">
        <v>0</v>
      </c>
      <c r="TAF10" s="154">
        <v>0</v>
      </c>
      <c r="TAG10" s="154">
        <v>0</v>
      </c>
      <c r="TAH10" s="154">
        <v>0</v>
      </c>
      <c r="TAI10" s="154">
        <v>0</v>
      </c>
      <c r="TAJ10" s="154">
        <v>0</v>
      </c>
      <c r="TAK10" s="154">
        <v>0</v>
      </c>
      <c r="TAL10" s="154">
        <v>0</v>
      </c>
      <c r="TAM10" s="154">
        <v>0</v>
      </c>
      <c r="TAN10" s="154">
        <v>0</v>
      </c>
      <c r="TAO10" s="154">
        <v>0</v>
      </c>
      <c r="TAP10" s="154">
        <v>0</v>
      </c>
      <c r="TAQ10" s="154">
        <v>0</v>
      </c>
      <c r="TAR10" s="154">
        <v>0</v>
      </c>
      <c r="TAS10" s="154">
        <v>0</v>
      </c>
      <c r="TAT10" s="154">
        <v>0</v>
      </c>
      <c r="TAU10" s="154">
        <v>0</v>
      </c>
      <c r="TAV10" s="154">
        <v>0</v>
      </c>
      <c r="TAW10" s="154">
        <v>0</v>
      </c>
      <c r="TAX10" s="154">
        <v>0</v>
      </c>
      <c r="TAY10" s="154">
        <v>0</v>
      </c>
      <c r="TAZ10" s="154">
        <v>0</v>
      </c>
      <c r="TBA10" s="154">
        <v>0</v>
      </c>
      <c r="TBB10" s="154">
        <v>0</v>
      </c>
      <c r="TBC10" s="154">
        <v>0</v>
      </c>
      <c r="TBD10" s="154">
        <v>0</v>
      </c>
      <c r="TBE10" s="154">
        <v>0</v>
      </c>
      <c r="TBF10" s="154">
        <v>0</v>
      </c>
      <c r="TBG10" s="154">
        <v>0</v>
      </c>
      <c r="TBH10" s="154">
        <v>0</v>
      </c>
      <c r="TBI10" s="154">
        <v>0</v>
      </c>
      <c r="TBJ10" s="154">
        <v>0</v>
      </c>
      <c r="TBK10" s="154">
        <v>0</v>
      </c>
      <c r="TBL10" s="154">
        <v>0</v>
      </c>
      <c r="TBM10" s="154">
        <v>0</v>
      </c>
      <c r="TBN10" s="154">
        <v>0</v>
      </c>
      <c r="TBO10" s="154">
        <v>0</v>
      </c>
      <c r="TBP10" s="154">
        <v>0</v>
      </c>
      <c r="TBQ10" s="154">
        <v>0</v>
      </c>
      <c r="TBR10" s="154">
        <v>0</v>
      </c>
      <c r="TBS10" s="154">
        <v>0</v>
      </c>
      <c r="TBT10" s="154">
        <v>0</v>
      </c>
      <c r="TBU10" s="154">
        <v>0</v>
      </c>
      <c r="TBV10" s="154">
        <v>0</v>
      </c>
      <c r="TBW10" s="154">
        <v>0</v>
      </c>
      <c r="TBX10" s="154">
        <v>0</v>
      </c>
      <c r="TBY10" s="154">
        <v>0</v>
      </c>
      <c r="TBZ10" s="154">
        <v>0</v>
      </c>
      <c r="TCA10" s="154">
        <v>0</v>
      </c>
      <c r="TCB10" s="154">
        <v>0</v>
      </c>
      <c r="TCC10" s="154">
        <v>0</v>
      </c>
      <c r="TCD10" s="154">
        <v>0</v>
      </c>
      <c r="TCE10" s="154">
        <v>0</v>
      </c>
      <c r="TCF10" s="154">
        <v>0</v>
      </c>
      <c r="TCG10" s="154">
        <v>0</v>
      </c>
      <c r="TCH10" s="154">
        <v>0</v>
      </c>
      <c r="TCI10" s="154">
        <v>0</v>
      </c>
      <c r="TCJ10" s="154">
        <v>0</v>
      </c>
      <c r="TCK10" s="154">
        <v>0</v>
      </c>
      <c r="TCL10" s="154">
        <v>0</v>
      </c>
      <c r="TCM10" s="154">
        <v>0</v>
      </c>
      <c r="TCN10" s="154">
        <v>0</v>
      </c>
      <c r="TCO10" s="154">
        <v>0</v>
      </c>
      <c r="TCP10" s="154">
        <v>0</v>
      </c>
      <c r="TCQ10" s="154">
        <v>0</v>
      </c>
      <c r="TCR10" s="154">
        <v>0</v>
      </c>
      <c r="TCS10" s="154">
        <v>0</v>
      </c>
      <c r="TCT10" s="154">
        <v>0</v>
      </c>
      <c r="TCU10" s="154">
        <v>0</v>
      </c>
      <c r="TCV10" s="154">
        <v>0</v>
      </c>
      <c r="TCW10" s="154">
        <v>0</v>
      </c>
      <c r="TCX10" s="154">
        <v>0</v>
      </c>
      <c r="TCY10" s="154">
        <v>0</v>
      </c>
      <c r="TCZ10" s="154">
        <v>0</v>
      </c>
      <c r="TDA10" s="154">
        <v>0</v>
      </c>
      <c r="TDB10" s="154">
        <v>0</v>
      </c>
      <c r="TDC10" s="154">
        <v>0</v>
      </c>
      <c r="TDD10" s="154">
        <v>0</v>
      </c>
      <c r="TDE10" s="154">
        <v>0</v>
      </c>
      <c r="TDF10" s="154">
        <v>0</v>
      </c>
      <c r="TDG10" s="154">
        <v>0</v>
      </c>
      <c r="TDH10" s="154">
        <v>0</v>
      </c>
      <c r="TDI10" s="154">
        <v>0</v>
      </c>
      <c r="TDJ10" s="154">
        <v>0</v>
      </c>
      <c r="TDK10" s="154">
        <v>0</v>
      </c>
      <c r="TDL10" s="154">
        <v>0</v>
      </c>
      <c r="TDM10" s="154">
        <v>0</v>
      </c>
      <c r="TDN10" s="154">
        <v>0</v>
      </c>
      <c r="TDO10" s="154">
        <v>0</v>
      </c>
      <c r="TDP10" s="154">
        <v>0</v>
      </c>
      <c r="TDQ10" s="154">
        <v>0</v>
      </c>
      <c r="TDR10" s="154">
        <v>0</v>
      </c>
      <c r="TDS10" s="154">
        <v>0</v>
      </c>
      <c r="TDT10" s="154">
        <v>0</v>
      </c>
      <c r="TDU10" s="154">
        <v>0</v>
      </c>
      <c r="TDV10" s="154">
        <v>0</v>
      </c>
      <c r="TDW10" s="154">
        <v>0</v>
      </c>
      <c r="TDX10" s="154">
        <v>0</v>
      </c>
      <c r="TDY10" s="154">
        <v>0</v>
      </c>
      <c r="TDZ10" s="154">
        <v>0</v>
      </c>
      <c r="TEA10" s="154">
        <v>0</v>
      </c>
      <c r="TEB10" s="154">
        <v>0</v>
      </c>
      <c r="TEC10" s="154">
        <v>0</v>
      </c>
      <c r="TED10" s="154">
        <v>0</v>
      </c>
      <c r="TEE10" s="154">
        <v>0</v>
      </c>
      <c r="TEF10" s="154">
        <v>0</v>
      </c>
      <c r="TEG10" s="154">
        <v>0</v>
      </c>
      <c r="TEH10" s="154">
        <v>0</v>
      </c>
      <c r="TEI10" s="154">
        <v>0</v>
      </c>
      <c r="TEJ10" s="154">
        <v>0</v>
      </c>
      <c r="TEK10" s="154">
        <v>0</v>
      </c>
      <c r="TEL10" s="154">
        <v>0</v>
      </c>
      <c r="TEM10" s="154">
        <v>0</v>
      </c>
      <c r="TEN10" s="154">
        <v>0</v>
      </c>
      <c r="TEO10" s="154">
        <v>0</v>
      </c>
      <c r="TEP10" s="154">
        <v>0</v>
      </c>
      <c r="TEQ10" s="154">
        <v>0</v>
      </c>
      <c r="TER10" s="154">
        <v>0</v>
      </c>
      <c r="TES10" s="154">
        <v>0</v>
      </c>
      <c r="TET10" s="154">
        <v>0</v>
      </c>
      <c r="TEU10" s="154">
        <v>0</v>
      </c>
      <c r="TEV10" s="154">
        <v>0</v>
      </c>
      <c r="TEW10" s="154">
        <v>0</v>
      </c>
      <c r="TEX10" s="154">
        <v>0</v>
      </c>
      <c r="TEY10" s="154">
        <v>0</v>
      </c>
      <c r="TEZ10" s="154">
        <v>0</v>
      </c>
      <c r="TFA10" s="154">
        <v>0</v>
      </c>
      <c r="TFB10" s="154">
        <v>0</v>
      </c>
      <c r="TFC10" s="154">
        <v>0</v>
      </c>
      <c r="TFD10" s="154">
        <v>0</v>
      </c>
      <c r="TFE10" s="154">
        <v>0</v>
      </c>
      <c r="TFF10" s="154">
        <v>0</v>
      </c>
      <c r="TFG10" s="154">
        <v>0</v>
      </c>
      <c r="TFH10" s="154">
        <v>0</v>
      </c>
      <c r="TFI10" s="154">
        <v>0</v>
      </c>
      <c r="TFJ10" s="154">
        <v>0</v>
      </c>
      <c r="TFK10" s="154">
        <v>0</v>
      </c>
      <c r="TFL10" s="154">
        <v>0</v>
      </c>
      <c r="TFM10" s="154">
        <v>0</v>
      </c>
      <c r="TFN10" s="154">
        <v>0</v>
      </c>
      <c r="TFO10" s="154">
        <v>0</v>
      </c>
      <c r="TFP10" s="154">
        <v>0</v>
      </c>
      <c r="TFQ10" s="154">
        <v>0</v>
      </c>
      <c r="TFR10" s="154">
        <v>0</v>
      </c>
      <c r="TFS10" s="154">
        <v>0</v>
      </c>
      <c r="TFT10" s="154">
        <v>0</v>
      </c>
      <c r="TFU10" s="154">
        <v>0</v>
      </c>
      <c r="TFV10" s="154">
        <v>0</v>
      </c>
      <c r="TFW10" s="154">
        <v>0</v>
      </c>
      <c r="TFX10" s="154">
        <v>0</v>
      </c>
      <c r="TFY10" s="154">
        <v>0</v>
      </c>
      <c r="TFZ10" s="154">
        <v>0</v>
      </c>
      <c r="TGA10" s="154">
        <v>0</v>
      </c>
      <c r="TGB10" s="154">
        <v>0</v>
      </c>
      <c r="TGC10" s="154">
        <v>0</v>
      </c>
      <c r="TGD10" s="154">
        <v>0</v>
      </c>
      <c r="TGE10" s="154">
        <v>0</v>
      </c>
      <c r="TGF10" s="154">
        <v>0</v>
      </c>
      <c r="TGG10" s="154">
        <v>0</v>
      </c>
      <c r="TGH10" s="154">
        <v>0</v>
      </c>
      <c r="TGI10" s="154">
        <v>0</v>
      </c>
      <c r="TGJ10" s="154">
        <v>0</v>
      </c>
      <c r="TGK10" s="154">
        <v>0</v>
      </c>
      <c r="TGL10" s="154">
        <v>0</v>
      </c>
      <c r="TGM10" s="154">
        <v>0</v>
      </c>
      <c r="TGN10" s="154">
        <v>0</v>
      </c>
      <c r="TGO10" s="154">
        <v>0</v>
      </c>
      <c r="TGP10" s="154">
        <v>0</v>
      </c>
      <c r="TGQ10" s="154">
        <v>0</v>
      </c>
      <c r="TGR10" s="154">
        <v>0</v>
      </c>
      <c r="TGS10" s="154">
        <v>0</v>
      </c>
      <c r="TGT10" s="154">
        <v>0</v>
      </c>
      <c r="TGU10" s="154">
        <v>0</v>
      </c>
      <c r="TGV10" s="154">
        <v>0</v>
      </c>
      <c r="TGW10" s="154">
        <v>0</v>
      </c>
      <c r="TGX10" s="154">
        <v>0</v>
      </c>
      <c r="TGY10" s="154">
        <v>0</v>
      </c>
      <c r="TGZ10" s="154">
        <v>0</v>
      </c>
      <c r="THA10" s="154">
        <v>0</v>
      </c>
      <c r="THB10" s="154">
        <v>0</v>
      </c>
      <c r="THC10" s="154">
        <v>0</v>
      </c>
      <c r="THD10" s="154">
        <v>0</v>
      </c>
      <c r="THE10" s="154">
        <v>0</v>
      </c>
      <c r="THF10" s="154">
        <v>0</v>
      </c>
      <c r="THG10" s="154">
        <v>0</v>
      </c>
      <c r="THH10" s="154">
        <v>0</v>
      </c>
      <c r="THI10" s="154">
        <v>0</v>
      </c>
      <c r="THJ10" s="154">
        <v>0</v>
      </c>
      <c r="THK10" s="154">
        <v>0</v>
      </c>
      <c r="THL10" s="154">
        <v>0</v>
      </c>
      <c r="THM10" s="154">
        <v>0</v>
      </c>
      <c r="THN10" s="154">
        <v>0</v>
      </c>
      <c r="THO10" s="154">
        <v>0</v>
      </c>
      <c r="THP10" s="154">
        <v>0</v>
      </c>
      <c r="THQ10" s="154">
        <v>0</v>
      </c>
      <c r="THR10" s="154">
        <v>0</v>
      </c>
      <c r="THS10" s="154">
        <v>0</v>
      </c>
      <c r="THT10" s="154">
        <v>0</v>
      </c>
      <c r="THU10" s="154">
        <v>0</v>
      </c>
      <c r="THV10" s="154">
        <v>0</v>
      </c>
      <c r="THW10" s="154">
        <v>0</v>
      </c>
      <c r="THX10" s="154">
        <v>0</v>
      </c>
      <c r="THY10" s="154">
        <v>0</v>
      </c>
      <c r="THZ10" s="154">
        <v>0</v>
      </c>
      <c r="TIA10" s="154">
        <v>0</v>
      </c>
      <c r="TIB10" s="154">
        <v>0</v>
      </c>
      <c r="TIC10" s="154">
        <v>0</v>
      </c>
      <c r="TID10" s="154">
        <v>0</v>
      </c>
      <c r="TIE10" s="154">
        <v>0</v>
      </c>
      <c r="TIF10" s="154">
        <v>0</v>
      </c>
      <c r="TIG10" s="154">
        <v>0</v>
      </c>
      <c r="TIH10" s="154">
        <v>0</v>
      </c>
      <c r="TII10" s="154">
        <v>0</v>
      </c>
      <c r="TIJ10" s="154">
        <v>0</v>
      </c>
      <c r="TIK10" s="154">
        <v>0</v>
      </c>
      <c r="TIL10" s="154">
        <v>0</v>
      </c>
      <c r="TIM10" s="154">
        <v>0</v>
      </c>
      <c r="TIN10" s="154">
        <v>0</v>
      </c>
      <c r="TIO10" s="154">
        <v>0</v>
      </c>
      <c r="TIP10" s="154">
        <v>0</v>
      </c>
      <c r="TIQ10" s="154">
        <v>0</v>
      </c>
      <c r="TIR10" s="154">
        <v>0</v>
      </c>
      <c r="TIS10" s="154">
        <v>0</v>
      </c>
      <c r="TIT10" s="154">
        <v>0</v>
      </c>
      <c r="TIU10" s="154">
        <v>0</v>
      </c>
      <c r="TIV10" s="154">
        <v>0</v>
      </c>
      <c r="TIW10" s="154">
        <v>0</v>
      </c>
      <c r="TIX10" s="154">
        <v>0</v>
      </c>
      <c r="TIY10" s="154">
        <v>0</v>
      </c>
      <c r="TIZ10" s="154">
        <v>0</v>
      </c>
      <c r="TJA10" s="154">
        <v>0</v>
      </c>
      <c r="TJB10" s="154">
        <v>0</v>
      </c>
      <c r="TJC10" s="154">
        <v>0</v>
      </c>
      <c r="TJD10" s="154">
        <v>0</v>
      </c>
      <c r="TJE10" s="154">
        <v>0</v>
      </c>
      <c r="TJF10" s="154">
        <v>0</v>
      </c>
      <c r="TJG10" s="154">
        <v>0</v>
      </c>
      <c r="TJH10" s="154">
        <v>0</v>
      </c>
      <c r="TJI10" s="154">
        <v>0</v>
      </c>
      <c r="TJJ10" s="154">
        <v>0</v>
      </c>
      <c r="TJK10" s="154">
        <v>0</v>
      </c>
      <c r="TJL10" s="154">
        <v>0</v>
      </c>
      <c r="TJM10" s="154">
        <v>0</v>
      </c>
      <c r="TJN10" s="154">
        <v>0</v>
      </c>
      <c r="TJO10" s="154">
        <v>0</v>
      </c>
      <c r="TJP10" s="154">
        <v>0</v>
      </c>
      <c r="TJQ10" s="154">
        <v>0</v>
      </c>
      <c r="TJR10" s="154">
        <v>0</v>
      </c>
      <c r="TJS10" s="154">
        <v>0</v>
      </c>
      <c r="TJT10" s="154">
        <v>0</v>
      </c>
      <c r="TJU10" s="154">
        <v>0</v>
      </c>
      <c r="TJV10" s="154">
        <v>0</v>
      </c>
      <c r="TJW10" s="154">
        <v>0</v>
      </c>
      <c r="TJX10" s="154">
        <v>0</v>
      </c>
      <c r="TJY10" s="154">
        <v>0</v>
      </c>
      <c r="TJZ10" s="154">
        <v>0</v>
      </c>
      <c r="TKA10" s="154">
        <v>0</v>
      </c>
      <c r="TKB10" s="154">
        <v>0</v>
      </c>
      <c r="TKC10" s="154">
        <v>0</v>
      </c>
      <c r="TKD10" s="154">
        <v>0</v>
      </c>
      <c r="TKE10" s="154">
        <v>0</v>
      </c>
      <c r="TKF10" s="154">
        <v>0</v>
      </c>
      <c r="TKG10" s="154">
        <v>0</v>
      </c>
      <c r="TKH10" s="154">
        <v>0</v>
      </c>
      <c r="TKI10" s="154">
        <v>0</v>
      </c>
      <c r="TKJ10" s="154">
        <v>0</v>
      </c>
      <c r="TKK10" s="154">
        <v>0</v>
      </c>
      <c r="TKL10" s="154">
        <v>0</v>
      </c>
      <c r="TKM10" s="154">
        <v>0</v>
      </c>
      <c r="TKN10" s="154">
        <v>0</v>
      </c>
      <c r="TKO10" s="154">
        <v>0</v>
      </c>
      <c r="TKP10" s="154">
        <v>0</v>
      </c>
      <c r="TKQ10" s="154">
        <v>0</v>
      </c>
      <c r="TKR10" s="154">
        <v>0</v>
      </c>
      <c r="TKS10" s="154">
        <v>0</v>
      </c>
      <c r="TKT10" s="154">
        <v>0</v>
      </c>
      <c r="TKU10" s="154">
        <v>0</v>
      </c>
      <c r="TKV10" s="154">
        <v>0</v>
      </c>
      <c r="TKW10" s="154">
        <v>0</v>
      </c>
      <c r="TKX10" s="154">
        <v>0</v>
      </c>
      <c r="TKY10" s="154">
        <v>0</v>
      </c>
      <c r="TKZ10" s="154">
        <v>0</v>
      </c>
      <c r="TLA10" s="154">
        <v>0</v>
      </c>
      <c r="TLB10" s="154">
        <v>0</v>
      </c>
      <c r="TLC10" s="154">
        <v>0</v>
      </c>
      <c r="TLD10" s="154">
        <v>0</v>
      </c>
      <c r="TLE10" s="154">
        <v>0</v>
      </c>
      <c r="TLF10" s="154">
        <v>0</v>
      </c>
      <c r="TLG10" s="154">
        <v>0</v>
      </c>
      <c r="TLH10" s="154">
        <v>0</v>
      </c>
      <c r="TLI10" s="154">
        <v>0</v>
      </c>
      <c r="TLJ10" s="154">
        <v>0</v>
      </c>
      <c r="TLK10" s="154">
        <v>0</v>
      </c>
      <c r="TLL10" s="154">
        <v>0</v>
      </c>
      <c r="TLM10" s="154">
        <v>0</v>
      </c>
      <c r="TLN10" s="154">
        <v>0</v>
      </c>
      <c r="TLO10" s="154">
        <v>0</v>
      </c>
      <c r="TLP10" s="154">
        <v>0</v>
      </c>
      <c r="TLQ10" s="154">
        <v>0</v>
      </c>
      <c r="TLR10" s="154">
        <v>0</v>
      </c>
      <c r="TLS10" s="154">
        <v>0</v>
      </c>
      <c r="TLT10" s="154">
        <v>0</v>
      </c>
      <c r="TLU10" s="154">
        <v>0</v>
      </c>
      <c r="TLV10" s="154">
        <v>0</v>
      </c>
      <c r="TLW10" s="154">
        <v>0</v>
      </c>
      <c r="TLX10" s="154">
        <v>0</v>
      </c>
      <c r="TLY10" s="154">
        <v>0</v>
      </c>
      <c r="TLZ10" s="154">
        <v>0</v>
      </c>
      <c r="TMA10" s="154">
        <v>0</v>
      </c>
      <c r="TMB10" s="154">
        <v>0</v>
      </c>
      <c r="TMC10" s="154">
        <v>0</v>
      </c>
      <c r="TMD10" s="154">
        <v>0</v>
      </c>
      <c r="TME10" s="154">
        <v>0</v>
      </c>
      <c r="TMF10" s="154">
        <v>0</v>
      </c>
      <c r="TMG10" s="154">
        <v>0</v>
      </c>
      <c r="TMH10" s="154">
        <v>0</v>
      </c>
      <c r="TMI10" s="154">
        <v>0</v>
      </c>
      <c r="TMJ10" s="154">
        <v>0</v>
      </c>
      <c r="TMK10" s="154">
        <v>0</v>
      </c>
      <c r="TML10" s="154">
        <v>0</v>
      </c>
      <c r="TMM10" s="154">
        <v>0</v>
      </c>
      <c r="TMN10" s="154">
        <v>0</v>
      </c>
      <c r="TMO10" s="154">
        <v>0</v>
      </c>
      <c r="TMP10" s="154">
        <v>0</v>
      </c>
      <c r="TMQ10" s="154">
        <v>0</v>
      </c>
      <c r="TMR10" s="154">
        <v>0</v>
      </c>
      <c r="TMS10" s="154">
        <v>0</v>
      </c>
      <c r="TMT10" s="154">
        <v>0</v>
      </c>
      <c r="TMU10" s="154">
        <v>0</v>
      </c>
      <c r="TMV10" s="154">
        <v>0</v>
      </c>
      <c r="TMW10" s="154">
        <v>0</v>
      </c>
      <c r="TMX10" s="154">
        <v>0</v>
      </c>
      <c r="TMY10" s="154">
        <v>0</v>
      </c>
      <c r="TMZ10" s="154">
        <v>0</v>
      </c>
      <c r="TNA10" s="154">
        <v>0</v>
      </c>
      <c r="TNB10" s="154">
        <v>0</v>
      </c>
      <c r="TNC10" s="154">
        <v>0</v>
      </c>
      <c r="TND10" s="154">
        <v>0</v>
      </c>
      <c r="TNE10" s="154">
        <v>0</v>
      </c>
      <c r="TNF10" s="154">
        <v>0</v>
      </c>
      <c r="TNG10" s="154">
        <v>0</v>
      </c>
      <c r="TNH10" s="154">
        <v>0</v>
      </c>
      <c r="TNI10" s="154">
        <v>0</v>
      </c>
      <c r="TNJ10" s="154">
        <v>0</v>
      </c>
      <c r="TNK10" s="154">
        <v>0</v>
      </c>
      <c r="TNL10" s="154">
        <v>0</v>
      </c>
      <c r="TNM10" s="154">
        <v>0</v>
      </c>
      <c r="TNN10" s="154">
        <v>0</v>
      </c>
      <c r="TNO10" s="154">
        <v>0</v>
      </c>
      <c r="TNP10" s="154">
        <v>0</v>
      </c>
      <c r="TNQ10" s="154">
        <v>0</v>
      </c>
      <c r="TNR10" s="154">
        <v>0</v>
      </c>
      <c r="TNS10" s="154">
        <v>0</v>
      </c>
      <c r="TNT10" s="154">
        <v>0</v>
      </c>
      <c r="TNU10" s="154">
        <v>0</v>
      </c>
      <c r="TNV10" s="154">
        <v>0</v>
      </c>
      <c r="TNW10" s="154">
        <v>0</v>
      </c>
      <c r="TNX10" s="154">
        <v>0</v>
      </c>
      <c r="TNY10" s="154">
        <v>0</v>
      </c>
      <c r="TNZ10" s="154">
        <v>0</v>
      </c>
      <c r="TOA10" s="154">
        <v>0</v>
      </c>
      <c r="TOB10" s="154">
        <v>0</v>
      </c>
      <c r="TOC10" s="154">
        <v>0</v>
      </c>
      <c r="TOD10" s="154">
        <v>0</v>
      </c>
      <c r="TOE10" s="154">
        <v>0</v>
      </c>
      <c r="TOF10" s="154">
        <v>0</v>
      </c>
      <c r="TOG10" s="154">
        <v>0</v>
      </c>
      <c r="TOH10" s="154">
        <v>0</v>
      </c>
      <c r="TOI10" s="154">
        <v>0</v>
      </c>
      <c r="TOJ10" s="154">
        <v>0</v>
      </c>
      <c r="TOK10" s="154">
        <v>0</v>
      </c>
      <c r="TOL10" s="154">
        <v>0</v>
      </c>
      <c r="TOM10" s="154">
        <v>0</v>
      </c>
      <c r="TON10" s="154">
        <v>0</v>
      </c>
      <c r="TOO10" s="154">
        <v>0</v>
      </c>
      <c r="TOP10" s="154">
        <v>0</v>
      </c>
      <c r="TOQ10" s="154">
        <v>0</v>
      </c>
      <c r="TOR10" s="154">
        <v>0</v>
      </c>
      <c r="TOS10" s="154">
        <v>0</v>
      </c>
      <c r="TOT10" s="154">
        <v>0</v>
      </c>
      <c r="TOU10" s="154">
        <v>0</v>
      </c>
      <c r="TOV10" s="154">
        <v>0</v>
      </c>
      <c r="TOW10" s="154">
        <v>0</v>
      </c>
      <c r="TOX10" s="154">
        <v>0</v>
      </c>
      <c r="TOY10" s="154">
        <v>0</v>
      </c>
      <c r="TOZ10" s="154">
        <v>0</v>
      </c>
      <c r="TPA10" s="154">
        <v>0</v>
      </c>
      <c r="TPB10" s="154">
        <v>0</v>
      </c>
      <c r="TPC10" s="154">
        <v>0</v>
      </c>
      <c r="TPD10" s="154">
        <v>0</v>
      </c>
      <c r="TPE10" s="154">
        <v>0</v>
      </c>
      <c r="TPF10" s="154">
        <v>0</v>
      </c>
      <c r="TPG10" s="154">
        <v>0</v>
      </c>
      <c r="TPH10" s="154">
        <v>0</v>
      </c>
      <c r="TPI10" s="154">
        <v>0</v>
      </c>
      <c r="TPJ10" s="154">
        <v>0</v>
      </c>
      <c r="TPK10" s="154">
        <v>0</v>
      </c>
      <c r="TPL10" s="154">
        <v>0</v>
      </c>
      <c r="TPM10" s="154">
        <v>0</v>
      </c>
      <c r="TPN10" s="154">
        <v>0</v>
      </c>
      <c r="TPO10" s="154">
        <v>0</v>
      </c>
      <c r="TPP10" s="154">
        <v>0</v>
      </c>
      <c r="TPQ10" s="154">
        <v>0</v>
      </c>
      <c r="TPR10" s="154">
        <v>0</v>
      </c>
      <c r="TPS10" s="154">
        <v>0</v>
      </c>
      <c r="TPT10" s="154">
        <v>0</v>
      </c>
      <c r="TPU10" s="154">
        <v>0</v>
      </c>
      <c r="TPV10" s="154">
        <v>0</v>
      </c>
      <c r="TPW10" s="154">
        <v>0</v>
      </c>
      <c r="TPX10" s="154">
        <v>0</v>
      </c>
      <c r="TPY10" s="154">
        <v>0</v>
      </c>
      <c r="TPZ10" s="154">
        <v>0</v>
      </c>
      <c r="TQA10" s="154">
        <v>0</v>
      </c>
      <c r="TQB10" s="154">
        <v>0</v>
      </c>
      <c r="TQC10" s="154">
        <v>0</v>
      </c>
      <c r="TQD10" s="154">
        <v>0</v>
      </c>
      <c r="TQE10" s="154">
        <v>0</v>
      </c>
      <c r="TQF10" s="154">
        <v>0</v>
      </c>
      <c r="TQG10" s="154">
        <v>0</v>
      </c>
      <c r="TQH10" s="154">
        <v>0</v>
      </c>
      <c r="TQI10" s="154">
        <v>0</v>
      </c>
      <c r="TQJ10" s="154">
        <v>0</v>
      </c>
      <c r="TQK10" s="154">
        <v>0</v>
      </c>
      <c r="TQL10" s="154">
        <v>0</v>
      </c>
      <c r="TQM10" s="154">
        <v>0</v>
      </c>
      <c r="TQN10" s="154">
        <v>0</v>
      </c>
      <c r="TQO10" s="154">
        <v>0</v>
      </c>
      <c r="TQP10" s="154">
        <v>0</v>
      </c>
      <c r="TQQ10" s="154">
        <v>0</v>
      </c>
      <c r="TQR10" s="154">
        <v>0</v>
      </c>
      <c r="TQS10" s="154">
        <v>0</v>
      </c>
      <c r="TQT10" s="154">
        <v>0</v>
      </c>
      <c r="TQU10" s="154">
        <v>0</v>
      </c>
      <c r="TQV10" s="154">
        <v>0</v>
      </c>
      <c r="TQW10" s="154">
        <v>0</v>
      </c>
      <c r="TQX10" s="154">
        <v>0</v>
      </c>
      <c r="TQY10" s="154">
        <v>0</v>
      </c>
      <c r="TQZ10" s="154">
        <v>0</v>
      </c>
      <c r="TRA10" s="154">
        <v>0</v>
      </c>
      <c r="TRB10" s="154">
        <v>0</v>
      </c>
      <c r="TRC10" s="154">
        <v>0</v>
      </c>
      <c r="TRD10" s="154">
        <v>0</v>
      </c>
      <c r="TRE10" s="154">
        <v>0</v>
      </c>
      <c r="TRF10" s="154">
        <v>0</v>
      </c>
      <c r="TRG10" s="154">
        <v>0</v>
      </c>
      <c r="TRH10" s="154">
        <v>0</v>
      </c>
      <c r="TRI10" s="154">
        <v>0</v>
      </c>
      <c r="TRJ10" s="154">
        <v>0</v>
      </c>
      <c r="TRK10" s="154">
        <v>0</v>
      </c>
      <c r="TRL10" s="154">
        <v>0</v>
      </c>
      <c r="TRM10" s="154">
        <v>0</v>
      </c>
      <c r="TRN10" s="154">
        <v>0</v>
      </c>
      <c r="TRO10" s="154">
        <v>0</v>
      </c>
      <c r="TRP10" s="154">
        <v>0</v>
      </c>
      <c r="TRQ10" s="154">
        <v>0</v>
      </c>
      <c r="TRR10" s="154">
        <v>0</v>
      </c>
      <c r="TRS10" s="154">
        <v>0</v>
      </c>
      <c r="TRT10" s="154">
        <v>0</v>
      </c>
      <c r="TRU10" s="154">
        <v>0</v>
      </c>
      <c r="TRV10" s="154">
        <v>0</v>
      </c>
      <c r="TRW10" s="154">
        <v>0</v>
      </c>
      <c r="TRX10" s="154">
        <v>0</v>
      </c>
      <c r="TRY10" s="154">
        <v>0</v>
      </c>
      <c r="TRZ10" s="154">
        <v>0</v>
      </c>
      <c r="TSA10" s="154">
        <v>0</v>
      </c>
      <c r="TSB10" s="154">
        <v>0</v>
      </c>
      <c r="TSC10" s="154">
        <v>0</v>
      </c>
      <c r="TSD10" s="154">
        <v>0</v>
      </c>
      <c r="TSE10" s="154">
        <v>0</v>
      </c>
      <c r="TSF10" s="154">
        <v>0</v>
      </c>
      <c r="TSG10" s="154">
        <v>0</v>
      </c>
      <c r="TSH10" s="154">
        <v>0</v>
      </c>
      <c r="TSI10" s="154">
        <v>0</v>
      </c>
      <c r="TSJ10" s="154">
        <v>0</v>
      </c>
      <c r="TSK10" s="154">
        <v>0</v>
      </c>
      <c r="TSL10" s="154">
        <v>0</v>
      </c>
      <c r="TSM10" s="154">
        <v>0</v>
      </c>
      <c r="TSN10" s="154">
        <v>0</v>
      </c>
      <c r="TSO10" s="154">
        <v>0</v>
      </c>
      <c r="TSP10" s="154">
        <v>0</v>
      </c>
      <c r="TSQ10" s="154">
        <v>0</v>
      </c>
      <c r="TSR10" s="154">
        <v>0</v>
      </c>
      <c r="TSS10" s="154">
        <v>0</v>
      </c>
      <c r="TST10" s="154">
        <v>0</v>
      </c>
      <c r="TSU10" s="154">
        <v>0</v>
      </c>
      <c r="TSV10" s="154">
        <v>0</v>
      </c>
      <c r="TSW10" s="154">
        <v>0</v>
      </c>
      <c r="TSX10" s="154">
        <v>0</v>
      </c>
      <c r="TSY10" s="154">
        <v>0</v>
      </c>
      <c r="TSZ10" s="154">
        <v>0</v>
      </c>
      <c r="TTA10" s="154">
        <v>0</v>
      </c>
      <c r="TTB10" s="154">
        <v>0</v>
      </c>
      <c r="TTC10" s="154">
        <v>0</v>
      </c>
      <c r="TTD10" s="154">
        <v>0</v>
      </c>
      <c r="TTE10" s="154">
        <v>0</v>
      </c>
      <c r="TTF10" s="154">
        <v>0</v>
      </c>
      <c r="TTG10" s="154">
        <v>0</v>
      </c>
      <c r="TTH10" s="154">
        <v>0</v>
      </c>
      <c r="TTI10" s="154">
        <v>0</v>
      </c>
      <c r="TTJ10" s="154">
        <v>0</v>
      </c>
      <c r="TTK10" s="154">
        <v>0</v>
      </c>
      <c r="TTL10" s="154">
        <v>0</v>
      </c>
      <c r="TTM10" s="154">
        <v>0</v>
      </c>
      <c r="TTN10" s="154">
        <v>0</v>
      </c>
      <c r="TTO10" s="154">
        <v>0</v>
      </c>
      <c r="TTP10" s="154">
        <v>0</v>
      </c>
      <c r="TTQ10" s="154">
        <v>0</v>
      </c>
      <c r="TTR10" s="154">
        <v>0</v>
      </c>
      <c r="TTS10" s="154">
        <v>0</v>
      </c>
      <c r="TTT10" s="154">
        <v>0</v>
      </c>
      <c r="TTU10" s="154">
        <v>0</v>
      </c>
      <c r="TTV10" s="154">
        <v>0</v>
      </c>
      <c r="TTW10" s="154">
        <v>0</v>
      </c>
      <c r="TTX10" s="154">
        <v>0</v>
      </c>
      <c r="TTY10" s="154">
        <v>0</v>
      </c>
      <c r="TTZ10" s="154">
        <v>0</v>
      </c>
      <c r="TUA10" s="154">
        <v>0</v>
      </c>
      <c r="TUB10" s="154">
        <v>0</v>
      </c>
      <c r="TUC10" s="154">
        <v>0</v>
      </c>
      <c r="TUD10" s="154">
        <v>0</v>
      </c>
      <c r="TUE10" s="154">
        <v>0</v>
      </c>
      <c r="TUF10" s="154">
        <v>0</v>
      </c>
      <c r="TUG10" s="154">
        <v>0</v>
      </c>
      <c r="TUH10" s="154">
        <v>0</v>
      </c>
      <c r="TUI10" s="154">
        <v>0</v>
      </c>
      <c r="TUJ10" s="154">
        <v>0</v>
      </c>
      <c r="TUK10" s="154">
        <v>0</v>
      </c>
      <c r="TUL10" s="154">
        <v>0</v>
      </c>
      <c r="TUM10" s="154">
        <v>0</v>
      </c>
      <c r="TUN10" s="154">
        <v>0</v>
      </c>
      <c r="TUO10" s="154">
        <v>0</v>
      </c>
      <c r="TUP10" s="154">
        <v>0</v>
      </c>
      <c r="TUQ10" s="154">
        <v>0</v>
      </c>
      <c r="TUR10" s="154">
        <v>0</v>
      </c>
      <c r="TUS10" s="154">
        <v>0</v>
      </c>
      <c r="TUT10" s="154">
        <v>0</v>
      </c>
      <c r="TUU10" s="154">
        <v>0</v>
      </c>
      <c r="TUV10" s="154">
        <v>0</v>
      </c>
      <c r="TUW10" s="154">
        <v>0</v>
      </c>
      <c r="TUX10" s="154">
        <v>0</v>
      </c>
      <c r="TUY10" s="154">
        <v>0</v>
      </c>
      <c r="TUZ10" s="154">
        <v>0</v>
      </c>
      <c r="TVA10" s="154">
        <v>0</v>
      </c>
      <c r="TVB10" s="154">
        <v>0</v>
      </c>
      <c r="TVC10" s="154">
        <v>0</v>
      </c>
      <c r="TVD10" s="154">
        <v>0</v>
      </c>
      <c r="TVE10" s="154">
        <v>0</v>
      </c>
      <c r="TVF10" s="154">
        <v>0</v>
      </c>
      <c r="TVG10" s="154">
        <v>0</v>
      </c>
      <c r="TVH10" s="154">
        <v>0</v>
      </c>
      <c r="TVI10" s="154">
        <v>0</v>
      </c>
      <c r="TVJ10" s="154">
        <v>0</v>
      </c>
      <c r="TVK10" s="154">
        <v>0</v>
      </c>
      <c r="TVL10" s="154">
        <v>0</v>
      </c>
      <c r="TVM10" s="154">
        <v>0</v>
      </c>
      <c r="TVN10" s="154">
        <v>0</v>
      </c>
      <c r="TVO10" s="154">
        <v>0</v>
      </c>
      <c r="TVP10" s="154">
        <v>0</v>
      </c>
      <c r="TVQ10" s="154">
        <v>0</v>
      </c>
      <c r="TVR10" s="154">
        <v>0</v>
      </c>
      <c r="TVS10" s="154">
        <v>0</v>
      </c>
      <c r="TVT10" s="154">
        <v>0</v>
      </c>
      <c r="TVU10" s="154">
        <v>0</v>
      </c>
      <c r="TVV10" s="154">
        <v>0</v>
      </c>
      <c r="TVW10" s="154">
        <v>0</v>
      </c>
      <c r="TVX10" s="154">
        <v>0</v>
      </c>
      <c r="TVY10" s="154">
        <v>0</v>
      </c>
      <c r="TVZ10" s="154">
        <v>0</v>
      </c>
      <c r="TWA10" s="154">
        <v>0</v>
      </c>
      <c r="TWB10" s="154">
        <v>0</v>
      </c>
      <c r="TWC10" s="154">
        <v>0</v>
      </c>
      <c r="TWD10" s="154">
        <v>0</v>
      </c>
      <c r="TWE10" s="154">
        <v>0</v>
      </c>
      <c r="TWF10" s="154">
        <v>0</v>
      </c>
      <c r="TWG10" s="154">
        <v>0</v>
      </c>
      <c r="TWH10" s="154">
        <v>0</v>
      </c>
      <c r="TWI10" s="154">
        <v>0</v>
      </c>
      <c r="TWJ10" s="154">
        <v>0</v>
      </c>
      <c r="TWK10" s="154">
        <v>0</v>
      </c>
      <c r="TWL10" s="154">
        <v>0</v>
      </c>
      <c r="TWM10" s="154">
        <v>0</v>
      </c>
      <c r="TWN10" s="154">
        <v>0</v>
      </c>
      <c r="TWO10" s="154">
        <v>0</v>
      </c>
      <c r="TWP10" s="154">
        <v>0</v>
      </c>
      <c r="TWQ10" s="154">
        <v>0</v>
      </c>
      <c r="TWR10" s="154">
        <v>0</v>
      </c>
      <c r="TWS10" s="154">
        <v>0</v>
      </c>
      <c r="TWT10" s="154">
        <v>0</v>
      </c>
      <c r="TWU10" s="154">
        <v>0</v>
      </c>
      <c r="TWV10" s="154">
        <v>0</v>
      </c>
      <c r="TWW10" s="154">
        <v>0</v>
      </c>
      <c r="TWX10" s="154">
        <v>0</v>
      </c>
      <c r="TWY10" s="154">
        <v>0</v>
      </c>
      <c r="TWZ10" s="154">
        <v>0</v>
      </c>
      <c r="TXA10" s="154">
        <v>0</v>
      </c>
      <c r="TXB10" s="154">
        <v>0</v>
      </c>
      <c r="TXC10" s="154">
        <v>0</v>
      </c>
      <c r="TXD10" s="154">
        <v>0</v>
      </c>
      <c r="TXE10" s="154">
        <v>0</v>
      </c>
      <c r="TXF10" s="154">
        <v>0</v>
      </c>
      <c r="TXG10" s="154">
        <v>0</v>
      </c>
      <c r="TXH10" s="154">
        <v>0</v>
      </c>
      <c r="TXI10" s="154">
        <v>0</v>
      </c>
      <c r="TXJ10" s="154">
        <v>0</v>
      </c>
      <c r="TXK10" s="154">
        <v>0</v>
      </c>
      <c r="TXL10" s="154">
        <v>0</v>
      </c>
      <c r="TXM10" s="154">
        <v>0</v>
      </c>
      <c r="TXN10" s="154">
        <v>0</v>
      </c>
      <c r="TXO10" s="154">
        <v>0</v>
      </c>
      <c r="TXP10" s="154">
        <v>0</v>
      </c>
      <c r="TXQ10" s="154">
        <v>0</v>
      </c>
      <c r="TXR10" s="154">
        <v>0</v>
      </c>
      <c r="TXS10" s="154">
        <v>0</v>
      </c>
      <c r="TXT10" s="154">
        <v>0</v>
      </c>
      <c r="TXU10" s="154">
        <v>0</v>
      </c>
      <c r="TXV10" s="154">
        <v>0</v>
      </c>
      <c r="TXW10" s="154">
        <v>0</v>
      </c>
      <c r="TXX10" s="154">
        <v>0</v>
      </c>
      <c r="TXY10" s="154">
        <v>0</v>
      </c>
      <c r="TXZ10" s="154">
        <v>0</v>
      </c>
      <c r="TYA10" s="154">
        <v>0</v>
      </c>
      <c r="TYB10" s="154">
        <v>0</v>
      </c>
      <c r="TYC10" s="154">
        <v>0</v>
      </c>
      <c r="TYD10" s="154">
        <v>0</v>
      </c>
      <c r="TYE10" s="154">
        <v>0</v>
      </c>
      <c r="TYF10" s="154">
        <v>0</v>
      </c>
      <c r="TYG10" s="154">
        <v>0</v>
      </c>
      <c r="TYH10" s="154">
        <v>0</v>
      </c>
      <c r="TYI10" s="154">
        <v>0</v>
      </c>
      <c r="TYJ10" s="154">
        <v>0</v>
      </c>
      <c r="TYK10" s="154">
        <v>0</v>
      </c>
      <c r="TYL10" s="154">
        <v>0</v>
      </c>
      <c r="TYM10" s="154">
        <v>0</v>
      </c>
      <c r="TYN10" s="154">
        <v>0</v>
      </c>
      <c r="TYO10" s="154">
        <v>0</v>
      </c>
      <c r="TYP10" s="154">
        <v>0</v>
      </c>
      <c r="TYQ10" s="154">
        <v>0</v>
      </c>
      <c r="TYR10" s="154">
        <v>0</v>
      </c>
      <c r="TYS10" s="154">
        <v>0</v>
      </c>
      <c r="TYT10" s="154">
        <v>0</v>
      </c>
      <c r="TYU10" s="154">
        <v>0</v>
      </c>
      <c r="TYV10" s="154">
        <v>0</v>
      </c>
      <c r="TYW10" s="154">
        <v>0</v>
      </c>
      <c r="TYX10" s="154">
        <v>0</v>
      </c>
      <c r="TYY10" s="154">
        <v>0</v>
      </c>
      <c r="TYZ10" s="154">
        <v>0</v>
      </c>
      <c r="TZA10" s="154">
        <v>0</v>
      </c>
      <c r="TZB10" s="154">
        <v>0</v>
      </c>
      <c r="TZC10" s="154">
        <v>0</v>
      </c>
      <c r="TZD10" s="154">
        <v>0</v>
      </c>
      <c r="TZE10" s="154">
        <v>0</v>
      </c>
      <c r="TZF10" s="154">
        <v>0</v>
      </c>
      <c r="TZG10" s="154">
        <v>0</v>
      </c>
      <c r="TZH10" s="154">
        <v>0</v>
      </c>
      <c r="TZI10" s="154">
        <v>0</v>
      </c>
      <c r="TZJ10" s="154">
        <v>0</v>
      </c>
      <c r="TZK10" s="154">
        <v>0</v>
      </c>
      <c r="TZL10" s="154">
        <v>0</v>
      </c>
      <c r="TZM10" s="154">
        <v>0</v>
      </c>
      <c r="TZN10" s="154">
        <v>0</v>
      </c>
      <c r="TZO10" s="154">
        <v>0</v>
      </c>
      <c r="TZP10" s="154">
        <v>0</v>
      </c>
      <c r="TZQ10" s="154">
        <v>0</v>
      </c>
      <c r="TZR10" s="154">
        <v>0</v>
      </c>
      <c r="TZS10" s="154">
        <v>0</v>
      </c>
      <c r="TZT10" s="154">
        <v>0</v>
      </c>
      <c r="TZU10" s="154">
        <v>0</v>
      </c>
      <c r="TZV10" s="154">
        <v>0</v>
      </c>
      <c r="TZW10" s="154">
        <v>0</v>
      </c>
      <c r="TZX10" s="154">
        <v>0</v>
      </c>
      <c r="TZY10" s="154">
        <v>0</v>
      </c>
      <c r="TZZ10" s="154">
        <v>0</v>
      </c>
      <c r="UAA10" s="154">
        <v>0</v>
      </c>
      <c r="UAB10" s="154">
        <v>0</v>
      </c>
      <c r="UAC10" s="154">
        <v>0</v>
      </c>
      <c r="UAD10" s="154">
        <v>0</v>
      </c>
      <c r="UAE10" s="154">
        <v>0</v>
      </c>
      <c r="UAF10" s="154">
        <v>0</v>
      </c>
      <c r="UAG10" s="154">
        <v>0</v>
      </c>
      <c r="UAH10" s="154">
        <v>0</v>
      </c>
      <c r="UAI10" s="154">
        <v>0</v>
      </c>
      <c r="UAJ10" s="154">
        <v>0</v>
      </c>
      <c r="UAK10" s="154">
        <v>0</v>
      </c>
      <c r="UAL10" s="154">
        <v>0</v>
      </c>
      <c r="UAM10" s="154">
        <v>0</v>
      </c>
      <c r="UAN10" s="154">
        <v>0</v>
      </c>
      <c r="UAO10" s="154">
        <v>0</v>
      </c>
      <c r="UAP10" s="154">
        <v>0</v>
      </c>
      <c r="UAQ10" s="154">
        <v>0</v>
      </c>
      <c r="UAR10" s="154">
        <v>0</v>
      </c>
      <c r="UAS10" s="154">
        <v>0</v>
      </c>
      <c r="UAT10" s="154">
        <v>0</v>
      </c>
      <c r="UAU10" s="154">
        <v>0</v>
      </c>
      <c r="UAV10" s="154">
        <v>0</v>
      </c>
      <c r="UAW10" s="154">
        <v>0</v>
      </c>
      <c r="UAX10" s="154">
        <v>0</v>
      </c>
      <c r="UAY10" s="154">
        <v>0</v>
      </c>
      <c r="UAZ10" s="154">
        <v>0</v>
      </c>
      <c r="UBA10" s="154">
        <v>0</v>
      </c>
      <c r="UBB10" s="154">
        <v>0</v>
      </c>
      <c r="UBC10" s="154">
        <v>0</v>
      </c>
      <c r="UBD10" s="154">
        <v>0</v>
      </c>
      <c r="UBE10" s="154">
        <v>0</v>
      </c>
      <c r="UBF10" s="154">
        <v>0</v>
      </c>
      <c r="UBG10" s="154">
        <v>0</v>
      </c>
      <c r="UBH10" s="154">
        <v>0</v>
      </c>
      <c r="UBI10" s="154">
        <v>0</v>
      </c>
      <c r="UBJ10" s="154">
        <v>0</v>
      </c>
      <c r="UBK10" s="154">
        <v>0</v>
      </c>
      <c r="UBL10" s="154">
        <v>0</v>
      </c>
      <c r="UBM10" s="154">
        <v>0</v>
      </c>
      <c r="UBN10" s="154">
        <v>0</v>
      </c>
      <c r="UBO10" s="154">
        <v>0</v>
      </c>
      <c r="UBP10" s="154">
        <v>0</v>
      </c>
      <c r="UBQ10" s="154">
        <v>0</v>
      </c>
      <c r="UBR10" s="154">
        <v>0</v>
      </c>
      <c r="UBS10" s="154">
        <v>0</v>
      </c>
      <c r="UBT10" s="154">
        <v>0</v>
      </c>
      <c r="UBU10" s="154">
        <v>0</v>
      </c>
      <c r="UBV10" s="154">
        <v>0</v>
      </c>
      <c r="UBW10" s="154">
        <v>0</v>
      </c>
      <c r="UBX10" s="154">
        <v>0</v>
      </c>
      <c r="UBY10" s="154">
        <v>0</v>
      </c>
      <c r="UBZ10" s="154">
        <v>0</v>
      </c>
      <c r="UCA10" s="154">
        <v>0</v>
      </c>
      <c r="UCB10" s="154">
        <v>0</v>
      </c>
      <c r="UCC10" s="154">
        <v>0</v>
      </c>
      <c r="UCD10" s="154">
        <v>0</v>
      </c>
      <c r="UCE10" s="154">
        <v>0</v>
      </c>
      <c r="UCF10" s="154">
        <v>0</v>
      </c>
      <c r="UCG10" s="154">
        <v>0</v>
      </c>
      <c r="UCH10" s="154">
        <v>0</v>
      </c>
      <c r="UCI10" s="154">
        <v>0</v>
      </c>
      <c r="UCJ10" s="154">
        <v>0</v>
      </c>
      <c r="UCK10" s="154">
        <v>0</v>
      </c>
      <c r="UCL10" s="154">
        <v>0</v>
      </c>
      <c r="UCM10" s="154">
        <v>0</v>
      </c>
      <c r="UCN10" s="154">
        <v>0</v>
      </c>
      <c r="UCO10" s="154">
        <v>0</v>
      </c>
      <c r="UCP10" s="154">
        <v>0</v>
      </c>
      <c r="UCQ10" s="154">
        <v>0</v>
      </c>
      <c r="UCR10" s="154">
        <v>0</v>
      </c>
      <c r="UCS10" s="154">
        <v>0</v>
      </c>
      <c r="UCT10" s="154">
        <v>0</v>
      </c>
      <c r="UCU10" s="154">
        <v>0</v>
      </c>
      <c r="UCV10" s="154">
        <v>0</v>
      </c>
      <c r="UCW10" s="154">
        <v>0</v>
      </c>
      <c r="UCX10" s="154">
        <v>0</v>
      </c>
      <c r="UCY10" s="154">
        <v>0</v>
      </c>
      <c r="UCZ10" s="154">
        <v>0</v>
      </c>
      <c r="UDA10" s="154">
        <v>0</v>
      </c>
      <c r="UDB10" s="154">
        <v>0</v>
      </c>
      <c r="UDC10" s="154">
        <v>0</v>
      </c>
      <c r="UDD10" s="154">
        <v>0</v>
      </c>
      <c r="UDE10" s="154">
        <v>0</v>
      </c>
      <c r="UDF10" s="154">
        <v>0</v>
      </c>
      <c r="UDG10" s="154">
        <v>0</v>
      </c>
      <c r="UDH10" s="154">
        <v>0</v>
      </c>
      <c r="UDI10" s="154">
        <v>0</v>
      </c>
      <c r="UDJ10" s="154">
        <v>0</v>
      </c>
      <c r="UDK10" s="154">
        <v>0</v>
      </c>
      <c r="UDL10" s="154">
        <v>0</v>
      </c>
      <c r="UDM10" s="154">
        <v>0</v>
      </c>
      <c r="UDN10" s="154">
        <v>0</v>
      </c>
      <c r="UDO10" s="154">
        <v>0</v>
      </c>
      <c r="UDP10" s="154">
        <v>0</v>
      </c>
      <c r="UDQ10" s="154">
        <v>0</v>
      </c>
      <c r="UDR10" s="154">
        <v>0</v>
      </c>
      <c r="UDS10" s="154">
        <v>0</v>
      </c>
      <c r="UDT10" s="154">
        <v>0</v>
      </c>
      <c r="UDU10" s="154">
        <v>0</v>
      </c>
      <c r="UDV10" s="154">
        <v>0</v>
      </c>
      <c r="UDW10" s="154">
        <v>0</v>
      </c>
      <c r="UDX10" s="154">
        <v>0</v>
      </c>
      <c r="UDY10" s="154">
        <v>0</v>
      </c>
      <c r="UDZ10" s="154">
        <v>0</v>
      </c>
      <c r="UEA10" s="154">
        <v>0</v>
      </c>
      <c r="UEB10" s="154">
        <v>0</v>
      </c>
      <c r="UEC10" s="154">
        <v>0</v>
      </c>
      <c r="UED10" s="154">
        <v>0</v>
      </c>
      <c r="UEE10" s="154">
        <v>0</v>
      </c>
      <c r="UEF10" s="154">
        <v>0</v>
      </c>
      <c r="UEG10" s="154">
        <v>0</v>
      </c>
      <c r="UEH10" s="154">
        <v>0</v>
      </c>
      <c r="UEI10" s="154">
        <v>0</v>
      </c>
      <c r="UEJ10" s="154">
        <v>0</v>
      </c>
      <c r="UEK10" s="154">
        <v>0</v>
      </c>
      <c r="UEL10" s="154">
        <v>0</v>
      </c>
      <c r="UEM10" s="154">
        <v>0</v>
      </c>
      <c r="UEN10" s="154">
        <v>0</v>
      </c>
      <c r="UEO10" s="154">
        <v>0</v>
      </c>
      <c r="UEP10" s="154">
        <v>0</v>
      </c>
      <c r="UEQ10" s="154">
        <v>0</v>
      </c>
      <c r="UER10" s="154">
        <v>0</v>
      </c>
      <c r="UES10" s="154">
        <v>0</v>
      </c>
      <c r="UET10" s="154">
        <v>0</v>
      </c>
      <c r="UEU10" s="154">
        <v>0</v>
      </c>
      <c r="UEV10" s="154">
        <v>0</v>
      </c>
      <c r="UEW10" s="154">
        <v>0</v>
      </c>
      <c r="UEX10" s="154">
        <v>0</v>
      </c>
      <c r="UEY10" s="154">
        <v>0</v>
      </c>
      <c r="UEZ10" s="154">
        <v>0</v>
      </c>
      <c r="UFA10" s="154">
        <v>0</v>
      </c>
      <c r="UFB10" s="154">
        <v>0</v>
      </c>
      <c r="UFC10" s="154">
        <v>0</v>
      </c>
      <c r="UFD10" s="154">
        <v>0</v>
      </c>
      <c r="UFE10" s="154">
        <v>0</v>
      </c>
      <c r="UFF10" s="154">
        <v>0</v>
      </c>
      <c r="UFG10" s="154">
        <v>0</v>
      </c>
      <c r="UFH10" s="154">
        <v>0</v>
      </c>
      <c r="UFI10" s="154">
        <v>0</v>
      </c>
      <c r="UFJ10" s="154">
        <v>0</v>
      </c>
      <c r="UFK10" s="154">
        <v>0</v>
      </c>
      <c r="UFL10" s="154">
        <v>0</v>
      </c>
      <c r="UFM10" s="154">
        <v>0</v>
      </c>
      <c r="UFN10" s="154">
        <v>0</v>
      </c>
      <c r="UFO10" s="154">
        <v>0</v>
      </c>
      <c r="UFP10" s="154">
        <v>0</v>
      </c>
      <c r="UFQ10" s="154">
        <v>0</v>
      </c>
      <c r="UFR10" s="154">
        <v>0</v>
      </c>
      <c r="UFS10" s="154">
        <v>0</v>
      </c>
      <c r="UFT10" s="154">
        <v>0</v>
      </c>
      <c r="UFU10" s="154">
        <v>0</v>
      </c>
      <c r="UFV10" s="154">
        <v>0</v>
      </c>
      <c r="UFW10" s="154">
        <v>0</v>
      </c>
      <c r="UFX10" s="154">
        <v>0</v>
      </c>
      <c r="UFY10" s="154">
        <v>0</v>
      </c>
      <c r="UFZ10" s="154">
        <v>0</v>
      </c>
      <c r="UGA10" s="154">
        <v>0</v>
      </c>
      <c r="UGB10" s="154">
        <v>0</v>
      </c>
      <c r="UGC10" s="154">
        <v>0</v>
      </c>
      <c r="UGD10" s="154">
        <v>0</v>
      </c>
      <c r="UGE10" s="154">
        <v>0</v>
      </c>
      <c r="UGF10" s="154">
        <v>0</v>
      </c>
      <c r="UGG10" s="154">
        <v>0</v>
      </c>
      <c r="UGH10" s="154">
        <v>0</v>
      </c>
      <c r="UGI10" s="154">
        <v>0</v>
      </c>
      <c r="UGJ10" s="154">
        <v>0</v>
      </c>
      <c r="UGK10" s="154">
        <v>0</v>
      </c>
      <c r="UGL10" s="154">
        <v>0</v>
      </c>
      <c r="UGM10" s="154">
        <v>0</v>
      </c>
      <c r="UGN10" s="154">
        <v>0</v>
      </c>
      <c r="UGO10" s="154">
        <v>0</v>
      </c>
      <c r="UGP10" s="154">
        <v>0</v>
      </c>
      <c r="UGQ10" s="154">
        <v>0</v>
      </c>
      <c r="UGR10" s="154">
        <v>0</v>
      </c>
      <c r="UGS10" s="154">
        <v>0</v>
      </c>
      <c r="UGT10" s="154">
        <v>0</v>
      </c>
      <c r="UGU10" s="154">
        <v>0</v>
      </c>
      <c r="UGV10" s="154">
        <v>0</v>
      </c>
      <c r="UGW10" s="154">
        <v>0</v>
      </c>
      <c r="UGX10" s="154">
        <v>0</v>
      </c>
      <c r="UGY10" s="154">
        <v>0</v>
      </c>
      <c r="UGZ10" s="154">
        <v>0</v>
      </c>
      <c r="UHA10" s="154">
        <v>0</v>
      </c>
      <c r="UHB10" s="154">
        <v>0</v>
      </c>
      <c r="UHC10" s="154">
        <v>0</v>
      </c>
      <c r="UHD10" s="154">
        <v>0</v>
      </c>
      <c r="UHE10" s="154">
        <v>0</v>
      </c>
      <c r="UHF10" s="154">
        <v>0</v>
      </c>
      <c r="UHG10" s="154">
        <v>0</v>
      </c>
      <c r="UHH10" s="154">
        <v>0</v>
      </c>
      <c r="UHI10" s="154">
        <v>0</v>
      </c>
      <c r="UHJ10" s="154">
        <v>0</v>
      </c>
      <c r="UHK10" s="154">
        <v>0</v>
      </c>
      <c r="UHL10" s="154">
        <v>0</v>
      </c>
      <c r="UHM10" s="154">
        <v>0</v>
      </c>
      <c r="UHN10" s="154">
        <v>0</v>
      </c>
      <c r="UHO10" s="154">
        <v>0</v>
      </c>
      <c r="UHP10" s="154">
        <v>0</v>
      </c>
      <c r="UHQ10" s="154">
        <v>0</v>
      </c>
      <c r="UHR10" s="154">
        <v>0</v>
      </c>
      <c r="UHS10" s="154">
        <v>0</v>
      </c>
      <c r="UHT10" s="154">
        <v>0</v>
      </c>
      <c r="UHU10" s="154">
        <v>0</v>
      </c>
      <c r="UHV10" s="154">
        <v>0</v>
      </c>
      <c r="UHW10" s="154">
        <v>0</v>
      </c>
      <c r="UHX10" s="154">
        <v>0</v>
      </c>
      <c r="UHY10" s="154">
        <v>0</v>
      </c>
      <c r="UHZ10" s="154">
        <v>0</v>
      </c>
      <c r="UIA10" s="154">
        <v>0</v>
      </c>
      <c r="UIB10" s="154">
        <v>0</v>
      </c>
      <c r="UIC10" s="154">
        <v>0</v>
      </c>
      <c r="UID10" s="154">
        <v>0</v>
      </c>
      <c r="UIE10" s="154">
        <v>0</v>
      </c>
      <c r="UIF10" s="154">
        <v>0</v>
      </c>
      <c r="UIG10" s="154">
        <v>0</v>
      </c>
      <c r="UIH10" s="154">
        <v>0</v>
      </c>
      <c r="UII10" s="154">
        <v>0</v>
      </c>
      <c r="UIJ10" s="154">
        <v>0</v>
      </c>
      <c r="UIK10" s="154">
        <v>0</v>
      </c>
      <c r="UIL10" s="154">
        <v>0</v>
      </c>
      <c r="UIM10" s="154">
        <v>0</v>
      </c>
      <c r="UIN10" s="154">
        <v>0</v>
      </c>
      <c r="UIO10" s="154">
        <v>0</v>
      </c>
      <c r="UIP10" s="154">
        <v>0</v>
      </c>
      <c r="UIQ10" s="154">
        <v>0</v>
      </c>
      <c r="UIR10" s="154">
        <v>0</v>
      </c>
      <c r="UIS10" s="154">
        <v>0</v>
      </c>
      <c r="UIT10" s="154">
        <v>0</v>
      </c>
      <c r="UIU10" s="154">
        <v>0</v>
      </c>
      <c r="UIV10" s="154">
        <v>0</v>
      </c>
      <c r="UIW10" s="154">
        <v>0</v>
      </c>
      <c r="UIX10" s="154">
        <v>0</v>
      </c>
      <c r="UIY10" s="154">
        <v>0</v>
      </c>
      <c r="UIZ10" s="154">
        <v>0</v>
      </c>
      <c r="UJA10" s="154">
        <v>0</v>
      </c>
      <c r="UJB10" s="154">
        <v>0</v>
      </c>
      <c r="UJC10" s="154">
        <v>0</v>
      </c>
      <c r="UJD10" s="154">
        <v>0</v>
      </c>
      <c r="UJE10" s="154">
        <v>0</v>
      </c>
      <c r="UJF10" s="154">
        <v>0</v>
      </c>
      <c r="UJG10" s="154">
        <v>0</v>
      </c>
      <c r="UJH10" s="154">
        <v>0</v>
      </c>
      <c r="UJI10" s="154">
        <v>0</v>
      </c>
      <c r="UJJ10" s="154">
        <v>0</v>
      </c>
      <c r="UJK10" s="154">
        <v>0</v>
      </c>
      <c r="UJL10" s="154">
        <v>0</v>
      </c>
      <c r="UJM10" s="154">
        <v>0</v>
      </c>
      <c r="UJN10" s="154">
        <v>0</v>
      </c>
      <c r="UJO10" s="154">
        <v>0</v>
      </c>
      <c r="UJP10" s="154">
        <v>0</v>
      </c>
      <c r="UJQ10" s="154">
        <v>0</v>
      </c>
      <c r="UJR10" s="154">
        <v>0</v>
      </c>
      <c r="UJS10" s="154">
        <v>0</v>
      </c>
      <c r="UJT10" s="154">
        <v>0</v>
      </c>
      <c r="UJU10" s="154">
        <v>0</v>
      </c>
      <c r="UJV10" s="154">
        <v>0</v>
      </c>
      <c r="UJW10" s="154">
        <v>0</v>
      </c>
      <c r="UJX10" s="154">
        <v>0</v>
      </c>
      <c r="UJY10" s="154">
        <v>0</v>
      </c>
      <c r="UJZ10" s="154">
        <v>0</v>
      </c>
      <c r="UKA10" s="154">
        <v>0</v>
      </c>
      <c r="UKB10" s="154">
        <v>0</v>
      </c>
      <c r="UKC10" s="154">
        <v>0</v>
      </c>
      <c r="UKD10" s="154">
        <v>0</v>
      </c>
      <c r="UKE10" s="154">
        <v>0</v>
      </c>
      <c r="UKF10" s="154">
        <v>0</v>
      </c>
      <c r="UKG10" s="154">
        <v>0</v>
      </c>
      <c r="UKH10" s="154">
        <v>0</v>
      </c>
      <c r="UKI10" s="154">
        <v>0</v>
      </c>
      <c r="UKJ10" s="154">
        <v>0</v>
      </c>
      <c r="UKK10" s="154">
        <v>0</v>
      </c>
      <c r="UKL10" s="154">
        <v>0</v>
      </c>
      <c r="UKM10" s="154">
        <v>0</v>
      </c>
      <c r="UKN10" s="154">
        <v>0</v>
      </c>
      <c r="UKO10" s="154">
        <v>0</v>
      </c>
      <c r="UKP10" s="154">
        <v>0</v>
      </c>
      <c r="UKQ10" s="154">
        <v>0</v>
      </c>
      <c r="UKR10" s="154">
        <v>0</v>
      </c>
      <c r="UKS10" s="154">
        <v>0</v>
      </c>
      <c r="UKT10" s="154">
        <v>0</v>
      </c>
      <c r="UKU10" s="154">
        <v>0</v>
      </c>
      <c r="UKV10" s="154">
        <v>0</v>
      </c>
      <c r="UKW10" s="154">
        <v>0</v>
      </c>
      <c r="UKX10" s="154">
        <v>0</v>
      </c>
      <c r="UKY10" s="154">
        <v>0</v>
      </c>
      <c r="UKZ10" s="154">
        <v>0</v>
      </c>
      <c r="ULA10" s="154">
        <v>0</v>
      </c>
      <c r="ULB10" s="154">
        <v>0</v>
      </c>
      <c r="ULC10" s="154">
        <v>0</v>
      </c>
      <c r="ULD10" s="154">
        <v>0</v>
      </c>
      <c r="ULE10" s="154">
        <v>0</v>
      </c>
      <c r="ULF10" s="154">
        <v>0</v>
      </c>
      <c r="ULG10" s="154">
        <v>0</v>
      </c>
      <c r="ULH10" s="154">
        <v>0</v>
      </c>
      <c r="ULI10" s="154">
        <v>0</v>
      </c>
      <c r="ULJ10" s="154">
        <v>0</v>
      </c>
      <c r="ULK10" s="154">
        <v>0</v>
      </c>
      <c r="ULL10" s="154">
        <v>0</v>
      </c>
      <c r="ULM10" s="154">
        <v>0</v>
      </c>
      <c r="ULN10" s="154">
        <v>0</v>
      </c>
      <c r="ULO10" s="154">
        <v>0</v>
      </c>
      <c r="ULP10" s="154">
        <v>0</v>
      </c>
      <c r="ULQ10" s="154">
        <v>0</v>
      </c>
      <c r="ULR10" s="154">
        <v>0</v>
      </c>
      <c r="ULS10" s="154">
        <v>0</v>
      </c>
      <c r="ULT10" s="154">
        <v>0</v>
      </c>
      <c r="ULU10" s="154">
        <v>0</v>
      </c>
      <c r="ULV10" s="154">
        <v>0</v>
      </c>
      <c r="ULW10" s="154">
        <v>0</v>
      </c>
      <c r="ULX10" s="154">
        <v>0</v>
      </c>
      <c r="ULY10" s="154">
        <v>0</v>
      </c>
      <c r="ULZ10" s="154">
        <v>0</v>
      </c>
      <c r="UMA10" s="154">
        <v>0</v>
      </c>
      <c r="UMB10" s="154">
        <v>0</v>
      </c>
      <c r="UMC10" s="154">
        <v>0</v>
      </c>
      <c r="UMD10" s="154">
        <v>0</v>
      </c>
      <c r="UME10" s="154">
        <v>0</v>
      </c>
      <c r="UMF10" s="154">
        <v>0</v>
      </c>
      <c r="UMG10" s="154">
        <v>0</v>
      </c>
      <c r="UMH10" s="154">
        <v>0</v>
      </c>
      <c r="UMI10" s="154">
        <v>0</v>
      </c>
      <c r="UMJ10" s="154">
        <v>0</v>
      </c>
      <c r="UMK10" s="154">
        <v>0</v>
      </c>
      <c r="UML10" s="154">
        <v>0</v>
      </c>
      <c r="UMM10" s="154">
        <v>0</v>
      </c>
      <c r="UMN10" s="154">
        <v>0</v>
      </c>
      <c r="UMO10" s="154">
        <v>0</v>
      </c>
      <c r="UMP10" s="154">
        <v>0</v>
      </c>
      <c r="UMQ10" s="154">
        <v>0</v>
      </c>
      <c r="UMR10" s="154">
        <v>0</v>
      </c>
      <c r="UMS10" s="154">
        <v>0</v>
      </c>
      <c r="UMT10" s="154">
        <v>0</v>
      </c>
      <c r="UMU10" s="154">
        <v>0</v>
      </c>
      <c r="UMV10" s="154">
        <v>0</v>
      </c>
      <c r="UMW10" s="154">
        <v>0</v>
      </c>
      <c r="UMX10" s="154">
        <v>0</v>
      </c>
      <c r="UMY10" s="154">
        <v>0</v>
      </c>
      <c r="UMZ10" s="154">
        <v>0</v>
      </c>
      <c r="UNA10" s="154">
        <v>0</v>
      </c>
      <c r="UNB10" s="154">
        <v>0</v>
      </c>
      <c r="UNC10" s="154">
        <v>0</v>
      </c>
      <c r="UND10" s="154">
        <v>0</v>
      </c>
      <c r="UNE10" s="154">
        <v>0</v>
      </c>
      <c r="UNF10" s="154">
        <v>0</v>
      </c>
      <c r="UNG10" s="154">
        <v>0</v>
      </c>
      <c r="UNH10" s="154">
        <v>0</v>
      </c>
      <c r="UNI10" s="154">
        <v>0</v>
      </c>
      <c r="UNJ10" s="154">
        <v>0</v>
      </c>
      <c r="UNK10" s="154">
        <v>0</v>
      </c>
      <c r="UNL10" s="154">
        <v>0</v>
      </c>
      <c r="UNM10" s="154">
        <v>0</v>
      </c>
      <c r="UNN10" s="154">
        <v>0</v>
      </c>
      <c r="UNO10" s="154">
        <v>0</v>
      </c>
      <c r="UNP10" s="154">
        <v>0</v>
      </c>
      <c r="UNQ10" s="154">
        <v>0</v>
      </c>
      <c r="UNR10" s="154">
        <v>0</v>
      </c>
      <c r="UNS10" s="154">
        <v>0</v>
      </c>
      <c r="UNT10" s="154">
        <v>0</v>
      </c>
      <c r="UNU10" s="154">
        <v>0</v>
      </c>
      <c r="UNV10" s="154">
        <v>0</v>
      </c>
      <c r="UNW10" s="154">
        <v>0</v>
      </c>
      <c r="UNX10" s="154">
        <v>0</v>
      </c>
      <c r="UNY10" s="154">
        <v>0</v>
      </c>
      <c r="UNZ10" s="154">
        <v>0</v>
      </c>
      <c r="UOA10" s="154">
        <v>0</v>
      </c>
      <c r="UOB10" s="154">
        <v>0</v>
      </c>
      <c r="UOC10" s="154">
        <v>0</v>
      </c>
      <c r="UOD10" s="154">
        <v>0</v>
      </c>
      <c r="UOE10" s="154">
        <v>0</v>
      </c>
      <c r="UOF10" s="154">
        <v>0</v>
      </c>
      <c r="UOG10" s="154">
        <v>0</v>
      </c>
      <c r="UOH10" s="154">
        <v>0</v>
      </c>
      <c r="UOI10" s="154">
        <v>0</v>
      </c>
      <c r="UOJ10" s="154">
        <v>0</v>
      </c>
      <c r="UOK10" s="154">
        <v>0</v>
      </c>
      <c r="UOL10" s="154">
        <v>0</v>
      </c>
      <c r="UOM10" s="154">
        <v>0</v>
      </c>
      <c r="UON10" s="154">
        <v>0</v>
      </c>
      <c r="UOO10" s="154">
        <v>0</v>
      </c>
      <c r="UOP10" s="154">
        <v>0</v>
      </c>
      <c r="UOQ10" s="154">
        <v>0</v>
      </c>
      <c r="UOR10" s="154">
        <v>0</v>
      </c>
      <c r="UOS10" s="154">
        <v>0</v>
      </c>
      <c r="UOT10" s="154">
        <v>0</v>
      </c>
      <c r="UOU10" s="154">
        <v>0</v>
      </c>
      <c r="UOV10" s="154">
        <v>0</v>
      </c>
      <c r="UOW10" s="154">
        <v>0</v>
      </c>
      <c r="UOX10" s="154">
        <v>0</v>
      </c>
      <c r="UOY10" s="154">
        <v>0</v>
      </c>
      <c r="UOZ10" s="154">
        <v>0</v>
      </c>
      <c r="UPA10" s="154">
        <v>0</v>
      </c>
      <c r="UPB10" s="154">
        <v>0</v>
      </c>
      <c r="UPC10" s="154">
        <v>0</v>
      </c>
      <c r="UPD10" s="154">
        <v>0</v>
      </c>
      <c r="UPE10" s="154">
        <v>0</v>
      </c>
      <c r="UPF10" s="154">
        <v>0</v>
      </c>
      <c r="UPG10" s="154">
        <v>0</v>
      </c>
      <c r="UPH10" s="154">
        <v>0</v>
      </c>
      <c r="UPI10" s="154">
        <v>0</v>
      </c>
      <c r="UPJ10" s="154">
        <v>0</v>
      </c>
      <c r="UPK10" s="154">
        <v>0</v>
      </c>
      <c r="UPL10" s="154">
        <v>0</v>
      </c>
      <c r="UPM10" s="154">
        <v>0</v>
      </c>
      <c r="UPN10" s="154">
        <v>0</v>
      </c>
      <c r="UPO10" s="154">
        <v>0</v>
      </c>
      <c r="UPP10" s="154">
        <v>0</v>
      </c>
      <c r="UPQ10" s="154">
        <v>0</v>
      </c>
      <c r="UPR10" s="154">
        <v>0</v>
      </c>
      <c r="UPS10" s="154">
        <v>0</v>
      </c>
      <c r="UPT10" s="154">
        <v>0</v>
      </c>
      <c r="UPU10" s="154">
        <v>0</v>
      </c>
      <c r="UPV10" s="154">
        <v>0</v>
      </c>
      <c r="UPW10" s="154">
        <v>0</v>
      </c>
      <c r="UPX10" s="154">
        <v>0</v>
      </c>
      <c r="UPY10" s="154">
        <v>0</v>
      </c>
      <c r="UPZ10" s="154">
        <v>0</v>
      </c>
      <c r="UQA10" s="154">
        <v>0</v>
      </c>
      <c r="UQB10" s="154">
        <v>0</v>
      </c>
      <c r="UQC10" s="154">
        <v>0</v>
      </c>
      <c r="UQD10" s="154">
        <v>0</v>
      </c>
      <c r="UQE10" s="154">
        <v>0</v>
      </c>
      <c r="UQF10" s="154">
        <v>0</v>
      </c>
      <c r="UQG10" s="154">
        <v>0</v>
      </c>
      <c r="UQH10" s="154">
        <v>0</v>
      </c>
      <c r="UQI10" s="154">
        <v>0</v>
      </c>
      <c r="UQJ10" s="154">
        <v>0</v>
      </c>
      <c r="UQK10" s="154">
        <v>0</v>
      </c>
      <c r="UQL10" s="154">
        <v>0</v>
      </c>
      <c r="UQM10" s="154">
        <v>0</v>
      </c>
      <c r="UQN10" s="154">
        <v>0</v>
      </c>
      <c r="UQO10" s="154">
        <v>0</v>
      </c>
      <c r="UQP10" s="154">
        <v>0</v>
      </c>
      <c r="UQQ10" s="154">
        <v>0</v>
      </c>
      <c r="UQR10" s="154">
        <v>0</v>
      </c>
      <c r="UQS10" s="154">
        <v>0</v>
      </c>
      <c r="UQT10" s="154">
        <v>0</v>
      </c>
      <c r="UQU10" s="154">
        <v>0</v>
      </c>
      <c r="UQV10" s="154">
        <v>0</v>
      </c>
      <c r="UQW10" s="154">
        <v>0</v>
      </c>
      <c r="UQX10" s="154">
        <v>0</v>
      </c>
      <c r="UQY10" s="154">
        <v>0</v>
      </c>
      <c r="UQZ10" s="154">
        <v>0</v>
      </c>
      <c r="URA10" s="154">
        <v>0</v>
      </c>
      <c r="URB10" s="154">
        <v>0</v>
      </c>
      <c r="URC10" s="154">
        <v>0</v>
      </c>
      <c r="URD10" s="154">
        <v>0</v>
      </c>
      <c r="URE10" s="154">
        <v>0</v>
      </c>
      <c r="URF10" s="154">
        <v>0</v>
      </c>
      <c r="URG10" s="154">
        <v>0</v>
      </c>
      <c r="URH10" s="154">
        <v>0</v>
      </c>
      <c r="URI10" s="154">
        <v>0</v>
      </c>
      <c r="URJ10" s="154">
        <v>0</v>
      </c>
      <c r="URK10" s="154">
        <v>0</v>
      </c>
      <c r="URL10" s="154">
        <v>0</v>
      </c>
      <c r="URM10" s="154">
        <v>0</v>
      </c>
      <c r="URN10" s="154">
        <v>0</v>
      </c>
      <c r="URO10" s="154">
        <v>0</v>
      </c>
      <c r="URP10" s="154">
        <v>0</v>
      </c>
      <c r="URQ10" s="154">
        <v>0</v>
      </c>
      <c r="URR10" s="154">
        <v>0</v>
      </c>
      <c r="URS10" s="154">
        <v>0</v>
      </c>
      <c r="URT10" s="154">
        <v>0</v>
      </c>
      <c r="URU10" s="154">
        <v>0</v>
      </c>
      <c r="URV10" s="154">
        <v>0</v>
      </c>
      <c r="URW10" s="154">
        <v>0</v>
      </c>
      <c r="URX10" s="154">
        <v>0</v>
      </c>
      <c r="URY10" s="154">
        <v>0</v>
      </c>
      <c r="URZ10" s="154">
        <v>0</v>
      </c>
      <c r="USA10" s="154">
        <v>0</v>
      </c>
      <c r="USB10" s="154">
        <v>0</v>
      </c>
      <c r="USC10" s="154">
        <v>0</v>
      </c>
      <c r="USD10" s="154">
        <v>0</v>
      </c>
      <c r="USE10" s="154">
        <v>0</v>
      </c>
      <c r="USF10" s="154">
        <v>0</v>
      </c>
      <c r="USG10" s="154">
        <v>0</v>
      </c>
      <c r="USH10" s="154">
        <v>0</v>
      </c>
      <c r="USI10" s="154">
        <v>0</v>
      </c>
      <c r="USJ10" s="154">
        <v>0</v>
      </c>
      <c r="USK10" s="154">
        <v>0</v>
      </c>
      <c r="USL10" s="154">
        <v>0</v>
      </c>
      <c r="USM10" s="154">
        <v>0</v>
      </c>
      <c r="USN10" s="154">
        <v>0</v>
      </c>
      <c r="USO10" s="154">
        <v>0</v>
      </c>
      <c r="USP10" s="154">
        <v>0</v>
      </c>
      <c r="USQ10" s="154">
        <v>0</v>
      </c>
      <c r="USR10" s="154">
        <v>0</v>
      </c>
      <c r="USS10" s="154">
        <v>0</v>
      </c>
      <c r="UST10" s="154">
        <v>0</v>
      </c>
      <c r="USU10" s="154">
        <v>0</v>
      </c>
      <c r="USV10" s="154">
        <v>0</v>
      </c>
      <c r="USW10" s="154">
        <v>0</v>
      </c>
      <c r="USX10" s="154">
        <v>0</v>
      </c>
      <c r="USY10" s="154">
        <v>0</v>
      </c>
      <c r="USZ10" s="154">
        <v>0</v>
      </c>
      <c r="UTA10" s="154">
        <v>0</v>
      </c>
      <c r="UTB10" s="154">
        <v>0</v>
      </c>
      <c r="UTC10" s="154">
        <v>0</v>
      </c>
      <c r="UTD10" s="154">
        <v>0</v>
      </c>
      <c r="UTE10" s="154">
        <v>0</v>
      </c>
      <c r="UTF10" s="154">
        <v>0</v>
      </c>
      <c r="UTG10" s="154">
        <v>0</v>
      </c>
      <c r="UTH10" s="154">
        <v>0</v>
      </c>
      <c r="UTI10" s="154">
        <v>0</v>
      </c>
      <c r="UTJ10" s="154">
        <v>0</v>
      </c>
      <c r="UTK10" s="154">
        <v>0</v>
      </c>
      <c r="UTL10" s="154">
        <v>0</v>
      </c>
      <c r="UTM10" s="154">
        <v>0</v>
      </c>
      <c r="UTN10" s="154">
        <v>0</v>
      </c>
      <c r="UTO10" s="154">
        <v>0</v>
      </c>
      <c r="UTP10" s="154">
        <v>0</v>
      </c>
      <c r="UTQ10" s="154">
        <v>0</v>
      </c>
      <c r="UTR10" s="154">
        <v>0</v>
      </c>
      <c r="UTS10" s="154">
        <v>0</v>
      </c>
      <c r="UTT10" s="154">
        <v>0</v>
      </c>
      <c r="UTU10" s="154">
        <v>0</v>
      </c>
      <c r="UTV10" s="154">
        <v>0</v>
      </c>
      <c r="UTW10" s="154">
        <v>0</v>
      </c>
      <c r="UTX10" s="154">
        <v>0</v>
      </c>
      <c r="UTY10" s="154">
        <v>0</v>
      </c>
      <c r="UTZ10" s="154">
        <v>0</v>
      </c>
      <c r="UUA10" s="154">
        <v>0</v>
      </c>
      <c r="UUB10" s="154">
        <v>0</v>
      </c>
      <c r="UUC10" s="154">
        <v>0</v>
      </c>
      <c r="UUD10" s="154">
        <v>0</v>
      </c>
      <c r="UUE10" s="154">
        <v>0</v>
      </c>
      <c r="UUF10" s="154">
        <v>0</v>
      </c>
      <c r="UUG10" s="154">
        <v>0</v>
      </c>
      <c r="UUH10" s="154">
        <v>0</v>
      </c>
      <c r="UUI10" s="154">
        <v>0</v>
      </c>
      <c r="UUJ10" s="154">
        <v>0</v>
      </c>
      <c r="UUK10" s="154">
        <v>0</v>
      </c>
      <c r="UUL10" s="154">
        <v>0</v>
      </c>
      <c r="UUM10" s="154">
        <v>0</v>
      </c>
      <c r="UUN10" s="154">
        <v>0</v>
      </c>
      <c r="UUO10" s="154">
        <v>0</v>
      </c>
      <c r="UUP10" s="154">
        <v>0</v>
      </c>
      <c r="UUQ10" s="154">
        <v>0</v>
      </c>
      <c r="UUR10" s="154">
        <v>0</v>
      </c>
      <c r="UUS10" s="154">
        <v>0</v>
      </c>
      <c r="UUT10" s="154">
        <v>0</v>
      </c>
      <c r="UUU10" s="154">
        <v>0</v>
      </c>
      <c r="UUV10" s="154">
        <v>0</v>
      </c>
      <c r="UUW10" s="154">
        <v>0</v>
      </c>
      <c r="UUX10" s="154">
        <v>0</v>
      </c>
      <c r="UUY10" s="154">
        <v>0</v>
      </c>
      <c r="UUZ10" s="154">
        <v>0</v>
      </c>
      <c r="UVA10" s="154">
        <v>0</v>
      </c>
      <c r="UVB10" s="154">
        <v>0</v>
      </c>
      <c r="UVC10" s="154">
        <v>0</v>
      </c>
      <c r="UVD10" s="154">
        <v>0</v>
      </c>
      <c r="UVE10" s="154">
        <v>0</v>
      </c>
      <c r="UVF10" s="154">
        <v>0</v>
      </c>
      <c r="UVG10" s="154">
        <v>0</v>
      </c>
      <c r="UVH10" s="154">
        <v>0</v>
      </c>
      <c r="UVI10" s="154">
        <v>0</v>
      </c>
      <c r="UVJ10" s="154">
        <v>0</v>
      </c>
      <c r="UVK10" s="154">
        <v>0</v>
      </c>
      <c r="UVL10" s="154">
        <v>0</v>
      </c>
      <c r="UVM10" s="154">
        <v>0</v>
      </c>
      <c r="UVN10" s="154">
        <v>0</v>
      </c>
      <c r="UVO10" s="154">
        <v>0</v>
      </c>
      <c r="UVP10" s="154">
        <v>0</v>
      </c>
      <c r="UVQ10" s="154">
        <v>0</v>
      </c>
      <c r="UVR10" s="154">
        <v>0</v>
      </c>
      <c r="UVS10" s="154">
        <v>0</v>
      </c>
      <c r="UVT10" s="154">
        <v>0</v>
      </c>
      <c r="UVU10" s="154">
        <v>0</v>
      </c>
      <c r="UVV10" s="154">
        <v>0</v>
      </c>
      <c r="UVW10" s="154">
        <v>0</v>
      </c>
      <c r="UVX10" s="154">
        <v>0</v>
      </c>
      <c r="UVY10" s="154">
        <v>0</v>
      </c>
      <c r="UVZ10" s="154">
        <v>0</v>
      </c>
      <c r="UWA10" s="154">
        <v>0</v>
      </c>
      <c r="UWB10" s="154">
        <v>0</v>
      </c>
      <c r="UWC10" s="154">
        <v>0</v>
      </c>
      <c r="UWD10" s="154">
        <v>0</v>
      </c>
      <c r="UWE10" s="154">
        <v>0</v>
      </c>
      <c r="UWF10" s="154">
        <v>0</v>
      </c>
      <c r="UWG10" s="154">
        <v>0</v>
      </c>
      <c r="UWH10" s="154">
        <v>0</v>
      </c>
      <c r="UWI10" s="154">
        <v>0</v>
      </c>
      <c r="UWJ10" s="154">
        <v>0</v>
      </c>
      <c r="UWK10" s="154">
        <v>0</v>
      </c>
      <c r="UWL10" s="154">
        <v>0</v>
      </c>
      <c r="UWM10" s="154">
        <v>0</v>
      </c>
      <c r="UWN10" s="154">
        <v>0</v>
      </c>
      <c r="UWO10" s="154">
        <v>0</v>
      </c>
      <c r="UWP10" s="154">
        <v>0</v>
      </c>
      <c r="UWQ10" s="154">
        <v>0</v>
      </c>
      <c r="UWR10" s="154">
        <v>0</v>
      </c>
      <c r="UWS10" s="154">
        <v>0</v>
      </c>
      <c r="UWT10" s="154">
        <v>0</v>
      </c>
      <c r="UWU10" s="154">
        <v>0</v>
      </c>
      <c r="UWV10" s="154">
        <v>0</v>
      </c>
      <c r="UWW10" s="154">
        <v>0</v>
      </c>
      <c r="UWX10" s="154">
        <v>0</v>
      </c>
      <c r="UWY10" s="154">
        <v>0</v>
      </c>
      <c r="UWZ10" s="154">
        <v>0</v>
      </c>
      <c r="UXA10" s="154">
        <v>0</v>
      </c>
      <c r="UXB10" s="154">
        <v>0</v>
      </c>
      <c r="UXC10" s="154">
        <v>0</v>
      </c>
      <c r="UXD10" s="154">
        <v>0</v>
      </c>
      <c r="UXE10" s="154">
        <v>0</v>
      </c>
      <c r="UXF10" s="154">
        <v>0</v>
      </c>
      <c r="UXG10" s="154">
        <v>0</v>
      </c>
      <c r="UXH10" s="154">
        <v>0</v>
      </c>
      <c r="UXI10" s="154">
        <v>0</v>
      </c>
      <c r="UXJ10" s="154">
        <v>0</v>
      </c>
      <c r="UXK10" s="154">
        <v>0</v>
      </c>
      <c r="UXL10" s="154">
        <v>0</v>
      </c>
      <c r="UXM10" s="154">
        <v>0</v>
      </c>
      <c r="UXN10" s="154">
        <v>0</v>
      </c>
      <c r="UXO10" s="154">
        <v>0</v>
      </c>
      <c r="UXP10" s="154">
        <v>0</v>
      </c>
      <c r="UXQ10" s="154">
        <v>0</v>
      </c>
      <c r="UXR10" s="154">
        <v>0</v>
      </c>
      <c r="UXS10" s="154">
        <v>0</v>
      </c>
      <c r="UXT10" s="154">
        <v>0</v>
      </c>
      <c r="UXU10" s="154">
        <v>0</v>
      </c>
      <c r="UXV10" s="154">
        <v>0</v>
      </c>
      <c r="UXW10" s="154">
        <v>0</v>
      </c>
      <c r="UXX10" s="154">
        <v>0</v>
      </c>
      <c r="UXY10" s="154">
        <v>0</v>
      </c>
      <c r="UXZ10" s="154">
        <v>0</v>
      </c>
      <c r="UYA10" s="154">
        <v>0</v>
      </c>
      <c r="UYB10" s="154">
        <v>0</v>
      </c>
      <c r="UYC10" s="154">
        <v>0</v>
      </c>
      <c r="UYD10" s="154">
        <v>0</v>
      </c>
      <c r="UYE10" s="154">
        <v>0</v>
      </c>
      <c r="UYF10" s="154">
        <v>0</v>
      </c>
      <c r="UYG10" s="154">
        <v>0</v>
      </c>
      <c r="UYH10" s="154">
        <v>0</v>
      </c>
      <c r="UYI10" s="154">
        <v>0</v>
      </c>
      <c r="UYJ10" s="154">
        <v>0</v>
      </c>
      <c r="UYK10" s="154">
        <v>0</v>
      </c>
      <c r="UYL10" s="154">
        <v>0</v>
      </c>
      <c r="UYM10" s="154">
        <v>0</v>
      </c>
      <c r="UYN10" s="154">
        <v>0</v>
      </c>
      <c r="UYO10" s="154">
        <v>0</v>
      </c>
      <c r="UYP10" s="154">
        <v>0</v>
      </c>
      <c r="UYQ10" s="154">
        <v>0</v>
      </c>
      <c r="UYR10" s="154">
        <v>0</v>
      </c>
      <c r="UYS10" s="154">
        <v>0</v>
      </c>
      <c r="UYT10" s="154">
        <v>0</v>
      </c>
      <c r="UYU10" s="154">
        <v>0</v>
      </c>
      <c r="UYV10" s="154">
        <v>0</v>
      </c>
      <c r="UYW10" s="154">
        <v>0</v>
      </c>
      <c r="UYX10" s="154">
        <v>0</v>
      </c>
      <c r="UYY10" s="154">
        <v>0</v>
      </c>
      <c r="UYZ10" s="154">
        <v>0</v>
      </c>
      <c r="UZA10" s="154">
        <v>0</v>
      </c>
      <c r="UZB10" s="154">
        <v>0</v>
      </c>
      <c r="UZC10" s="154">
        <v>0</v>
      </c>
      <c r="UZD10" s="154">
        <v>0</v>
      </c>
      <c r="UZE10" s="154">
        <v>0</v>
      </c>
      <c r="UZF10" s="154">
        <v>0</v>
      </c>
      <c r="UZG10" s="154">
        <v>0</v>
      </c>
      <c r="UZH10" s="154">
        <v>0</v>
      </c>
      <c r="UZI10" s="154">
        <v>0</v>
      </c>
      <c r="UZJ10" s="154">
        <v>0</v>
      </c>
      <c r="UZK10" s="154">
        <v>0</v>
      </c>
      <c r="UZL10" s="154">
        <v>0</v>
      </c>
      <c r="UZM10" s="154">
        <v>0</v>
      </c>
      <c r="UZN10" s="154">
        <v>0</v>
      </c>
      <c r="UZO10" s="154">
        <v>0</v>
      </c>
      <c r="UZP10" s="154">
        <v>0</v>
      </c>
      <c r="UZQ10" s="154">
        <v>0</v>
      </c>
      <c r="UZR10" s="154">
        <v>0</v>
      </c>
      <c r="UZS10" s="154">
        <v>0</v>
      </c>
      <c r="UZT10" s="154">
        <v>0</v>
      </c>
      <c r="UZU10" s="154">
        <v>0</v>
      </c>
      <c r="UZV10" s="154">
        <v>0</v>
      </c>
      <c r="UZW10" s="154">
        <v>0</v>
      </c>
      <c r="UZX10" s="154">
        <v>0</v>
      </c>
      <c r="UZY10" s="154">
        <v>0</v>
      </c>
      <c r="UZZ10" s="154">
        <v>0</v>
      </c>
      <c r="VAA10" s="154">
        <v>0</v>
      </c>
      <c r="VAB10" s="154">
        <v>0</v>
      </c>
      <c r="VAC10" s="154">
        <v>0</v>
      </c>
      <c r="VAD10" s="154">
        <v>0</v>
      </c>
      <c r="VAE10" s="154">
        <v>0</v>
      </c>
      <c r="VAF10" s="154">
        <v>0</v>
      </c>
      <c r="VAG10" s="154">
        <v>0</v>
      </c>
      <c r="VAH10" s="154">
        <v>0</v>
      </c>
      <c r="VAI10" s="154">
        <v>0</v>
      </c>
      <c r="VAJ10" s="154">
        <v>0</v>
      </c>
      <c r="VAK10" s="154">
        <v>0</v>
      </c>
      <c r="VAL10" s="154">
        <v>0</v>
      </c>
      <c r="VAM10" s="154">
        <v>0</v>
      </c>
      <c r="VAN10" s="154">
        <v>0</v>
      </c>
      <c r="VAO10" s="154">
        <v>0</v>
      </c>
      <c r="VAP10" s="154">
        <v>0</v>
      </c>
      <c r="VAQ10" s="154">
        <v>0</v>
      </c>
      <c r="VAR10" s="154">
        <v>0</v>
      </c>
      <c r="VAS10" s="154">
        <v>0</v>
      </c>
      <c r="VAT10" s="154">
        <v>0</v>
      </c>
      <c r="VAU10" s="154">
        <v>0</v>
      </c>
      <c r="VAV10" s="154">
        <v>0</v>
      </c>
      <c r="VAW10" s="154">
        <v>0</v>
      </c>
      <c r="VAX10" s="154">
        <v>0</v>
      </c>
      <c r="VAY10" s="154">
        <v>0</v>
      </c>
      <c r="VAZ10" s="154">
        <v>0</v>
      </c>
      <c r="VBA10" s="154">
        <v>0</v>
      </c>
      <c r="VBB10" s="154">
        <v>0</v>
      </c>
      <c r="VBC10" s="154">
        <v>0</v>
      </c>
      <c r="VBD10" s="154">
        <v>0</v>
      </c>
      <c r="VBE10" s="154">
        <v>0</v>
      </c>
      <c r="VBF10" s="154">
        <v>0</v>
      </c>
      <c r="VBG10" s="154">
        <v>0</v>
      </c>
      <c r="VBH10" s="154">
        <v>0</v>
      </c>
      <c r="VBI10" s="154">
        <v>0</v>
      </c>
      <c r="VBJ10" s="154">
        <v>0</v>
      </c>
      <c r="VBK10" s="154">
        <v>0</v>
      </c>
      <c r="VBL10" s="154">
        <v>0</v>
      </c>
      <c r="VBM10" s="154">
        <v>0</v>
      </c>
      <c r="VBN10" s="154">
        <v>0</v>
      </c>
      <c r="VBO10" s="154">
        <v>0</v>
      </c>
      <c r="VBP10" s="154">
        <v>0</v>
      </c>
      <c r="VBQ10" s="154">
        <v>0</v>
      </c>
      <c r="VBR10" s="154">
        <v>0</v>
      </c>
      <c r="VBS10" s="154">
        <v>0</v>
      </c>
      <c r="VBT10" s="154">
        <v>0</v>
      </c>
      <c r="VBU10" s="154">
        <v>0</v>
      </c>
      <c r="VBV10" s="154">
        <v>0</v>
      </c>
      <c r="VBW10" s="154">
        <v>0</v>
      </c>
      <c r="VBX10" s="154">
        <v>0</v>
      </c>
      <c r="VBY10" s="154">
        <v>0</v>
      </c>
      <c r="VBZ10" s="154">
        <v>0</v>
      </c>
      <c r="VCA10" s="154">
        <v>0</v>
      </c>
      <c r="VCB10" s="154">
        <v>0</v>
      </c>
      <c r="VCC10" s="154">
        <v>0</v>
      </c>
      <c r="VCD10" s="154">
        <v>0</v>
      </c>
      <c r="VCE10" s="154">
        <v>0</v>
      </c>
      <c r="VCF10" s="154">
        <v>0</v>
      </c>
      <c r="VCG10" s="154">
        <v>0</v>
      </c>
      <c r="VCH10" s="154">
        <v>0</v>
      </c>
      <c r="VCI10" s="154">
        <v>0</v>
      </c>
      <c r="VCJ10" s="154">
        <v>0</v>
      </c>
      <c r="VCK10" s="154">
        <v>0</v>
      </c>
      <c r="VCL10" s="154">
        <v>0</v>
      </c>
      <c r="VCM10" s="154">
        <v>0</v>
      </c>
      <c r="VCN10" s="154">
        <v>0</v>
      </c>
      <c r="VCO10" s="154">
        <v>0</v>
      </c>
      <c r="VCP10" s="154">
        <v>0</v>
      </c>
      <c r="VCQ10" s="154">
        <v>0</v>
      </c>
      <c r="VCR10" s="154">
        <v>0</v>
      </c>
      <c r="VCS10" s="154">
        <v>0</v>
      </c>
      <c r="VCT10" s="154">
        <v>0</v>
      </c>
      <c r="VCU10" s="154">
        <v>0</v>
      </c>
      <c r="VCV10" s="154">
        <v>0</v>
      </c>
      <c r="VCW10" s="154">
        <v>0</v>
      </c>
      <c r="VCX10" s="154">
        <v>0</v>
      </c>
      <c r="VCY10" s="154">
        <v>0</v>
      </c>
      <c r="VCZ10" s="154">
        <v>0</v>
      </c>
      <c r="VDA10" s="154">
        <v>0</v>
      </c>
      <c r="VDB10" s="154">
        <v>0</v>
      </c>
      <c r="VDC10" s="154">
        <v>0</v>
      </c>
      <c r="VDD10" s="154">
        <v>0</v>
      </c>
      <c r="VDE10" s="154">
        <v>0</v>
      </c>
      <c r="VDF10" s="154">
        <v>0</v>
      </c>
      <c r="VDG10" s="154">
        <v>0</v>
      </c>
      <c r="VDH10" s="154">
        <v>0</v>
      </c>
      <c r="VDI10" s="154">
        <v>0</v>
      </c>
      <c r="VDJ10" s="154">
        <v>0</v>
      </c>
      <c r="VDK10" s="154">
        <v>0</v>
      </c>
      <c r="VDL10" s="154">
        <v>0</v>
      </c>
      <c r="VDM10" s="154">
        <v>0</v>
      </c>
      <c r="VDN10" s="154">
        <v>0</v>
      </c>
      <c r="VDO10" s="154">
        <v>0</v>
      </c>
      <c r="VDP10" s="154">
        <v>0</v>
      </c>
      <c r="VDQ10" s="154">
        <v>0</v>
      </c>
      <c r="VDR10" s="154">
        <v>0</v>
      </c>
      <c r="VDS10" s="154">
        <v>0</v>
      </c>
      <c r="VDT10" s="154">
        <v>0</v>
      </c>
      <c r="VDU10" s="154">
        <v>0</v>
      </c>
      <c r="VDV10" s="154">
        <v>0</v>
      </c>
      <c r="VDW10" s="154">
        <v>0</v>
      </c>
      <c r="VDX10" s="154">
        <v>0</v>
      </c>
      <c r="VDY10" s="154">
        <v>0</v>
      </c>
      <c r="VDZ10" s="154">
        <v>0</v>
      </c>
      <c r="VEA10" s="154">
        <v>0</v>
      </c>
      <c r="VEB10" s="154">
        <v>0</v>
      </c>
      <c r="VEC10" s="154">
        <v>0</v>
      </c>
      <c r="VED10" s="154">
        <v>0</v>
      </c>
      <c r="VEE10" s="154">
        <v>0</v>
      </c>
      <c r="VEF10" s="154">
        <v>0</v>
      </c>
      <c r="VEG10" s="154">
        <v>0</v>
      </c>
      <c r="VEH10" s="154">
        <v>0</v>
      </c>
      <c r="VEI10" s="154">
        <v>0</v>
      </c>
      <c r="VEJ10" s="154">
        <v>0</v>
      </c>
      <c r="VEK10" s="154">
        <v>0</v>
      </c>
      <c r="VEL10" s="154">
        <v>0</v>
      </c>
      <c r="VEM10" s="154">
        <v>0</v>
      </c>
      <c r="VEN10" s="154">
        <v>0</v>
      </c>
      <c r="VEO10" s="154">
        <v>0</v>
      </c>
      <c r="VEP10" s="154">
        <v>0</v>
      </c>
      <c r="VEQ10" s="154">
        <v>0</v>
      </c>
      <c r="VER10" s="154">
        <v>0</v>
      </c>
      <c r="VES10" s="154">
        <v>0</v>
      </c>
      <c r="VET10" s="154">
        <v>0</v>
      </c>
      <c r="VEU10" s="154">
        <v>0</v>
      </c>
      <c r="VEV10" s="154">
        <v>0</v>
      </c>
      <c r="VEW10" s="154">
        <v>0</v>
      </c>
      <c r="VEX10" s="154">
        <v>0</v>
      </c>
      <c r="VEY10" s="154">
        <v>0</v>
      </c>
      <c r="VEZ10" s="154">
        <v>0</v>
      </c>
      <c r="VFA10" s="154">
        <v>0</v>
      </c>
      <c r="VFB10" s="154">
        <v>0</v>
      </c>
      <c r="VFC10" s="154">
        <v>0</v>
      </c>
      <c r="VFD10" s="154">
        <v>0</v>
      </c>
      <c r="VFE10" s="154">
        <v>0</v>
      </c>
      <c r="VFF10" s="154">
        <v>0</v>
      </c>
      <c r="VFG10" s="154">
        <v>0</v>
      </c>
      <c r="VFH10" s="154">
        <v>0</v>
      </c>
      <c r="VFI10" s="154">
        <v>0</v>
      </c>
      <c r="VFJ10" s="154">
        <v>0</v>
      </c>
      <c r="VFK10" s="154">
        <v>0</v>
      </c>
      <c r="VFL10" s="154">
        <v>0</v>
      </c>
      <c r="VFM10" s="154">
        <v>0</v>
      </c>
      <c r="VFN10" s="154">
        <v>0</v>
      </c>
      <c r="VFO10" s="154">
        <v>0</v>
      </c>
      <c r="VFP10" s="154">
        <v>0</v>
      </c>
      <c r="VFQ10" s="154">
        <v>0</v>
      </c>
      <c r="VFR10" s="154">
        <v>0</v>
      </c>
      <c r="VFS10" s="154">
        <v>0</v>
      </c>
      <c r="VFT10" s="154">
        <v>0</v>
      </c>
      <c r="VFU10" s="154">
        <v>0</v>
      </c>
      <c r="VFV10" s="154">
        <v>0</v>
      </c>
      <c r="VFW10" s="154">
        <v>0</v>
      </c>
      <c r="VFX10" s="154">
        <v>0</v>
      </c>
      <c r="VFY10" s="154">
        <v>0</v>
      </c>
      <c r="VFZ10" s="154">
        <v>0</v>
      </c>
      <c r="VGA10" s="154">
        <v>0</v>
      </c>
      <c r="VGB10" s="154">
        <v>0</v>
      </c>
      <c r="VGC10" s="154">
        <v>0</v>
      </c>
      <c r="VGD10" s="154">
        <v>0</v>
      </c>
      <c r="VGE10" s="154">
        <v>0</v>
      </c>
      <c r="VGF10" s="154">
        <v>0</v>
      </c>
      <c r="VGG10" s="154">
        <v>0</v>
      </c>
      <c r="VGH10" s="154">
        <v>0</v>
      </c>
      <c r="VGI10" s="154">
        <v>0</v>
      </c>
      <c r="VGJ10" s="154">
        <v>0</v>
      </c>
      <c r="VGK10" s="154">
        <v>0</v>
      </c>
      <c r="VGL10" s="154">
        <v>0</v>
      </c>
      <c r="VGM10" s="154">
        <v>0</v>
      </c>
      <c r="VGN10" s="154">
        <v>0</v>
      </c>
      <c r="VGO10" s="154">
        <v>0</v>
      </c>
      <c r="VGP10" s="154">
        <v>0</v>
      </c>
      <c r="VGQ10" s="154">
        <v>0</v>
      </c>
      <c r="VGR10" s="154">
        <v>0</v>
      </c>
      <c r="VGS10" s="154">
        <v>0</v>
      </c>
      <c r="VGT10" s="154">
        <v>0</v>
      </c>
      <c r="VGU10" s="154">
        <v>0</v>
      </c>
      <c r="VGV10" s="154">
        <v>0</v>
      </c>
      <c r="VGW10" s="154">
        <v>0</v>
      </c>
      <c r="VGX10" s="154">
        <v>0</v>
      </c>
      <c r="VGY10" s="154">
        <v>0</v>
      </c>
      <c r="VGZ10" s="154">
        <v>0</v>
      </c>
      <c r="VHA10" s="154">
        <v>0</v>
      </c>
      <c r="VHB10" s="154">
        <v>0</v>
      </c>
      <c r="VHC10" s="154">
        <v>0</v>
      </c>
      <c r="VHD10" s="154">
        <v>0</v>
      </c>
      <c r="VHE10" s="154">
        <v>0</v>
      </c>
      <c r="VHF10" s="154">
        <v>0</v>
      </c>
      <c r="VHG10" s="154">
        <v>0</v>
      </c>
      <c r="VHH10" s="154">
        <v>0</v>
      </c>
      <c r="VHI10" s="154">
        <v>0</v>
      </c>
      <c r="VHJ10" s="154">
        <v>0</v>
      </c>
      <c r="VHK10" s="154">
        <v>0</v>
      </c>
      <c r="VHL10" s="154">
        <v>0</v>
      </c>
      <c r="VHM10" s="154">
        <v>0</v>
      </c>
      <c r="VHN10" s="154">
        <v>0</v>
      </c>
      <c r="VHO10" s="154">
        <v>0</v>
      </c>
      <c r="VHP10" s="154">
        <v>0</v>
      </c>
      <c r="VHQ10" s="154">
        <v>0</v>
      </c>
      <c r="VHR10" s="154">
        <v>0</v>
      </c>
      <c r="VHS10" s="154">
        <v>0</v>
      </c>
      <c r="VHT10" s="154">
        <v>0</v>
      </c>
      <c r="VHU10" s="154">
        <v>0</v>
      </c>
      <c r="VHV10" s="154">
        <v>0</v>
      </c>
      <c r="VHW10" s="154">
        <v>0</v>
      </c>
      <c r="VHX10" s="154">
        <v>0</v>
      </c>
      <c r="VHY10" s="154">
        <v>0</v>
      </c>
      <c r="VHZ10" s="154">
        <v>0</v>
      </c>
      <c r="VIA10" s="154">
        <v>0</v>
      </c>
      <c r="VIB10" s="154">
        <v>0</v>
      </c>
      <c r="VIC10" s="154">
        <v>0</v>
      </c>
      <c r="VID10" s="154">
        <v>0</v>
      </c>
      <c r="VIE10" s="154">
        <v>0</v>
      </c>
      <c r="VIF10" s="154">
        <v>0</v>
      </c>
      <c r="VIG10" s="154">
        <v>0</v>
      </c>
      <c r="VIH10" s="154">
        <v>0</v>
      </c>
      <c r="VII10" s="154">
        <v>0</v>
      </c>
      <c r="VIJ10" s="154">
        <v>0</v>
      </c>
      <c r="VIK10" s="154">
        <v>0</v>
      </c>
      <c r="VIL10" s="154">
        <v>0</v>
      </c>
      <c r="VIM10" s="154">
        <v>0</v>
      </c>
      <c r="VIN10" s="154">
        <v>0</v>
      </c>
      <c r="VIO10" s="154">
        <v>0</v>
      </c>
      <c r="VIP10" s="154">
        <v>0</v>
      </c>
      <c r="VIQ10" s="154">
        <v>0</v>
      </c>
      <c r="VIR10" s="154">
        <v>0</v>
      </c>
      <c r="VIS10" s="154">
        <v>0</v>
      </c>
      <c r="VIT10" s="154">
        <v>0</v>
      </c>
      <c r="VIU10" s="154">
        <v>0</v>
      </c>
      <c r="VIV10" s="154">
        <v>0</v>
      </c>
      <c r="VIW10" s="154">
        <v>0</v>
      </c>
      <c r="VIX10" s="154">
        <v>0</v>
      </c>
      <c r="VIY10" s="154">
        <v>0</v>
      </c>
      <c r="VIZ10" s="154">
        <v>0</v>
      </c>
      <c r="VJA10" s="154">
        <v>0</v>
      </c>
      <c r="VJB10" s="154">
        <v>0</v>
      </c>
      <c r="VJC10" s="154">
        <v>0</v>
      </c>
      <c r="VJD10" s="154">
        <v>0</v>
      </c>
      <c r="VJE10" s="154">
        <v>0</v>
      </c>
      <c r="VJF10" s="154">
        <v>0</v>
      </c>
      <c r="VJG10" s="154">
        <v>0</v>
      </c>
      <c r="VJH10" s="154">
        <v>0</v>
      </c>
      <c r="VJI10" s="154">
        <v>0</v>
      </c>
      <c r="VJJ10" s="154">
        <v>0</v>
      </c>
      <c r="VJK10" s="154">
        <v>0</v>
      </c>
      <c r="VJL10" s="154">
        <v>0</v>
      </c>
      <c r="VJM10" s="154">
        <v>0</v>
      </c>
      <c r="VJN10" s="154">
        <v>0</v>
      </c>
      <c r="VJO10" s="154">
        <v>0</v>
      </c>
      <c r="VJP10" s="154">
        <v>0</v>
      </c>
      <c r="VJQ10" s="154">
        <v>0</v>
      </c>
      <c r="VJR10" s="154">
        <v>0</v>
      </c>
      <c r="VJS10" s="154">
        <v>0</v>
      </c>
      <c r="VJT10" s="154">
        <v>0</v>
      </c>
      <c r="VJU10" s="154">
        <v>0</v>
      </c>
      <c r="VJV10" s="154">
        <v>0</v>
      </c>
      <c r="VJW10" s="154">
        <v>0</v>
      </c>
      <c r="VJX10" s="154">
        <v>0</v>
      </c>
      <c r="VJY10" s="154">
        <v>0</v>
      </c>
      <c r="VJZ10" s="154">
        <v>0</v>
      </c>
      <c r="VKA10" s="154">
        <v>0</v>
      </c>
      <c r="VKB10" s="154">
        <v>0</v>
      </c>
      <c r="VKC10" s="154">
        <v>0</v>
      </c>
      <c r="VKD10" s="154">
        <v>0</v>
      </c>
      <c r="VKE10" s="154">
        <v>0</v>
      </c>
      <c r="VKF10" s="154">
        <v>0</v>
      </c>
      <c r="VKG10" s="154">
        <v>0</v>
      </c>
      <c r="VKH10" s="154">
        <v>0</v>
      </c>
      <c r="VKI10" s="154">
        <v>0</v>
      </c>
      <c r="VKJ10" s="154">
        <v>0</v>
      </c>
      <c r="VKK10" s="154">
        <v>0</v>
      </c>
      <c r="VKL10" s="154">
        <v>0</v>
      </c>
      <c r="VKM10" s="154">
        <v>0</v>
      </c>
      <c r="VKN10" s="154">
        <v>0</v>
      </c>
      <c r="VKO10" s="154">
        <v>0</v>
      </c>
      <c r="VKP10" s="154">
        <v>0</v>
      </c>
      <c r="VKQ10" s="154">
        <v>0</v>
      </c>
      <c r="VKR10" s="154">
        <v>0</v>
      </c>
      <c r="VKS10" s="154">
        <v>0</v>
      </c>
      <c r="VKT10" s="154">
        <v>0</v>
      </c>
      <c r="VKU10" s="154">
        <v>0</v>
      </c>
      <c r="VKV10" s="154">
        <v>0</v>
      </c>
      <c r="VKW10" s="154">
        <v>0</v>
      </c>
      <c r="VKX10" s="154">
        <v>0</v>
      </c>
      <c r="VKY10" s="154">
        <v>0</v>
      </c>
      <c r="VKZ10" s="154">
        <v>0</v>
      </c>
      <c r="VLA10" s="154">
        <v>0</v>
      </c>
      <c r="VLB10" s="154">
        <v>0</v>
      </c>
      <c r="VLC10" s="154">
        <v>0</v>
      </c>
      <c r="VLD10" s="154">
        <v>0</v>
      </c>
      <c r="VLE10" s="154">
        <v>0</v>
      </c>
      <c r="VLF10" s="154">
        <v>0</v>
      </c>
      <c r="VLG10" s="154">
        <v>0</v>
      </c>
      <c r="VLH10" s="154">
        <v>0</v>
      </c>
      <c r="VLI10" s="154">
        <v>0</v>
      </c>
      <c r="VLJ10" s="154">
        <v>0</v>
      </c>
      <c r="VLK10" s="154">
        <v>0</v>
      </c>
      <c r="VLL10" s="154">
        <v>0</v>
      </c>
      <c r="VLM10" s="154">
        <v>0</v>
      </c>
      <c r="VLN10" s="154">
        <v>0</v>
      </c>
      <c r="VLO10" s="154">
        <v>0</v>
      </c>
      <c r="VLP10" s="154">
        <v>0</v>
      </c>
      <c r="VLQ10" s="154">
        <v>0</v>
      </c>
      <c r="VLR10" s="154">
        <v>0</v>
      </c>
      <c r="VLS10" s="154">
        <v>0</v>
      </c>
      <c r="VLT10" s="154">
        <v>0</v>
      </c>
      <c r="VLU10" s="154">
        <v>0</v>
      </c>
      <c r="VLV10" s="154">
        <v>0</v>
      </c>
      <c r="VLW10" s="154">
        <v>0</v>
      </c>
      <c r="VLX10" s="154">
        <v>0</v>
      </c>
      <c r="VLY10" s="154">
        <v>0</v>
      </c>
      <c r="VLZ10" s="154">
        <v>0</v>
      </c>
      <c r="VMA10" s="154">
        <v>0</v>
      </c>
      <c r="VMB10" s="154">
        <v>0</v>
      </c>
      <c r="VMC10" s="154">
        <v>0</v>
      </c>
      <c r="VMD10" s="154">
        <v>0</v>
      </c>
      <c r="VME10" s="154">
        <v>0</v>
      </c>
      <c r="VMF10" s="154">
        <v>0</v>
      </c>
      <c r="VMG10" s="154">
        <v>0</v>
      </c>
      <c r="VMH10" s="154">
        <v>0</v>
      </c>
      <c r="VMI10" s="154">
        <v>0</v>
      </c>
      <c r="VMJ10" s="154">
        <v>0</v>
      </c>
      <c r="VMK10" s="154">
        <v>0</v>
      </c>
      <c r="VML10" s="154">
        <v>0</v>
      </c>
      <c r="VMM10" s="154">
        <v>0</v>
      </c>
      <c r="VMN10" s="154">
        <v>0</v>
      </c>
      <c r="VMO10" s="154">
        <v>0</v>
      </c>
      <c r="VMP10" s="154">
        <v>0</v>
      </c>
      <c r="VMQ10" s="154">
        <v>0</v>
      </c>
      <c r="VMR10" s="154">
        <v>0</v>
      </c>
      <c r="VMS10" s="154">
        <v>0</v>
      </c>
      <c r="VMT10" s="154">
        <v>0</v>
      </c>
      <c r="VMU10" s="154">
        <v>0</v>
      </c>
      <c r="VMV10" s="154">
        <v>0</v>
      </c>
      <c r="VMW10" s="154">
        <v>0</v>
      </c>
      <c r="VMX10" s="154">
        <v>0</v>
      </c>
      <c r="VMY10" s="154">
        <v>0</v>
      </c>
      <c r="VMZ10" s="154">
        <v>0</v>
      </c>
      <c r="VNA10" s="154">
        <v>0</v>
      </c>
      <c r="VNB10" s="154">
        <v>0</v>
      </c>
      <c r="VNC10" s="154">
        <v>0</v>
      </c>
      <c r="VND10" s="154">
        <v>0</v>
      </c>
      <c r="VNE10" s="154">
        <v>0</v>
      </c>
      <c r="VNF10" s="154">
        <v>0</v>
      </c>
      <c r="VNG10" s="154">
        <v>0</v>
      </c>
      <c r="VNH10" s="154">
        <v>0</v>
      </c>
      <c r="VNI10" s="154">
        <v>0</v>
      </c>
      <c r="VNJ10" s="154">
        <v>0</v>
      </c>
      <c r="VNK10" s="154">
        <v>0</v>
      </c>
      <c r="VNL10" s="154">
        <v>0</v>
      </c>
      <c r="VNM10" s="154">
        <v>0</v>
      </c>
      <c r="VNN10" s="154">
        <v>0</v>
      </c>
      <c r="VNO10" s="154">
        <v>0</v>
      </c>
      <c r="VNP10" s="154">
        <v>0</v>
      </c>
      <c r="VNQ10" s="154">
        <v>0</v>
      </c>
      <c r="VNR10" s="154">
        <v>0</v>
      </c>
      <c r="VNS10" s="154">
        <v>0</v>
      </c>
      <c r="VNT10" s="154">
        <v>0</v>
      </c>
      <c r="VNU10" s="154">
        <v>0</v>
      </c>
      <c r="VNV10" s="154">
        <v>0</v>
      </c>
      <c r="VNW10" s="154">
        <v>0</v>
      </c>
      <c r="VNX10" s="154">
        <v>0</v>
      </c>
      <c r="VNY10" s="154">
        <v>0</v>
      </c>
      <c r="VNZ10" s="154">
        <v>0</v>
      </c>
      <c r="VOA10" s="154">
        <v>0</v>
      </c>
      <c r="VOB10" s="154">
        <v>0</v>
      </c>
      <c r="VOC10" s="154">
        <v>0</v>
      </c>
      <c r="VOD10" s="154">
        <v>0</v>
      </c>
      <c r="VOE10" s="154">
        <v>0</v>
      </c>
      <c r="VOF10" s="154">
        <v>0</v>
      </c>
      <c r="VOG10" s="154">
        <v>0</v>
      </c>
      <c r="VOH10" s="154">
        <v>0</v>
      </c>
      <c r="VOI10" s="154">
        <v>0</v>
      </c>
      <c r="VOJ10" s="154">
        <v>0</v>
      </c>
      <c r="VOK10" s="154">
        <v>0</v>
      </c>
      <c r="VOL10" s="154">
        <v>0</v>
      </c>
      <c r="VOM10" s="154">
        <v>0</v>
      </c>
      <c r="VON10" s="154">
        <v>0</v>
      </c>
      <c r="VOO10" s="154">
        <v>0</v>
      </c>
      <c r="VOP10" s="154">
        <v>0</v>
      </c>
      <c r="VOQ10" s="154">
        <v>0</v>
      </c>
      <c r="VOR10" s="154">
        <v>0</v>
      </c>
      <c r="VOS10" s="154">
        <v>0</v>
      </c>
      <c r="VOT10" s="154">
        <v>0</v>
      </c>
      <c r="VOU10" s="154">
        <v>0</v>
      </c>
      <c r="VOV10" s="154">
        <v>0</v>
      </c>
      <c r="VOW10" s="154">
        <v>0</v>
      </c>
      <c r="VOX10" s="154">
        <v>0</v>
      </c>
      <c r="VOY10" s="154">
        <v>0</v>
      </c>
      <c r="VOZ10" s="154">
        <v>0</v>
      </c>
      <c r="VPA10" s="154">
        <v>0</v>
      </c>
      <c r="VPB10" s="154">
        <v>0</v>
      </c>
      <c r="VPC10" s="154">
        <v>0</v>
      </c>
      <c r="VPD10" s="154">
        <v>0</v>
      </c>
      <c r="VPE10" s="154">
        <v>0</v>
      </c>
      <c r="VPF10" s="154">
        <v>0</v>
      </c>
      <c r="VPG10" s="154">
        <v>0</v>
      </c>
      <c r="VPH10" s="154">
        <v>0</v>
      </c>
      <c r="VPI10" s="154">
        <v>0</v>
      </c>
      <c r="VPJ10" s="154">
        <v>0</v>
      </c>
      <c r="VPK10" s="154">
        <v>0</v>
      </c>
      <c r="VPL10" s="154">
        <v>0</v>
      </c>
      <c r="VPM10" s="154">
        <v>0</v>
      </c>
      <c r="VPN10" s="154">
        <v>0</v>
      </c>
      <c r="VPO10" s="154">
        <v>0</v>
      </c>
      <c r="VPP10" s="154">
        <v>0</v>
      </c>
      <c r="VPQ10" s="154">
        <v>0</v>
      </c>
      <c r="VPR10" s="154">
        <v>0</v>
      </c>
      <c r="VPS10" s="154">
        <v>0</v>
      </c>
      <c r="VPT10" s="154">
        <v>0</v>
      </c>
      <c r="VPU10" s="154">
        <v>0</v>
      </c>
      <c r="VPV10" s="154">
        <v>0</v>
      </c>
      <c r="VPW10" s="154">
        <v>0</v>
      </c>
      <c r="VPX10" s="154">
        <v>0</v>
      </c>
      <c r="VPY10" s="154">
        <v>0</v>
      </c>
      <c r="VPZ10" s="154">
        <v>0</v>
      </c>
      <c r="VQA10" s="154">
        <v>0</v>
      </c>
      <c r="VQB10" s="154">
        <v>0</v>
      </c>
      <c r="VQC10" s="154">
        <v>0</v>
      </c>
      <c r="VQD10" s="154">
        <v>0</v>
      </c>
      <c r="VQE10" s="154">
        <v>0</v>
      </c>
      <c r="VQF10" s="154">
        <v>0</v>
      </c>
      <c r="VQG10" s="154">
        <v>0</v>
      </c>
      <c r="VQH10" s="154">
        <v>0</v>
      </c>
      <c r="VQI10" s="154">
        <v>0</v>
      </c>
      <c r="VQJ10" s="154">
        <v>0</v>
      </c>
      <c r="VQK10" s="154">
        <v>0</v>
      </c>
      <c r="VQL10" s="154">
        <v>0</v>
      </c>
      <c r="VQM10" s="154">
        <v>0</v>
      </c>
      <c r="VQN10" s="154">
        <v>0</v>
      </c>
      <c r="VQO10" s="154">
        <v>0</v>
      </c>
      <c r="VQP10" s="154">
        <v>0</v>
      </c>
      <c r="VQQ10" s="154">
        <v>0</v>
      </c>
      <c r="VQR10" s="154">
        <v>0</v>
      </c>
      <c r="VQS10" s="154">
        <v>0</v>
      </c>
      <c r="VQT10" s="154">
        <v>0</v>
      </c>
      <c r="VQU10" s="154">
        <v>0</v>
      </c>
      <c r="VQV10" s="154">
        <v>0</v>
      </c>
      <c r="VQW10" s="154">
        <v>0</v>
      </c>
      <c r="VQX10" s="154">
        <v>0</v>
      </c>
      <c r="VQY10" s="154">
        <v>0</v>
      </c>
      <c r="VQZ10" s="154">
        <v>0</v>
      </c>
      <c r="VRA10" s="154">
        <v>0</v>
      </c>
      <c r="VRB10" s="154">
        <v>0</v>
      </c>
      <c r="VRC10" s="154">
        <v>0</v>
      </c>
      <c r="VRD10" s="154">
        <v>0</v>
      </c>
      <c r="VRE10" s="154">
        <v>0</v>
      </c>
      <c r="VRF10" s="154">
        <v>0</v>
      </c>
      <c r="VRG10" s="154">
        <v>0</v>
      </c>
      <c r="VRH10" s="154">
        <v>0</v>
      </c>
      <c r="VRI10" s="154">
        <v>0</v>
      </c>
      <c r="VRJ10" s="154">
        <v>0</v>
      </c>
      <c r="VRK10" s="154">
        <v>0</v>
      </c>
      <c r="VRL10" s="154">
        <v>0</v>
      </c>
      <c r="VRM10" s="154">
        <v>0</v>
      </c>
      <c r="VRN10" s="154">
        <v>0</v>
      </c>
      <c r="VRO10" s="154">
        <v>0</v>
      </c>
      <c r="VRP10" s="154">
        <v>0</v>
      </c>
      <c r="VRQ10" s="154">
        <v>0</v>
      </c>
      <c r="VRR10" s="154">
        <v>0</v>
      </c>
      <c r="VRS10" s="154">
        <v>0</v>
      </c>
      <c r="VRT10" s="154">
        <v>0</v>
      </c>
      <c r="VRU10" s="154">
        <v>0</v>
      </c>
      <c r="VRV10" s="154">
        <v>0</v>
      </c>
      <c r="VRW10" s="154">
        <v>0</v>
      </c>
      <c r="VRX10" s="154">
        <v>0</v>
      </c>
      <c r="VRY10" s="154">
        <v>0</v>
      </c>
      <c r="VRZ10" s="154">
        <v>0</v>
      </c>
      <c r="VSA10" s="154">
        <v>0</v>
      </c>
      <c r="VSB10" s="154">
        <v>0</v>
      </c>
      <c r="VSC10" s="154">
        <v>0</v>
      </c>
      <c r="VSD10" s="154">
        <v>0</v>
      </c>
      <c r="VSE10" s="154">
        <v>0</v>
      </c>
      <c r="VSF10" s="154">
        <v>0</v>
      </c>
      <c r="VSG10" s="154">
        <v>0</v>
      </c>
      <c r="VSH10" s="154">
        <v>0</v>
      </c>
      <c r="VSI10" s="154">
        <v>0</v>
      </c>
      <c r="VSJ10" s="154">
        <v>0</v>
      </c>
      <c r="VSK10" s="154">
        <v>0</v>
      </c>
      <c r="VSL10" s="154">
        <v>0</v>
      </c>
      <c r="VSM10" s="154">
        <v>0</v>
      </c>
      <c r="VSN10" s="154">
        <v>0</v>
      </c>
      <c r="VSO10" s="154">
        <v>0</v>
      </c>
      <c r="VSP10" s="154">
        <v>0</v>
      </c>
      <c r="VSQ10" s="154">
        <v>0</v>
      </c>
      <c r="VSR10" s="154">
        <v>0</v>
      </c>
      <c r="VSS10" s="154">
        <v>0</v>
      </c>
      <c r="VST10" s="154">
        <v>0</v>
      </c>
      <c r="VSU10" s="154">
        <v>0</v>
      </c>
      <c r="VSV10" s="154">
        <v>0</v>
      </c>
      <c r="VSW10" s="154">
        <v>0</v>
      </c>
      <c r="VSX10" s="154">
        <v>0</v>
      </c>
      <c r="VSY10" s="154">
        <v>0</v>
      </c>
      <c r="VSZ10" s="154">
        <v>0</v>
      </c>
      <c r="VTA10" s="154">
        <v>0</v>
      </c>
      <c r="VTB10" s="154">
        <v>0</v>
      </c>
      <c r="VTC10" s="154">
        <v>0</v>
      </c>
      <c r="VTD10" s="154">
        <v>0</v>
      </c>
      <c r="VTE10" s="154">
        <v>0</v>
      </c>
      <c r="VTF10" s="154">
        <v>0</v>
      </c>
      <c r="VTG10" s="154">
        <v>0</v>
      </c>
      <c r="VTH10" s="154">
        <v>0</v>
      </c>
      <c r="VTI10" s="154">
        <v>0</v>
      </c>
      <c r="VTJ10" s="154">
        <v>0</v>
      </c>
      <c r="VTK10" s="154">
        <v>0</v>
      </c>
      <c r="VTL10" s="154">
        <v>0</v>
      </c>
      <c r="VTM10" s="154">
        <v>0</v>
      </c>
      <c r="VTN10" s="154">
        <v>0</v>
      </c>
      <c r="VTO10" s="154">
        <v>0</v>
      </c>
      <c r="VTP10" s="154">
        <v>0</v>
      </c>
      <c r="VTQ10" s="154">
        <v>0</v>
      </c>
      <c r="VTR10" s="154">
        <v>0</v>
      </c>
      <c r="VTS10" s="154">
        <v>0</v>
      </c>
      <c r="VTT10" s="154">
        <v>0</v>
      </c>
      <c r="VTU10" s="154">
        <v>0</v>
      </c>
      <c r="VTV10" s="154">
        <v>0</v>
      </c>
      <c r="VTW10" s="154">
        <v>0</v>
      </c>
      <c r="VTX10" s="154">
        <v>0</v>
      </c>
      <c r="VTY10" s="154">
        <v>0</v>
      </c>
      <c r="VTZ10" s="154">
        <v>0</v>
      </c>
      <c r="VUA10" s="154">
        <v>0</v>
      </c>
      <c r="VUB10" s="154">
        <v>0</v>
      </c>
      <c r="VUC10" s="154">
        <v>0</v>
      </c>
      <c r="VUD10" s="154">
        <v>0</v>
      </c>
      <c r="VUE10" s="154">
        <v>0</v>
      </c>
      <c r="VUF10" s="154">
        <v>0</v>
      </c>
      <c r="VUG10" s="154">
        <v>0</v>
      </c>
      <c r="VUH10" s="154">
        <v>0</v>
      </c>
      <c r="VUI10" s="154">
        <v>0</v>
      </c>
      <c r="VUJ10" s="154">
        <v>0</v>
      </c>
      <c r="VUK10" s="154">
        <v>0</v>
      </c>
      <c r="VUL10" s="154">
        <v>0</v>
      </c>
      <c r="VUM10" s="154">
        <v>0</v>
      </c>
      <c r="VUN10" s="154">
        <v>0</v>
      </c>
      <c r="VUO10" s="154">
        <v>0</v>
      </c>
      <c r="VUP10" s="154">
        <v>0</v>
      </c>
      <c r="VUQ10" s="154">
        <v>0</v>
      </c>
      <c r="VUR10" s="154">
        <v>0</v>
      </c>
      <c r="VUS10" s="154">
        <v>0</v>
      </c>
      <c r="VUT10" s="154">
        <v>0</v>
      </c>
      <c r="VUU10" s="154">
        <v>0</v>
      </c>
      <c r="VUV10" s="154">
        <v>0</v>
      </c>
      <c r="VUW10" s="154">
        <v>0</v>
      </c>
      <c r="VUX10" s="154">
        <v>0</v>
      </c>
      <c r="VUY10" s="154">
        <v>0</v>
      </c>
      <c r="VUZ10" s="154">
        <v>0</v>
      </c>
      <c r="VVA10" s="154">
        <v>0</v>
      </c>
      <c r="VVB10" s="154">
        <v>0</v>
      </c>
      <c r="VVC10" s="154">
        <v>0</v>
      </c>
      <c r="VVD10" s="154">
        <v>0</v>
      </c>
      <c r="VVE10" s="154">
        <v>0</v>
      </c>
      <c r="VVF10" s="154">
        <v>0</v>
      </c>
      <c r="VVG10" s="154">
        <v>0</v>
      </c>
      <c r="VVH10" s="154">
        <v>0</v>
      </c>
      <c r="VVI10" s="154">
        <v>0</v>
      </c>
      <c r="VVJ10" s="154">
        <v>0</v>
      </c>
      <c r="VVK10" s="154">
        <v>0</v>
      </c>
      <c r="VVL10" s="154">
        <v>0</v>
      </c>
      <c r="VVM10" s="154">
        <v>0</v>
      </c>
      <c r="VVN10" s="154">
        <v>0</v>
      </c>
      <c r="VVO10" s="154">
        <v>0</v>
      </c>
      <c r="VVP10" s="154">
        <v>0</v>
      </c>
      <c r="VVQ10" s="154">
        <v>0</v>
      </c>
      <c r="VVR10" s="154">
        <v>0</v>
      </c>
      <c r="VVS10" s="154">
        <v>0</v>
      </c>
      <c r="VVT10" s="154">
        <v>0</v>
      </c>
      <c r="VVU10" s="154">
        <v>0</v>
      </c>
      <c r="VVV10" s="154">
        <v>0</v>
      </c>
      <c r="VVW10" s="154">
        <v>0</v>
      </c>
      <c r="VVX10" s="154">
        <v>0</v>
      </c>
      <c r="VVY10" s="154">
        <v>0</v>
      </c>
      <c r="VVZ10" s="154">
        <v>0</v>
      </c>
      <c r="VWA10" s="154">
        <v>0</v>
      </c>
      <c r="VWB10" s="154">
        <v>0</v>
      </c>
      <c r="VWC10" s="154">
        <v>0</v>
      </c>
      <c r="VWD10" s="154">
        <v>0</v>
      </c>
      <c r="VWE10" s="154">
        <v>0</v>
      </c>
      <c r="VWF10" s="154">
        <v>0</v>
      </c>
      <c r="VWG10" s="154">
        <v>0</v>
      </c>
      <c r="VWH10" s="154">
        <v>0</v>
      </c>
      <c r="VWI10" s="154">
        <v>0</v>
      </c>
      <c r="VWJ10" s="154">
        <v>0</v>
      </c>
      <c r="VWK10" s="154">
        <v>0</v>
      </c>
      <c r="VWL10" s="154">
        <v>0</v>
      </c>
      <c r="VWM10" s="154">
        <v>0</v>
      </c>
      <c r="VWN10" s="154">
        <v>0</v>
      </c>
      <c r="VWO10" s="154">
        <v>0</v>
      </c>
      <c r="VWP10" s="154">
        <v>0</v>
      </c>
      <c r="VWQ10" s="154">
        <v>0</v>
      </c>
      <c r="VWR10" s="154">
        <v>0</v>
      </c>
      <c r="VWS10" s="154">
        <v>0</v>
      </c>
      <c r="VWT10" s="154">
        <v>0</v>
      </c>
      <c r="VWU10" s="154">
        <v>0</v>
      </c>
      <c r="VWV10" s="154">
        <v>0</v>
      </c>
      <c r="VWW10" s="154">
        <v>0</v>
      </c>
      <c r="VWX10" s="154">
        <v>0</v>
      </c>
      <c r="VWY10" s="154">
        <v>0</v>
      </c>
      <c r="VWZ10" s="154">
        <v>0</v>
      </c>
      <c r="VXA10" s="154">
        <v>0</v>
      </c>
      <c r="VXB10" s="154">
        <v>0</v>
      </c>
      <c r="VXC10" s="154">
        <v>0</v>
      </c>
      <c r="VXD10" s="154">
        <v>0</v>
      </c>
      <c r="VXE10" s="154">
        <v>0</v>
      </c>
      <c r="VXF10" s="154">
        <v>0</v>
      </c>
      <c r="VXG10" s="154">
        <v>0</v>
      </c>
      <c r="VXH10" s="154">
        <v>0</v>
      </c>
      <c r="VXI10" s="154">
        <v>0</v>
      </c>
      <c r="VXJ10" s="154">
        <v>0</v>
      </c>
      <c r="VXK10" s="154">
        <v>0</v>
      </c>
      <c r="VXL10" s="154">
        <v>0</v>
      </c>
      <c r="VXM10" s="154">
        <v>0</v>
      </c>
      <c r="VXN10" s="154">
        <v>0</v>
      </c>
      <c r="VXO10" s="154">
        <v>0</v>
      </c>
      <c r="VXP10" s="154">
        <v>0</v>
      </c>
      <c r="VXQ10" s="154">
        <v>0</v>
      </c>
      <c r="VXR10" s="154">
        <v>0</v>
      </c>
      <c r="VXS10" s="154">
        <v>0</v>
      </c>
      <c r="VXT10" s="154">
        <v>0</v>
      </c>
      <c r="VXU10" s="154">
        <v>0</v>
      </c>
      <c r="VXV10" s="154">
        <v>0</v>
      </c>
      <c r="VXW10" s="154">
        <v>0</v>
      </c>
      <c r="VXX10" s="154">
        <v>0</v>
      </c>
      <c r="VXY10" s="154">
        <v>0</v>
      </c>
      <c r="VXZ10" s="154">
        <v>0</v>
      </c>
      <c r="VYA10" s="154">
        <v>0</v>
      </c>
      <c r="VYB10" s="154">
        <v>0</v>
      </c>
      <c r="VYC10" s="154">
        <v>0</v>
      </c>
      <c r="VYD10" s="154">
        <v>0</v>
      </c>
      <c r="VYE10" s="154">
        <v>0</v>
      </c>
      <c r="VYF10" s="154">
        <v>0</v>
      </c>
      <c r="VYG10" s="154">
        <v>0</v>
      </c>
      <c r="VYH10" s="154">
        <v>0</v>
      </c>
      <c r="VYI10" s="154">
        <v>0</v>
      </c>
      <c r="VYJ10" s="154">
        <v>0</v>
      </c>
      <c r="VYK10" s="154">
        <v>0</v>
      </c>
      <c r="VYL10" s="154">
        <v>0</v>
      </c>
      <c r="VYM10" s="154">
        <v>0</v>
      </c>
      <c r="VYN10" s="154">
        <v>0</v>
      </c>
      <c r="VYO10" s="154">
        <v>0</v>
      </c>
      <c r="VYP10" s="154">
        <v>0</v>
      </c>
      <c r="VYQ10" s="154">
        <v>0</v>
      </c>
      <c r="VYR10" s="154">
        <v>0</v>
      </c>
      <c r="VYS10" s="154">
        <v>0</v>
      </c>
      <c r="VYT10" s="154">
        <v>0</v>
      </c>
      <c r="VYU10" s="154">
        <v>0</v>
      </c>
      <c r="VYV10" s="154">
        <v>0</v>
      </c>
      <c r="VYW10" s="154">
        <v>0</v>
      </c>
      <c r="VYX10" s="154">
        <v>0</v>
      </c>
      <c r="VYY10" s="154">
        <v>0</v>
      </c>
      <c r="VYZ10" s="154">
        <v>0</v>
      </c>
      <c r="VZA10" s="154">
        <v>0</v>
      </c>
      <c r="VZB10" s="154">
        <v>0</v>
      </c>
      <c r="VZC10" s="154">
        <v>0</v>
      </c>
      <c r="VZD10" s="154">
        <v>0</v>
      </c>
      <c r="VZE10" s="154">
        <v>0</v>
      </c>
      <c r="VZF10" s="154">
        <v>0</v>
      </c>
      <c r="VZG10" s="154">
        <v>0</v>
      </c>
      <c r="VZH10" s="154">
        <v>0</v>
      </c>
      <c r="VZI10" s="154">
        <v>0</v>
      </c>
      <c r="VZJ10" s="154">
        <v>0</v>
      </c>
      <c r="VZK10" s="154">
        <v>0</v>
      </c>
      <c r="VZL10" s="154">
        <v>0</v>
      </c>
      <c r="VZM10" s="154">
        <v>0</v>
      </c>
      <c r="VZN10" s="154">
        <v>0</v>
      </c>
      <c r="VZO10" s="154">
        <v>0</v>
      </c>
      <c r="VZP10" s="154">
        <v>0</v>
      </c>
      <c r="VZQ10" s="154">
        <v>0</v>
      </c>
      <c r="VZR10" s="154">
        <v>0</v>
      </c>
      <c r="VZS10" s="154">
        <v>0</v>
      </c>
      <c r="VZT10" s="154">
        <v>0</v>
      </c>
      <c r="VZU10" s="154">
        <v>0</v>
      </c>
      <c r="VZV10" s="154">
        <v>0</v>
      </c>
      <c r="VZW10" s="154">
        <v>0</v>
      </c>
      <c r="VZX10" s="154">
        <v>0</v>
      </c>
      <c r="VZY10" s="154">
        <v>0</v>
      </c>
      <c r="VZZ10" s="154">
        <v>0</v>
      </c>
      <c r="WAA10" s="154">
        <v>0</v>
      </c>
      <c r="WAB10" s="154">
        <v>0</v>
      </c>
      <c r="WAC10" s="154">
        <v>0</v>
      </c>
      <c r="WAD10" s="154">
        <v>0</v>
      </c>
      <c r="WAE10" s="154">
        <v>0</v>
      </c>
      <c r="WAF10" s="154">
        <v>0</v>
      </c>
      <c r="WAG10" s="154">
        <v>0</v>
      </c>
      <c r="WAH10" s="154">
        <v>0</v>
      </c>
      <c r="WAI10" s="154">
        <v>0</v>
      </c>
      <c r="WAJ10" s="154">
        <v>0</v>
      </c>
      <c r="WAK10" s="154">
        <v>0</v>
      </c>
      <c r="WAL10" s="154">
        <v>0</v>
      </c>
      <c r="WAM10" s="154">
        <v>0</v>
      </c>
      <c r="WAN10" s="154">
        <v>0</v>
      </c>
      <c r="WAO10" s="154">
        <v>0</v>
      </c>
      <c r="WAP10" s="154">
        <v>0</v>
      </c>
      <c r="WAQ10" s="154">
        <v>0</v>
      </c>
      <c r="WAR10" s="154">
        <v>0</v>
      </c>
      <c r="WAS10" s="154">
        <v>0</v>
      </c>
      <c r="WAT10" s="154">
        <v>0</v>
      </c>
      <c r="WAU10" s="154">
        <v>0</v>
      </c>
      <c r="WAV10" s="154">
        <v>0</v>
      </c>
      <c r="WAW10" s="154">
        <v>0</v>
      </c>
      <c r="WAX10" s="154">
        <v>0</v>
      </c>
      <c r="WAY10" s="154">
        <v>0</v>
      </c>
      <c r="WAZ10" s="154">
        <v>0</v>
      </c>
      <c r="WBA10" s="154">
        <v>0</v>
      </c>
      <c r="WBB10" s="154">
        <v>0</v>
      </c>
      <c r="WBC10" s="154">
        <v>0</v>
      </c>
      <c r="WBD10" s="154">
        <v>0</v>
      </c>
      <c r="WBE10" s="154">
        <v>0</v>
      </c>
      <c r="WBF10" s="154">
        <v>0</v>
      </c>
      <c r="WBG10" s="154">
        <v>0</v>
      </c>
      <c r="WBH10" s="154">
        <v>0</v>
      </c>
      <c r="WBI10" s="154">
        <v>0</v>
      </c>
      <c r="WBJ10" s="154">
        <v>0</v>
      </c>
      <c r="WBK10" s="154">
        <v>0</v>
      </c>
      <c r="WBL10" s="154">
        <v>0</v>
      </c>
      <c r="WBM10" s="154">
        <v>0</v>
      </c>
      <c r="WBN10" s="154">
        <v>0</v>
      </c>
      <c r="WBO10" s="154">
        <v>0</v>
      </c>
      <c r="WBP10" s="154">
        <v>0</v>
      </c>
      <c r="WBQ10" s="154">
        <v>0</v>
      </c>
      <c r="WBR10" s="154">
        <v>0</v>
      </c>
      <c r="WBS10" s="154">
        <v>0</v>
      </c>
      <c r="WBT10" s="154">
        <v>0</v>
      </c>
      <c r="WBU10" s="154">
        <v>0</v>
      </c>
      <c r="WBV10" s="154">
        <v>0</v>
      </c>
      <c r="WBW10" s="154">
        <v>0</v>
      </c>
      <c r="WBX10" s="154">
        <v>0</v>
      </c>
      <c r="WBY10" s="154">
        <v>0</v>
      </c>
      <c r="WBZ10" s="154">
        <v>0</v>
      </c>
      <c r="WCA10" s="154">
        <v>0</v>
      </c>
      <c r="WCB10" s="154">
        <v>0</v>
      </c>
      <c r="WCC10" s="154">
        <v>0</v>
      </c>
      <c r="WCD10" s="154">
        <v>0</v>
      </c>
      <c r="WCE10" s="154">
        <v>0</v>
      </c>
      <c r="WCF10" s="154">
        <v>0</v>
      </c>
      <c r="WCG10" s="154">
        <v>0</v>
      </c>
      <c r="WCH10" s="154">
        <v>0</v>
      </c>
      <c r="WCI10" s="154">
        <v>0</v>
      </c>
      <c r="WCJ10" s="154">
        <v>0</v>
      </c>
      <c r="WCK10" s="154">
        <v>0</v>
      </c>
      <c r="WCL10" s="154">
        <v>0</v>
      </c>
      <c r="WCM10" s="154">
        <v>0</v>
      </c>
      <c r="WCN10" s="154">
        <v>0</v>
      </c>
      <c r="WCO10" s="154">
        <v>0</v>
      </c>
      <c r="WCP10" s="154">
        <v>0</v>
      </c>
      <c r="WCQ10" s="154">
        <v>0</v>
      </c>
      <c r="WCR10" s="154">
        <v>0</v>
      </c>
      <c r="WCS10" s="154">
        <v>0</v>
      </c>
      <c r="WCT10" s="154">
        <v>0</v>
      </c>
      <c r="WCU10" s="154">
        <v>0</v>
      </c>
      <c r="WCV10" s="154">
        <v>0</v>
      </c>
      <c r="WCW10" s="154">
        <v>0</v>
      </c>
      <c r="WCX10" s="154">
        <v>0</v>
      </c>
      <c r="WCY10" s="154">
        <v>0</v>
      </c>
      <c r="WCZ10" s="154">
        <v>0</v>
      </c>
      <c r="WDA10" s="154">
        <v>0</v>
      </c>
      <c r="WDB10" s="154">
        <v>0</v>
      </c>
      <c r="WDC10" s="154">
        <v>0</v>
      </c>
      <c r="WDD10" s="154">
        <v>0</v>
      </c>
      <c r="WDE10" s="154">
        <v>0</v>
      </c>
      <c r="WDF10" s="154">
        <v>0</v>
      </c>
      <c r="WDG10" s="154">
        <v>0</v>
      </c>
      <c r="WDH10" s="154">
        <v>0</v>
      </c>
      <c r="WDI10" s="154">
        <v>0</v>
      </c>
      <c r="WDJ10" s="154">
        <v>0</v>
      </c>
      <c r="WDK10" s="154">
        <v>0</v>
      </c>
      <c r="WDL10" s="154">
        <v>0</v>
      </c>
      <c r="WDM10" s="154">
        <v>0</v>
      </c>
      <c r="WDN10" s="154">
        <v>0</v>
      </c>
      <c r="WDO10" s="154">
        <v>0</v>
      </c>
      <c r="WDP10" s="154">
        <v>0</v>
      </c>
      <c r="WDQ10" s="154">
        <v>0</v>
      </c>
      <c r="WDR10" s="154">
        <v>0</v>
      </c>
      <c r="WDS10" s="154">
        <v>0</v>
      </c>
      <c r="WDT10" s="154">
        <v>0</v>
      </c>
      <c r="WDU10" s="154">
        <v>0</v>
      </c>
      <c r="WDV10" s="154">
        <v>0</v>
      </c>
      <c r="WDW10" s="154">
        <v>0</v>
      </c>
      <c r="WDX10" s="154">
        <v>0</v>
      </c>
      <c r="WDY10" s="154">
        <v>0</v>
      </c>
      <c r="WDZ10" s="154">
        <v>0</v>
      </c>
      <c r="WEA10" s="154">
        <v>0</v>
      </c>
      <c r="WEB10" s="154">
        <v>0</v>
      </c>
      <c r="WEC10" s="154">
        <v>0</v>
      </c>
      <c r="WED10" s="154">
        <v>0</v>
      </c>
      <c r="WEE10" s="154">
        <v>0</v>
      </c>
      <c r="WEF10" s="154">
        <v>0</v>
      </c>
      <c r="WEG10" s="154">
        <v>0</v>
      </c>
      <c r="WEH10" s="154">
        <v>0</v>
      </c>
      <c r="WEI10" s="154">
        <v>0</v>
      </c>
      <c r="WEJ10" s="154">
        <v>0</v>
      </c>
      <c r="WEK10" s="154">
        <v>0</v>
      </c>
      <c r="WEL10" s="154">
        <v>0</v>
      </c>
      <c r="WEM10" s="154">
        <v>0</v>
      </c>
      <c r="WEN10" s="154">
        <v>0</v>
      </c>
      <c r="WEO10" s="154">
        <v>0</v>
      </c>
      <c r="WEP10" s="154">
        <v>0</v>
      </c>
      <c r="WEQ10" s="154">
        <v>0</v>
      </c>
      <c r="WER10" s="154">
        <v>0</v>
      </c>
      <c r="WES10" s="154">
        <v>0</v>
      </c>
      <c r="WET10" s="154">
        <v>0</v>
      </c>
      <c r="WEU10" s="154">
        <v>0</v>
      </c>
      <c r="WEV10" s="154">
        <v>0</v>
      </c>
      <c r="WEW10" s="154">
        <v>0</v>
      </c>
      <c r="WEX10" s="154">
        <v>0</v>
      </c>
      <c r="WEY10" s="154">
        <v>0</v>
      </c>
      <c r="WEZ10" s="154">
        <v>0</v>
      </c>
      <c r="WFA10" s="154">
        <v>0</v>
      </c>
      <c r="WFB10" s="154">
        <v>0</v>
      </c>
      <c r="WFC10" s="154">
        <v>0</v>
      </c>
      <c r="WFD10" s="154">
        <v>0</v>
      </c>
      <c r="WFE10" s="154">
        <v>0</v>
      </c>
      <c r="WFF10" s="154">
        <v>0</v>
      </c>
      <c r="WFG10" s="154">
        <v>0</v>
      </c>
      <c r="WFH10" s="154">
        <v>0</v>
      </c>
      <c r="WFI10" s="154">
        <v>0</v>
      </c>
      <c r="WFJ10" s="154">
        <v>0</v>
      </c>
      <c r="WFK10" s="154">
        <v>0</v>
      </c>
      <c r="WFL10" s="154">
        <v>0</v>
      </c>
      <c r="WFM10" s="154">
        <v>0</v>
      </c>
      <c r="WFN10" s="154">
        <v>0</v>
      </c>
      <c r="WFO10" s="154">
        <v>0</v>
      </c>
      <c r="WFP10" s="154">
        <v>0</v>
      </c>
      <c r="WFQ10" s="154">
        <v>0</v>
      </c>
      <c r="WFR10" s="154">
        <v>0</v>
      </c>
      <c r="WFS10" s="154">
        <v>0</v>
      </c>
      <c r="WFT10" s="154">
        <v>0</v>
      </c>
      <c r="WFU10" s="154">
        <v>0</v>
      </c>
      <c r="WFV10" s="154">
        <v>0</v>
      </c>
      <c r="WFW10" s="154">
        <v>0</v>
      </c>
      <c r="WFX10" s="154">
        <v>0</v>
      </c>
      <c r="WFY10" s="154">
        <v>0</v>
      </c>
      <c r="WFZ10" s="154">
        <v>0</v>
      </c>
      <c r="WGA10" s="154">
        <v>0</v>
      </c>
      <c r="WGB10" s="154">
        <v>0</v>
      </c>
      <c r="WGC10" s="154">
        <v>0</v>
      </c>
      <c r="WGD10" s="154">
        <v>0</v>
      </c>
      <c r="WGE10" s="154">
        <v>0</v>
      </c>
      <c r="WGF10" s="154">
        <v>0</v>
      </c>
      <c r="WGG10" s="154">
        <v>0</v>
      </c>
      <c r="WGH10" s="154">
        <v>0</v>
      </c>
      <c r="WGI10" s="154">
        <v>0</v>
      </c>
      <c r="WGJ10" s="154">
        <v>0</v>
      </c>
      <c r="WGK10" s="154">
        <v>0</v>
      </c>
      <c r="WGL10" s="154">
        <v>0</v>
      </c>
      <c r="WGM10" s="154">
        <v>0</v>
      </c>
      <c r="WGN10" s="154">
        <v>0</v>
      </c>
      <c r="WGO10" s="154">
        <v>0</v>
      </c>
      <c r="WGP10" s="154">
        <v>0</v>
      </c>
      <c r="WGQ10" s="154">
        <v>0</v>
      </c>
      <c r="WGR10" s="154">
        <v>0</v>
      </c>
      <c r="WGS10" s="154">
        <v>0</v>
      </c>
      <c r="WGT10" s="154">
        <v>0</v>
      </c>
      <c r="WGU10" s="154">
        <v>0</v>
      </c>
      <c r="WGV10" s="154">
        <v>0</v>
      </c>
      <c r="WGW10" s="154">
        <v>0</v>
      </c>
      <c r="WGX10" s="154">
        <v>0</v>
      </c>
      <c r="WGY10" s="154">
        <v>0</v>
      </c>
      <c r="WGZ10" s="154">
        <v>0</v>
      </c>
      <c r="WHA10" s="154">
        <v>0</v>
      </c>
      <c r="WHB10" s="154">
        <v>0</v>
      </c>
      <c r="WHC10" s="154">
        <v>0</v>
      </c>
      <c r="WHD10" s="154">
        <v>0</v>
      </c>
      <c r="WHE10" s="154">
        <v>0</v>
      </c>
      <c r="WHF10" s="154">
        <v>0</v>
      </c>
      <c r="WHG10" s="154">
        <v>0</v>
      </c>
      <c r="WHH10" s="154">
        <v>0</v>
      </c>
      <c r="WHI10" s="154">
        <v>0</v>
      </c>
      <c r="WHJ10" s="154">
        <v>0</v>
      </c>
      <c r="WHK10" s="154">
        <v>0</v>
      </c>
      <c r="WHL10" s="154">
        <v>0</v>
      </c>
      <c r="WHM10" s="154">
        <v>0</v>
      </c>
      <c r="WHN10" s="154">
        <v>0</v>
      </c>
      <c r="WHO10" s="154">
        <v>0</v>
      </c>
      <c r="WHP10" s="154">
        <v>0</v>
      </c>
      <c r="WHQ10" s="154">
        <v>0</v>
      </c>
      <c r="WHR10" s="154">
        <v>0</v>
      </c>
      <c r="WHS10" s="154">
        <v>0</v>
      </c>
      <c r="WHT10" s="154">
        <v>0</v>
      </c>
      <c r="WHU10" s="154">
        <v>0</v>
      </c>
      <c r="WHV10" s="154">
        <v>0</v>
      </c>
      <c r="WHW10" s="154">
        <v>0</v>
      </c>
      <c r="WHX10" s="154">
        <v>0</v>
      </c>
      <c r="WHY10" s="154">
        <v>0</v>
      </c>
      <c r="WHZ10" s="154">
        <v>0</v>
      </c>
      <c r="WIA10" s="154">
        <v>0</v>
      </c>
      <c r="WIB10" s="154">
        <v>0</v>
      </c>
      <c r="WIC10" s="154">
        <v>0</v>
      </c>
      <c r="WID10" s="154">
        <v>0</v>
      </c>
      <c r="WIE10" s="154">
        <v>0</v>
      </c>
      <c r="WIF10" s="154">
        <v>0</v>
      </c>
      <c r="WIG10" s="154">
        <v>0</v>
      </c>
      <c r="WIH10" s="154">
        <v>0</v>
      </c>
      <c r="WII10" s="154">
        <v>0</v>
      </c>
      <c r="WIJ10" s="154">
        <v>0</v>
      </c>
      <c r="WIK10" s="154">
        <v>0</v>
      </c>
      <c r="WIL10" s="154">
        <v>0</v>
      </c>
      <c r="WIM10" s="154">
        <v>0</v>
      </c>
      <c r="WIN10" s="154">
        <v>0</v>
      </c>
      <c r="WIO10" s="154">
        <v>0</v>
      </c>
      <c r="WIP10" s="154">
        <v>0</v>
      </c>
      <c r="WIQ10" s="154">
        <v>0</v>
      </c>
      <c r="WIR10" s="154">
        <v>0</v>
      </c>
      <c r="WIS10" s="154">
        <v>0</v>
      </c>
      <c r="WIT10" s="154">
        <v>0</v>
      </c>
      <c r="WIU10" s="154">
        <v>0</v>
      </c>
      <c r="WIV10" s="154">
        <v>0</v>
      </c>
      <c r="WIW10" s="154">
        <v>0</v>
      </c>
      <c r="WIX10" s="154">
        <v>0</v>
      </c>
      <c r="WIY10" s="154">
        <v>0</v>
      </c>
      <c r="WIZ10" s="154">
        <v>0</v>
      </c>
      <c r="WJA10" s="154">
        <v>0</v>
      </c>
      <c r="WJB10" s="154">
        <v>0</v>
      </c>
      <c r="WJC10" s="154">
        <v>0</v>
      </c>
      <c r="WJD10" s="154">
        <v>0</v>
      </c>
      <c r="WJE10" s="154">
        <v>0</v>
      </c>
      <c r="WJF10" s="154">
        <v>0</v>
      </c>
      <c r="WJG10" s="154">
        <v>0</v>
      </c>
      <c r="WJH10" s="154">
        <v>0</v>
      </c>
      <c r="WJI10" s="154">
        <v>0</v>
      </c>
      <c r="WJJ10" s="154">
        <v>0</v>
      </c>
      <c r="WJK10" s="154">
        <v>0</v>
      </c>
      <c r="WJL10" s="154">
        <v>0</v>
      </c>
      <c r="WJM10" s="154">
        <v>0</v>
      </c>
      <c r="WJN10" s="154">
        <v>0</v>
      </c>
      <c r="WJO10" s="154">
        <v>0</v>
      </c>
      <c r="WJP10" s="154">
        <v>0</v>
      </c>
      <c r="WJQ10" s="154">
        <v>0</v>
      </c>
      <c r="WJR10" s="154">
        <v>0</v>
      </c>
      <c r="WJS10" s="154">
        <v>0</v>
      </c>
      <c r="WJT10" s="154">
        <v>0</v>
      </c>
      <c r="WJU10" s="154">
        <v>0</v>
      </c>
      <c r="WJV10" s="154">
        <v>0</v>
      </c>
      <c r="WJW10" s="154">
        <v>0</v>
      </c>
      <c r="WJX10" s="154">
        <v>0</v>
      </c>
      <c r="WJY10" s="154">
        <v>0</v>
      </c>
      <c r="WJZ10" s="154">
        <v>0</v>
      </c>
      <c r="WKA10" s="154">
        <v>0</v>
      </c>
      <c r="WKB10" s="154">
        <v>0</v>
      </c>
      <c r="WKC10" s="154">
        <v>0</v>
      </c>
      <c r="WKD10" s="154">
        <v>0</v>
      </c>
      <c r="WKE10" s="154">
        <v>0</v>
      </c>
      <c r="WKF10" s="154">
        <v>0</v>
      </c>
      <c r="WKG10" s="154">
        <v>0</v>
      </c>
      <c r="WKH10" s="154">
        <v>0</v>
      </c>
      <c r="WKI10" s="154">
        <v>0</v>
      </c>
      <c r="WKJ10" s="154">
        <v>0</v>
      </c>
      <c r="WKK10" s="154">
        <v>0</v>
      </c>
      <c r="WKL10" s="154">
        <v>0</v>
      </c>
      <c r="WKM10" s="154">
        <v>0</v>
      </c>
      <c r="WKN10" s="154">
        <v>0</v>
      </c>
      <c r="WKO10" s="154">
        <v>0</v>
      </c>
      <c r="WKP10" s="154">
        <v>0</v>
      </c>
      <c r="WKQ10" s="154">
        <v>0</v>
      </c>
      <c r="WKR10" s="154">
        <v>0</v>
      </c>
      <c r="WKS10" s="154">
        <v>0</v>
      </c>
      <c r="WKT10" s="154">
        <v>0</v>
      </c>
      <c r="WKU10" s="154">
        <v>0</v>
      </c>
      <c r="WKV10" s="154">
        <v>0</v>
      </c>
      <c r="WKW10" s="154">
        <v>0</v>
      </c>
      <c r="WKX10" s="154">
        <v>0</v>
      </c>
      <c r="WKY10" s="154">
        <v>0</v>
      </c>
      <c r="WKZ10" s="154">
        <v>0</v>
      </c>
      <c r="WLA10" s="154">
        <v>0</v>
      </c>
      <c r="WLB10" s="154">
        <v>0</v>
      </c>
      <c r="WLC10" s="154">
        <v>0</v>
      </c>
      <c r="WLD10" s="154">
        <v>0</v>
      </c>
      <c r="WLE10" s="154">
        <v>0</v>
      </c>
      <c r="WLF10" s="154">
        <v>0</v>
      </c>
      <c r="WLG10" s="154">
        <v>0</v>
      </c>
      <c r="WLH10" s="154">
        <v>0</v>
      </c>
      <c r="WLI10" s="154">
        <v>0</v>
      </c>
      <c r="WLJ10" s="154">
        <v>0</v>
      </c>
      <c r="WLK10" s="154">
        <v>0</v>
      </c>
      <c r="WLL10" s="154">
        <v>0</v>
      </c>
      <c r="WLM10" s="154">
        <v>0</v>
      </c>
      <c r="WLN10" s="154">
        <v>0</v>
      </c>
      <c r="WLO10" s="154">
        <v>0</v>
      </c>
      <c r="WLP10" s="154">
        <v>0</v>
      </c>
      <c r="WLQ10" s="154">
        <v>0</v>
      </c>
      <c r="WLR10" s="154">
        <v>0</v>
      </c>
      <c r="WLS10" s="154">
        <v>0</v>
      </c>
      <c r="WLT10" s="154">
        <v>0</v>
      </c>
      <c r="WLU10" s="154">
        <v>0</v>
      </c>
      <c r="WLV10" s="154">
        <v>0</v>
      </c>
      <c r="WLW10" s="154">
        <v>0</v>
      </c>
      <c r="WLX10" s="154">
        <v>0</v>
      </c>
      <c r="WLY10" s="154">
        <v>0</v>
      </c>
      <c r="WLZ10" s="154">
        <v>0</v>
      </c>
      <c r="WMA10" s="154">
        <v>0</v>
      </c>
      <c r="WMB10" s="154">
        <v>0</v>
      </c>
      <c r="WMC10" s="154">
        <v>0</v>
      </c>
      <c r="WMD10" s="154">
        <v>0</v>
      </c>
      <c r="WME10" s="154">
        <v>0</v>
      </c>
      <c r="WMF10" s="154">
        <v>0</v>
      </c>
      <c r="WMG10" s="154">
        <v>0</v>
      </c>
      <c r="WMH10" s="154">
        <v>0</v>
      </c>
      <c r="WMI10" s="154">
        <v>0</v>
      </c>
      <c r="WMJ10" s="154">
        <v>0</v>
      </c>
      <c r="WMK10" s="154">
        <v>0</v>
      </c>
      <c r="WML10" s="154">
        <v>0</v>
      </c>
      <c r="WMM10" s="154">
        <v>0</v>
      </c>
      <c r="WMN10" s="154">
        <v>0</v>
      </c>
      <c r="WMO10" s="154">
        <v>0</v>
      </c>
      <c r="WMP10" s="154">
        <v>0</v>
      </c>
      <c r="WMQ10" s="154">
        <v>0</v>
      </c>
      <c r="WMR10" s="154">
        <v>0</v>
      </c>
      <c r="WMS10" s="154">
        <v>0</v>
      </c>
      <c r="WMT10" s="154">
        <v>0</v>
      </c>
      <c r="WMU10" s="154">
        <v>0</v>
      </c>
      <c r="WMV10" s="154">
        <v>0</v>
      </c>
      <c r="WMW10" s="154">
        <v>0</v>
      </c>
      <c r="WMX10" s="154">
        <v>0</v>
      </c>
      <c r="WMY10" s="154">
        <v>0</v>
      </c>
      <c r="WMZ10" s="154">
        <v>0</v>
      </c>
      <c r="WNA10" s="154">
        <v>0</v>
      </c>
      <c r="WNB10" s="154">
        <v>0</v>
      </c>
      <c r="WNC10" s="154">
        <v>0</v>
      </c>
      <c r="WND10" s="154">
        <v>0</v>
      </c>
      <c r="WNE10" s="154">
        <v>0</v>
      </c>
      <c r="WNF10" s="154">
        <v>0</v>
      </c>
      <c r="WNG10" s="154">
        <v>0</v>
      </c>
      <c r="WNH10" s="154">
        <v>0</v>
      </c>
      <c r="WNI10" s="154">
        <v>0</v>
      </c>
      <c r="WNJ10" s="154">
        <v>0</v>
      </c>
      <c r="WNK10" s="154">
        <v>0</v>
      </c>
      <c r="WNL10" s="154">
        <v>0</v>
      </c>
      <c r="WNM10" s="154">
        <v>0</v>
      </c>
      <c r="WNN10" s="154">
        <v>0</v>
      </c>
      <c r="WNO10" s="154">
        <v>0</v>
      </c>
      <c r="WNP10" s="154">
        <v>0</v>
      </c>
      <c r="WNQ10" s="154">
        <v>0</v>
      </c>
      <c r="WNR10" s="154">
        <v>0</v>
      </c>
      <c r="WNS10" s="154">
        <v>0</v>
      </c>
      <c r="WNT10" s="154">
        <v>0</v>
      </c>
      <c r="WNU10" s="154">
        <v>0</v>
      </c>
      <c r="WNV10" s="154">
        <v>0</v>
      </c>
      <c r="WNW10" s="154">
        <v>0</v>
      </c>
      <c r="WNX10" s="154">
        <v>0</v>
      </c>
      <c r="WNY10" s="154">
        <v>0</v>
      </c>
      <c r="WNZ10" s="154">
        <v>0</v>
      </c>
      <c r="WOA10" s="154">
        <v>0</v>
      </c>
      <c r="WOB10" s="154">
        <v>0</v>
      </c>
      <c r="WOC10" s="154">
        <v>0</v>
      </c>
      <c r="WOD10" s="154">
        <v>0</v>
      </c>
      <c r="WOE10" s="154">
        <v>0</v>
      </c>
      <c r="WOF10" s="154">
        <v>0</v>
      </c>
      <c r="WOG10" s="154">
        <v>0</v>
      </c>
      <c r="WOH10" s="154">
        <v>0</v>
      </c>
      <c r="WOI10" s="154">
        <v>0</v>
      </c>
      <c r="WOJ10" s="154">
        <v>0</v>
      </c>
      <c r="WOK10" s="154">
        <v>0</v>
      </c>
      <c r="WOL10" s="154">
        <v>0</v>
      </c>
      <c r="WOM10" s="154">
        <v>0</v>
      </c>
      <c r="WON10" s="154">
        <v>0</v>
      </c>
      <c r="WOO10" s="154">
        <v>0</v>
      </c>
      <c r="WOP10" s="154">
        <v>0</v>
      </c>
      <c r="WOQ10" s="154">
        <v>0</v>
      </c>
      <c r="WOR10" s="154">
        <v>0</v>
      </c>
      <c r="WOS10" s="154">
        <v>0</v>
      </c>
      <c r="WOT10" s="154">
        <v>0</v>
      </c>
      <c r="WOU10" s="154">
        <v>0</v>
      </c>
      <c r="WOV10" s="154">
        <v>0</v>
      </c>
      <c r="WOW10" s="154">
        <v>0</v>
      </c>
      <c r="WOX10" s="154">
        <v>0</v>
      </c>
      <c r="WOY10" s="154">
        <v>0</v>
      </c>
      <c r="WOZ10" s="154">
        <v>0</v>
      </c>
      <c r="WPA10" s="154">
        <v>0</v>
      </c>
      <c r="WPB10" s="154">
        <v>0</v>
      </c>
      <c r="WPC10" s="154">
        <v>0</v>
      </c>
      <c r="WPD10" s="154">
        <v>0</v>
      </c>
      <c r="WPE10" s="154">
        <v>0</v>
      </c>
      <c r="WPF10" s="154">
        <v>0</v>
      </c>
      <c r="WPG10" s="154">
        <v>0</v>
      </c>
      <c r="WPH10" s="154">
        <v>0</v>
      </c>
      <c r="WPI10" s="154">
        <v>0</v>
      </c>
      <c r="WPJ10" s="154">
        <v>0</v>
      </c>
      <c r="WPK10" s="154">
        <v>0</v>
      </c>
      <c r="WPL10" s="154">
        <v>0</v>
      </c>
      <c r="WPM10" s="154">
        <v>0</v>
      </c>
      <c r="WPN10" s="154">
        <v>0</v>
      </c>
      <c r="WPO10" s="154">
        <v>0</v>
      </c>
      <c r="WPP10" s="154">
        <v>0</v>
      </c>
      <c r="WPQ10" s="154">
        <v>0</v>
      </c>
      <c r="WPR10" s="154">
        <v>0</v>
      </c>
      <c r="WPS10" s="154">
        <v>0</v>
      </c>
      <c r="WPT10" s="154">
        <v>0</v>
      </c>
      <c r="WPU10" s="154">
        <v>0</v>
      </c>
      <c r="WPV10" s="154">
        <v>0</v>
      </c>
      <c r="WPW10" s="154">
        <v>0</v>
      </c>
      <c r="WPX10" s="154">
        <v>0</v>
      </c>
      <c r="WPY10" s="154">
        <v>0</v>
      </c>
      <c r="WPZ10" s="154">
        <v>0</v>
      </c>
      <c r="WQA10" s="154">
        <v>0</v>
      </c>
      <c r="WQB10" s="154">
        <v>0</v>
      </c>
      <c r="WQC10" s="154">
        <v>0</v>
      </c>
      <c r="WQD10" s="154">
        <v>0</v>
      </c>
      <c r="WQE10" s="154">
        <v>0</v>
      </c>
      <c r="WQF10" s="154">
        <v>0</v>
      </c>
      <c r="WQG10" s="154">
        <v>0</v>
      </c>
      <c r="WQH10" s="154">
        <v>0</v>
      </c>
      <c r="WQI10" s="154">
        <v>0</v>
      </c>
      <c r="WQJ10" s="154">
        <v>0</v>
      </c>
      <c r="WQK10" s="154">
        <v>0</v>
      </c>
      <c r="WQL10" s="154">
        <v>0</v>
      </c>
      <c r="WQM10" s="154">
        <v>0</v>
      </c>
      <c r="WQN10" s="154">
        <v>0</v>
      </c>
      <c r="WQO10" s="154">
        <v>0</v>
      </c>
      <c r="WQP10" s="154">
        <v>0</v>
      </c>
      <c r="WQQ10" s="154">
        <v>0</v>
      </c>
      <c r="WQR10" s="154">
        <v>0</v>
      </c>
      <c r="WQS10" s="154">
        <v>0</v>
      </c>
      <c r="WQT10" s="154">
        <v>0</v>
      </c>
      <c r="WQU10" s="154">
        <v>0</v>
      </c>
      <c r="WQV10" s="154">
        <v>0</v>
      </c>
      <c r="WQW10" s="154">
        <v>0</v>
      </c>
      <c r="WQX10" s="154">
        <v>0</v>
      </c>
      <c r="WQY10" s="154">
        <v>0</v>
      </c>
      <c r="WQZ10" s="154">
        <v>0</v>
      </c>
      <c r="WRA10" s="154">
        <v>0</v>
      </c>
      <c r="WRB10" s="154">
        <v>0</v>
      </c>
      <c r="WRC10" s="154">
        <v>0</v>
      </c>
      <c r="WRD10" s="154">
        <v>0</v>
      </c>
      <c r="WRE10" s="154">
        <v>0</v>
      </c>
      <c r="WRF10" s="154">
        <v>0</v>
      </c>
      <c r="WRG10" s="154">
        <v>0</v>
      </c>
      <c r="WRH10" s="154">
        <v>0</v>
      </c>
      <c r="WRI10" s="154">
        <v>0</v>
      </c>
      <c r="WRJ10" s="154">
        <v>0</v>
      </c>
      <c r="WRK10" s="154">
        <v>0</v>
      </c>
      <c r="WRL10" s="154">
        <v>0</v>
      </c>
      <c r="WRM10" s="154">
        <v>0</v>
      </c>
      <c r="WRN10" s="154">
        <v>0</v>
      </c>
      <c r="WRO10" s="154">
        <v>0</v>
      </c>
      <c r="WRP10" s="154">
        <v>0</v>
      </c>
      <c r="WRQ10" s="154">
        <v>0</v>
      </c>
      <c r="WRR10" s="154">
        <v>0</v>
      </c>
      <c r="WRS10" s="154">
        <v>0</v>
      </c>
      <c r="WRT10" s="154">
        <v>0</v>
      </c>
      <c r="WRU10" s="154">
        <v>0</v>
      </c>
      <c r="WRV10" s="154">
        <v>0</v>
      </c>
      <c r="WRW10" s="154">
        <v>0</v>
      </c>
      <c r="WRX10" s="154">
        <v>0</v>
      </c>
      <c r="WRY10" s="154">
        <v>0</v>
      </c>
      <c r="WRZ10" s="154">
        <v>0</v>
      </c>
      <c r="WSA10" s="154">
        <v>0</v>
      </c>
      <c r="WSB10" s="154">
        <v>0</v>
      </c>
      <c r="WSC10" s="154">
        <v>0</v>
      </c>
      <c r="WSD10" s="154">
        <v>0</v>
      </c>
      <c r="WSE10" s="154">
        <v>0</v>
      </c>
      <c r="WSF10" s="154">
        <v>0</v>
      </c>
      <c r="WSG10" s="154">
        <v>0</v>
      </c>
      <c r="WSH10" s="154">
        <v>0</v>
      </c>
      <c r="WSI10" s="154">
        <v>0</v>
      </c>
      <c r="WSJ10" s="154">
        <v>0</v>
      </c>
      <c r="WSK10" s="154">
        <v>0</v>
      </c>
      <c r="WSL10" s="154">
        <v>0</v>
      </c>
      <c r="WSM10" s="154">
        <v>0</v>
      </c>
      <c r="WSN10" s="154">
        <v>0</v>
      </c>
      <c r="WSO10" s="154">
        <v>0</v>
      </c>
      <c r="WSP10" s="154">
        <v>0</v>
      </c>
      <c r="WSQ10" s="154">
        <v>0</v>
      </c>
      <c r="WSR10" s="154">
        <v>0</v>
      </c>
      <c r="WSS10" s="154">
        <v>0</v>
      </c>
      <c r="WST10" s="154">
        <v>0</v>
      </c>
      <c r="WSU10" s="154">
        <v>0</v>
      </c>
      <c r="WSV10" s="154">
        <v>0</v>
      </c>
      <c r="WSW10" s="154">
        <v>0</v>
      </c>
      <c r="WSX10" s="154">
        <v>0</v>
      </c>
      <c r="WSY10" s="154">
        <v>0</v>
      </c>
      <c r="WSZ10" s="154">
        <v>0</v>
      </c>
      <c r="WTA10" s="154">
        <v>0</v>
      </c>
      <c r="WTB10" s="154">
        <v>0</v>
      </c>
      <c r="WTC10" s="154">
        <v>0</v>
      </c>
      <c r="WTD10" s="154">
        <v>0</v>
      </c>
      <c r="WTE10" s="154">
        <v>0</v>
      </c>
      <c r="WTF10" s="154">
        <v>0</v>
      </c>
      <c r="WTG10" s="154">
        <v>0</v>
      </c>
      <c r="WTH10" s="154">
        <v>0</v>
      </c>
      <c r="WTI10" s="154">
        <v>0</v>
      </c>
      <c r="WTJ10" s="154">
        <v>0</v>
      </c>
      <c r="WTK10" s="154">
        <v>0</v>
      </c>
      <c r="WTL10" s="154">
        <v>0</v>
      </c>
      <c r="WTM10" s="154">
        <v>0</v>
      </c>
      <c r="WTN10" s="154">
        <v>0</v>
      </c>
      <c r="WTO10" s="154">
        <v>0</v>
      </c>
      <c r="WTP10" s="154">
        <v>0</v>
      </c>
      <c r="WTQ10" s="154">
        <v>0</v>
      </c>
      <c r="WTR10" s="154">
        <v>0</v>
      </c>
      <c r="WTS10" s="154">
        <v>0</v>
      </c>
      <c r="WTT10" s="154">
        <v>0</v>
      </c>
      <c r="WTU10" s="154">
        <v>0</v>
      </c>
      <c r="WTV10" s="154">
        <v>0</v>
      </c>
      <c r="WTW10" s="154">
        <v>0</v>
      </c>
      <c r="WTX10" s="154">
        <v>0</v>
      </c>
      <c r="WTY10" s="154">
        <v>0</v>
      </c>
      <c r="WTZ10" s="154">
        <v>0</v>
      </c>
      <c r="WUA10" s="154">
        <v>0</v>
      </c>
      <c r="WUB10" s="154">
        <v>0</v>
      </c>
      <c r="WUC10" s="154">
        <v>0</v>
      </c>
      <c r="WUD10" s="154">
        <v>0</v>
      </c>
      <c r="WUE10" s="154">
        <v>0</v>
      </c>
      <c r="WUF10" s="154">
        <v>0</v>
      </c>
      <c r="WUG10" s="154">
        <v>0</v>
      </c>
      <c r="WUH10" s="154">
        <v>0</v>
      </c>
      <c r="WUI10" s="154">
        <v>0</v>
      </c>
      <c r="WUJ10" s="154">
        <v>0</v>
      </c>
      <c r="WUK10" s="154">
        <v>0</v>
      </c>
      <c r="WUL10" s="154">
        <v>0</v>
      </c>
      <c r="WUM10" s="154">
        <v>0</v>
      </c>
      <c r="WUN10" s="154">
        <v>0</v>
      </c>
      <c r="WUO10" s="154">
        <v>0</v>
      </c>
      <c r="WUP10" s="154">
        <v>0</v>
      </c>
      <c r="WUQ10" s="154">
        <v>0</v>
      </c>
      <c r="WUR10" s="154">
        <v>0</v>
      </c>
      <c r="WUS10" s="154">
        <v>0</v>
      </c>
      <c r="WUT10" s="154">
        <v>0</v>
      </c>
      <c r="WUU10" s="154">
        <v>0</v>
      </c>
      <c r="WUV10" s="154">
        <v>0</v>
      </c>
      <c r="WUW10" s="154">
        <v>0</v>
      </c>
      <c r="WUX10" s="154">
        <v>0</v>
      </c>
      <c r="WUY10" s="154">
        <v>0</v>
      </c>
      <c r="WUZ10" s="154">
        <v>0</v>
      </c>
      <c r="WVA10" s="154">
        <v>0</v>
      </c>
      <c r="WVB10" s="154">
        <v>0</v>
      </c>
      <c r="WVC10" s="154">
        <v>0</v>
      </c>
      <c r="WVD10" s="154">
        <v>0</v>
      </c>
      <c r="WVE10" s="154">
        <v>0</v>
      </c>
      <c r="WVF10" s="154">
        <v>0</v>
      </c>
      <c r="WVG10" s="154">
        <v>0</v>
      </c>
      <c r="WVH10" s="154">
        <v>0</v>
      </c>
      <c r="WVI10" s="154">
        <v>0</v>
      </c>
      <c r="WVJ10" s="154">
        <v>0</v>
      </c>
      <c r="WVK10" s="154">
        <v>0</v>
      </c>
      <c r="WVL10" s="154">
        <v>0</v>
      </c>
      <c r="WVM10" s="154">
        <v>0</v>
      </c>
      <c r="WVN10" s="154">
        <v>0</v>
      </c>
      <c r="WVO10" s="154">
        <v>0</v>
      </c>
      <c r="WVP10" s="154">
        <v>0</v>
      </c>
      <c r="WVQ10" s="154">
        <v>0</v>
      </c>
      <c r="WVR10" s="154">
        <v>0</v>
      </c>
      <c r="WVS10" s="154">
        <v>0</v>
      </c>
      <c r="WVT10" s="154">
        <v>0</v>
      </c>
      <c r="WVU10" s="154">
        <v>0</v>
      </c>
      <c r="WVV10" s="154">
        <v>0</v>
      </c>
      <c r="WVW10" s="154">
        <v>0</v>
      </c>
      <c r="WVX10" s="154">
        <v>0</v>
      </c>
      <c r="WVY10" s="154">
        <v>0</v>
      </c>
      <c r="WVZ10" s="154">
        <v>0</v>
      </c>
      <c r="WWA10" s="154">
        <v>0</v>
      </c>
      <c r="WWB10" s="154">
        <v>0</v>
      </c>
      <c r="WWC10" s="154">
        <v>0</v>
      </c>
      <c r="WWD10" s="154">
        <v>0</v>
      </c>
      <c r="WWE10" s="154">
        <v>0</v>
      </c>
      <c r="WWF10" s="154">
        <v>0</v>
      </c>
      <c r="WWG10" s="154">
        <v>0</v>
      </c>
      <c r="WWH10" s="154">
        <v>0</v>
      </c>
      <c r="WWI10" s="154">
        <v>0</v>
      </c>
      <c r="WWJ10" s="154">
        <v>0</v>
      </c>
      <c r="WWK10" s="154">
        <v>0</v>
      </c>
      <c r="WWL10" s="154">
        <v>0</v>
      </c>
      <c r="WWM10" s="154">
        <v>0</v>
      </c>
      <c r="WWN10" s="154">
        <v>0</v>
      </c>
      <c r="WWO10" s="154">
        <v>0</v>
      </c>
      <c r="WWP10" s="154">
        <v>0</v>
      </c>
      <c r="WWQ10" s="154">
        <v>0</v>
      </c>
      <c r="WWR10" s="154">
        <v>0</v>
      </c>
      <c r="WWS10" s="154">
        <v>0</v>
      </c>
      <c r="WWT10" s="154">
        <v>0</v>
      </c>
      <c r="WWU10" s="154">
        <v>0</v>
      </c>
      <c r="WWV10" s="154">
        <v>0</v>
      </c>
      <c r="WWW10" s="154">
        <v>0</v>
      </c>
      <c r="WWX10" s="154">
        <v>0</v>
      </c>
      <c r="WWY10" s="154">
        <v>0</v>
      </c>
      <c r="WWZ10" s="154">
        <v>0</v>
      </c>
      <c r="WXA10" s="154">
        <v>0</v>
      </c>
      <c r="WXB10" s="154">
        <v>0</v>
      </c>
      <c r="WXC10" s="154">
        <v>0</v>
      </c>
      <c r="WXD10" s="154">
        <v>0</v>
      </c>
      <c r="WXE10" s="154">
        <v>0</v>
      </c>
      <c r="WXF10" s="154">
        <v>0</v>
      </c>
      <c r="WXG10" s="154">
        <v>0</v>
      </c>
      <c r="WXH10" s="154">
        <v>0</v>
      </c>
      <c r="WXI10" s="154">
        <v>0</v>
      </c>
      <c r="WXJ10" s="154">
        <v>0</v>
      </c>
      <c r="WXK10" s="154">
        <v>0</v>
      </c>
      <c r="WXL10" s="154">
        <v>0</v>
      </c>
      <c r="WXM10" s="154">
        <v>0</v>
      </c>
      <c r="WXN10" s="154">
        <v>0</v>
      </c>
      <c r="WXO10" s="154">
        <v>0</v>
      </c>
      <c r="WXP10" s="154">
        <v>0</v>
      </c>
      <c r="WXQ10" s="154">
        <v>0</v>
      </c>
      <c r="WXR10" s="154">
        <v>0</v>
      </c>
      <c r="WXS10" s="154">
        <v>0</v>
      </c>
      <c r="WXT10" s="154">
        <v>0</v>
      </c>
      <c r="WXU10" s="154">
        <v>0</v>
      </c>
      <c r="WXV10" s="154">
        <v>0</v>
      </c>
      <c r="WXW10" s="154">
        <v>0</v>
      </c>
      <c r="WXX10" s="154">
        <v>0</v>
      </c>
      <c r="WXY10" s="154">
        <v>0</v>
      </c>
      <c r="WXZ10" s="154">
        <v>0</v>
      </c>
      <c r="WYA10" s="154">
        <v>0</v>
      </c>
      <c r="WYB10" s="154">
        <v>0</v>
      </c>
      <c r="WYC10" s="154">
        <v>0</v>
      </c>
      <c r="WYD10" s="154">
        <v>0</v>
      </c>
      <c r="WYE10" s="154">
        <v>0</v>
      </c>
      <c r="WYF10" s="154">
        <v>0</v>
      </c>
      <c r="WYG10" s="154">
        <v>0</v>
      </c>
      <c r="WYH10" s="154">
        <v>0</v>
      </c>
      <c r="WYI10" s="154">
        <v>0</v>
      </c>
      <c r="WYJ10" s="154">
        <v>0</v>
      </c>
      <c r="WYK10" s="154">
        <v>0</v>
      </c>
      <c r="WYL10" s="154">
        <v>0</v>
      </c>
      <c r="WYM10" s="154">
        <v>0</v>
      </c>
      <c r="WYN10" s="154">
        <v>0</v>
      </c>
      <c r="WYO10" s="154">
        <v>0</v>
      </c>
      <c r="WYP10" s="154">
        <v>0</v>
      </c>
      <c r="WYQ10" s="154">
        <v>0</v>
      </c>
      <c r="WYR10" s="154">
        <v>0</v>
      </c>
      <c r="WYS10" s="154">
        <v>0</v>
      </c>
      <c r="WYT10" s="154">
        <v>0</v>
      </c>
      <c r="WYU10" s="154">
        <v>0</v>
      </c>
      <c r="WYV10" s="154">
        <v>0</v>
      </c>
      <c r="WYW10" s="154">
        <v>0</v>
      </c>
      <c r="WYX10" s="154">
        <v>0</v>
      </c>
      <c r="WYY10" s="154">
        <v>0</v>
      </c>
      <c r="WYZ10" s="154">
        <v>0</v>
      </c>
      <c r="WZA10" s="154">
        <v>0</v>
      </c>
      <c r="WZB10" s="154">
        <v>0</v>
      </c>
      <c r="WZC10" s="154">
        <v>0</v>
      </c>
      <c r="WZD10" s="154">
        <v>0</v>
      </c>
      <c r="WZE10" s="154">
        <v>0</v>
      </c>
      <c r="WZF10" s="154">
        <v>0</v>
      </c>
      <c r="WZG10" s="154">
        <v>0</v>
      </c>
      <c r="WZH10" s="154">
        <v>0</v>
      </c>
      <c r="WZI10" s="154">
        <v>0</v>
      </c>
      <c r="WZJ10" s="154">
        <v>0</v>
      </c>
      <c r="WZK10" s="154">
        <v>0</v>
      </c>
      <c r="WZL10" s="154">
        <v>0</v>
      </c>
      <c r="WZM10" s="154">
        <v>0</v>
      </c>
      <c r="WZN10" s="154">
        <v>0</v>
      </c>
      <c r="WZO10" s="154">
        <v>0</v>
      </c>
      <c r="WZP10" s="154">
        <v>0</v>
      </c>
      <c r="WZQ10" s="154">
        <v>0</v>
      </c>
      <c r="WZR10" s="154">
        <v>0</v>
      </c>
      <c r="WZS10" s="154">
        <v>0</v>
      </c>
      <c r="WZT10" s="154">
        <v>0</v>
      </c>
      <c r="WZU10" s="154">
        <v>0</v>
      </c>
      <c r="WZV10" s="154">
        <v>0</v>
      </c>
      <c r="WZW10" s="154">
        <v>0</v>
      </c>
      <c r="WZX10" s="154">
        <v>0</v>
      </c>
      <c r="WZY10" s="154">
        <v>0</v>
      </c>
      <c r="WZZ10" s="154">
        <v>0</v>
      </c>
      <c r="XAA10" s="154">
        <v>0</v>
      </c>
      <c r="XAB10" s="154">
        <v>0</v>
      </c>
      <c r="XAC10" s="154">
        <v>0</v>
      </c>
      <c r="XAD10" s="154">
        <v>0</v>
      </c>
      <c r="XAE10" s="154">
        <v>0</v>
      </c>
      <c r="XAF10" s="154">
        <v>0</v>
      </c>
      <c r="XAG10" s="154">
        <v>0</v>
      </c>
      <c r="XAH10" s="154">
        <v>0</v>
      </c>
      <c r="XAI10" s="154">
        <v>0</v>
      </c>
      <c r="XAJ10" s="154">
        <v>0</v>
      </c>
      <c r="XAK10" s="154">
        <v>0</v>
      </c>
      <c r="XAL10" s="154">
        <v>0</v>
      </c>
      <c r="XAM10" s="154">
        <v>0</v>
      </c>
      <c r="XAN10" s="154">
        <v>0</v>
      </c>
      <c r="XAO10" s="154">
        <v>0</v>
      </c>
      <c r="XAP10" s="154">
        <v>0</v>
      </c>
      <c r="XAQ10" s="154">
        <v>0</v>
      </c>
      <c r="XAR10" s="154">
        <v>0</v>
      </c>
      <c r="XAS10" s="154">
        <v>0</v>
      </c>
      <c r="XAT10" s="154">
        <v>0</v>
      </c>
      <c r="XAU10" s="154">
        <v>0</v>
      </c>
      <c r="XAV10" s="154">
        <v>0</v>
      </c>
      <c r="XAW10" s="154">
        <v>0</v>
      </c>
      <c r="XAX10" s="154">
        <v>0</v>
      </c>
      <c r="XAY10" s="154">
        <v>0</v>
      </c>
      <c r="XAZ10" s="154">
        <v>0</v>
      </c>
      <c r="XBA10" s="154">
        <v>0</v>
      </c>
      <c r="XBB10" s="154">
        <v>0</v>
      </c>
      <c r="XBC10" s="154">
        <v>0</v>
      </c>
      <c r="XBD10" s="154">
        <v>0</v>
      </c>
      <c r="XBE10" s="154">
        <v>0</v>
      </c>
      <c r="XBF10" s="154">
        <v>0</v>
      </c>
      <c r="XBG10" s="154">
        <v>0</v>
      </c>
      <c r="XBH10" s="154">
        <v>0</v>
      </c>
      <c r="XBI10" s="154">
        <v>0</v>
      </c>
      <c r="XBJ10" s="154">
        <v>0</v>
      </c>
      <c r="XBK10" s="154">
        <v>0</v>
      </c>
      <c r="XBL10" s="154">
        <v>0</v>
      </c>
      <c r="XBM10" s="154">
        <v>0</v>
      </c>
      <c r="XBN10" s="154">
        <v>0</v>
      </c>
      <c r="XBO10" s="154">
        <v>0</v>
      </c>
      <c r="XBP10" s="154">
        <v>0</v>
      </c>
      <c r="XBQ10" s="154">
        <v>0</v>
      </c>
      <c r="XBR10" s="154">
        <v>0</v>
      </c>
      <c r="XBS10" s="154">
        <v>0</v>
      </c>
      <c r="XBT10" s="154">
        <v>0</v>
      </c>
      <c r="XBU10" s="154">
        <v>0</v>
      </c>
      <c r="XBV10" s="154">
        <v>0</v>
      </c>
      <c r="XBW10" s="154">
        <v>0</v>
      </c>
      <c r="XBX10" s="154">
        <v>0</v>
      </c>
      <c r="XBY10" s="154">
        <v>0</v>
      </c>
      <c r="XBZ10" s="154">
        <v>0</v>
      </c>
      <c r="XCA10" s="154">
        <v>0</v>
      </c>
      <c r="XCB10" s="154">
        <v>0</v>
      </c>
      <c r="XCC10" s="154">
        <v>0</v>
      </c>
      <c r="XCD10" s="154">
        <v>0</v>
      </c>
      <c r="XCE10" s="154">
        <v>0</v>
      </c>
      <c r="XCF10" s="154">
        <v>0</v>
      </c>
      <c r="XCG10" s="154">
        <v>0</v>
      </c>
      <c r="XCH10" s="154">
        <v>0</v>
      </c>
      <c r="XCI10" s="154">
        <v>0</v>
      </c>
      <c r="XCJ10" s="154">
        <v>0</v>
      </c>
      <c r="XCK10" s="154">
        <v>0</v>
      </c>
      <c r="XCL10" s="154">
        <v>0</v>
      </c>
      <c r="XCM10" s="154">
        <v>0</v>
      </c>
      <c r="XCN10" s="154">
        <v>0</v>
      </c>
      <c r="XCO10" s="154">
        <v>0</v>
      </c>
      <c r="XCP10" s="154">
        <v>0</v>
      </c>
      <c r="XCQ10" s="154">
        <v>0</v>
      </c>
      <c r="XCR10" s="154">
        <v>0</v>
      </c>
      <c r="XCS10" s="154">
        <v>0</v>
      </c>
      <c r="XCT10" s="154">
        <v>0</v>
      </c>
      <c r="XCU10" s="154">
        <v>0</v>
      </c>
      <c r="XCV10" s="154">
        <v>0</v>
      </c>
      <c r="XCW10" s="154">
        <v>0</v>
      </c>
      <c r="XCX10" s="154">
        <v>0</v>
      </c>
      <c r="XCY10" s="154">
        <v>0</v>
      </c>
      <c r="XCZ10" s="154">
        <v>0</v>
      </c>
      <c r="XDA10" s="154">
        <v>0</v>
      </c>
      <c r="XDB10" s="154">
        <v>0</v>
      </c>
      <c r="XDC10" s="154">
        <v>0</v>
      </c>
      <c r="XDD10" s="154">
        <v>0</v>
      </c>
      <c r="XDE10" s="154">
        <v>0</v>
      </c>
      <c r="XDF10" s="154">
        <v>0</v>
      </c>
      <c r="XDG10" s="154">
        <v>0</v>
      </c>
      <c r="XDH10" s="154">
        <v>0</v>
      </c>
      <c r="XDI10" s="154">
        <v>0</v>
      </c>
      <c r="XDJ10" s="154">
        <v>0</v>
      </c>
      <c r="XDK10" s="154">
        <v>0</v>
      </c>
      <c r="XDL10" s="154">
        <v>0</v>
      </c>
      <c r="XDM10" s="154">
        <v>0</v>
      </c>
      <c r="XDN10" s="154">
        <v>0</v>
      </c>
      <c r="XDO10" s="154">
        <v>0</v>
      </c>
      <c r="XDP10" s="154">
        <v>0</v>
      </c>
      <c r="XDQ10" s="154">
        <v>0</v>
      </c>
      <c r="XDR10" s="154">
        <v>0</v>
      </c>
      <c r="XDS10" s="154">
        <v>0</v>
      </c>
      <c r="XDT10" s="154">
        <v>0</v>
      </c>
      <c r="XDU10" s="154">
        <v>0</v>
      </c>
      <c r="XDV10" s="154">
        <v>0</v>
      </c>
      <c r="XDW10" s="154">
        <v>0</v>
      </c>
      <c r="XDX10" s="154">
        <v>0</v>
      </c>
      <c r="XDY10" s="154">
        <v>0</v>
      </c>
      <c r="XDZ10" s="154">
        <v>0</v>
      </c>
      <c r="XEA10" s="154">
        <v>0</v>
      </c>
      <c r="XEB10" s="154">
        <v>0</v>
      </c>
      <c r="XEC10" s="154">
        <v>0</v>
      </c>
      <c r="XED10" s="154">
        <v>0</v>
      </c>
      <c r="XEE10" s="154">
        <v>0</v>
      </c>
      <c r="XEF10" s="154">
        <v>0</v>
      </c>
      <c r="XEG10" s="154">
        <v>0</v>
      </c>
      <c r="XEH10" s="154">
        <v>0</v>
      </c>
      <c r="XEI10" s="154">
        <v>0</v>
      </c>
      <c r="XEJ10" s="154">
        <v>0</v>
      </c>
      <c r="XEK10" s="154">
        <v>0</v>
      </c>
      <c r="XEL10" s="154">
        <v>0</v>
      </c>
      <c r="XEM10" s="154">
        <v>0</v>
      </c>
      <c r="XEN10" s="154">
        <v>0</v>
      </c>
      <c r="XEO10" s="154">
        <v>0</v>
      </c>
      <c r="XEP10" s="154">
        <v>0</v>
      </c>
      <c r="XEQ10" s="154">
        <v>0</v>
      </c>
      <c r="XER10" s="154">
        <v>0</v>
      </c>
      <c r="XES10" s="154">
        <v>0</v>
      </c>
      <c r="XET10" s="154">
        <v>0</v>
      </c>
      <c r="XEU10" s="154">
        <v>0</v>
      </c>
      <c r="XEV10" s="154">
        <v>0</v>
      </c>
      <c r="XEW10" s="154">
        <v>0</v>
      </c>
      <c r="XEX10" s="154">
        <v>0</v>
      </c>
      <c r="XEY10" s="154">
        <v>0</v>
      </c>
      <c r="XEZ10" s="154" t="e">
        <v>#REF!</v>
      </c>
      <c r="XFA10" s="154" t="e">
        <v>#REF!</v>
      </c>
      <c r="XFB10" s="154" t="e">
        <v>#REF!</v>
      </c>
      <c r="XFC10" s="154" t="e">
        <v>#REF!</v>
      </c>
      <c r="XFD10" s="154" t="e">
        <v>#REF!</v>
      </c>
    </row>
    <row r="11" spans="1:16384" ht="12.75">
      <c r="A11" s="151" t="s">
        <v>325</v>
      </c>
      <c r="B11" s="154">
        <v>32804</v>
      </c>
      <c r="C11" s="154">
        <v>139128.08199999999</v>
      </c>
      <c r="D11" s="155">
        <v>1.125</v>
      </c>
      <c r="E11" s="154">
        <v>156519.09224999999</v>
      </c>
      <c r="F11" s="154">
        <v>156445.605639338</v>
      </c>
      <c r="G11" s="154">
        <v>4769.10150101627</v>
      </c>
      <c r="H11" s="154">
        <v>-737.89564571219205</v>
      </c>
      <c r="I11" s="154">
        <v>0</v>
      </c>
      <c r="J11" s="154">
        <v>-24205929</v>
      </c>
    </row>
    <row r="12" spans="1:16384" ht="12.75">
      <c r="A12" s="151" t="s">
        <v>326</v>
      </c>
      <c r="B12" s="154">
        <v>29059</v>
      </c>
      <c r="C12" s="154">
        <v>162352.86199999999</v>
      </c>
      <c r="D12" s="155">
        <v>1.254</v>
      </c>
      <c r="E12" s="154">
        <v>203590.48894800001</v>
      </c>
      <c r="F12" s="154">
        <v>203494.90204687</v>
      </c>
      <c r="G12" s="154">
        <v>7002.8184743752399</v>
      </c>
      <c r="H12" s="154">
        <v>1495.82132764677</v>
      </c>
      <c r="I12" s="154">
        <v>43467072</v>
      </c>
      <c r="J12" s="154">
        <v>0</v>
      </c>
    </row>
    <row r="13" spans="1:16384" ht="12.75">
      <c r="A13" s="151" t="s">
        <v>327</v>
      </c>
      <c r="B13" s="154">
        <v>95421</v>
      </c>
      <c r="C13" s="154">
        <v>410494.22</v>
      </c>
      <c r="D13" s="155">
        <v>1.0169999999999999</v>
      </c>
      <c r="E13" s="154">
        <v>417472.62173999997</v>
      </c>
      <c r="F13" s="154">
        <v>417276.61595198401</v>
      </c>
      <c r="G13" s="154">
        <v>4373.0061092629903</v>
      </c>
      <c r="H13" s="154">
        <v>-1133.9910374654701</v>
      </c>
      <c r="I13" s="154">
        <v>0</v>
      </c>
      <c r="J13" s="154">
        <v>-108206559</v>
      </c>
    </row>
    <row r="14" spans="1:16384" ht="12.75">
      <c r="A14" s="151" t="s">
        <v>328</v>
      </c>
      <c r="B14" s="154">
        <v>113843</v>
      </c>
      <c r="C14" s="154">
        <v>455390.84499999997</v>
      </c>
      <c r="D14" s="155">
        <v>1.026</v>
      </c>
      <c r="E14" s="154">
        <v>467231.00696999999</v>
      </c>
      <c r="F14" s="154">
        <v>467011.63933500397</v>
      </c>
      <c r="G14" s="154">
        <v>4102.2429076447797</v>
      </c>
      <c r="H14" s="154">
        <v>-1404.75423908369</v>
      </c>
      <c r="I14" s="154">
        <v>0</v>
      </c>
      <c r="J14" s="154">
        <v>-159921437</v>
      </c>
    </row>
    <row r="15" spans="1:16384" ht="12.75">
      <c r="A15" s="151" t="s">
        <v>329</v>
      </c>
      <c r="B15" s="154">
        <v>82841</v>
      </c>
      <c r="C15" s="154">
        <v>373471.12400000001</v>
      </c>
      <c r="D15" s="155">
        <v>1.099</v>
      </c>
      <c r="E15" s="154">
        <v>410444.76527600002</v>
      </c>
      <c r="F15" s="154">
        <v>410252.05910686398</v>
      </c>
      <c r="G15" s="154">
        <v>4952.2827960413797</v>
      </c>
      <c r="H15" s="154">
        <v>-554.71435068708604</v>
      </c>
      <c r="I15" s="154">
        <v>0</v>
      </c>
      <c r="J15" s="154">
        <v>-45953092</v>
      </c>
    </row>
    <row r="16" spans="1:16384" ht="12.75">
      <c r="A16" s="151" t="s">
        <v>330</v>
      </c>
      <c r="B16" s="154">
        <v>48073</v>
      </c>
      <c r="C16" s="154">
        <v>245312.42300000001</v>
      </c>
      <c r="D16" s="155">
        <v>0.996</v>
      </c>
      <c r="E16" s="154">
        <v>244331.173308</v>
      </c>
      <c r="F16" s="154">
        <v>244216.45842211999</v>
      </c>
      <c r="G16" s="154">
        <v>5080.1168727169097</v>
      </c>
      <c r="H16" s="154">
        <v>-426.88027401155699</v>
      </c>
      <c r="I16" s="154">
        <v>0</v>
      </c>
      <c r="J16" s="154">
        <v>-20521415</v>
      </c>
    </row>
    <row r="17" spans="1:10" ht="12.75">
      <c r="A17" s="151" t="s">
        <v>331</v>
      </c>
      <c r="B17" s="154">
        <v>107921</v>
      </c>
      <c r="C17" s="154">
        <v>423381.00900000002</v>
      </c>
      <c r="D17" s="155">
        <v>1.0649999999999999</v>
      </c>
      <c r="E17" s="154">
        <v>450900.77458500001</v>
      </c>
      <c r="F17" s="154">
        <v>450689.07408768102</v>
      </c>
      <c r="G17" s="154">
        <v>4176.1017233687699</v>
      </c>
      <c r="H17" s="154">
        <v>-1330.8954233596901</v>
      </c>
      <c r="I17" s="154">
        <v>0</v>
      </c>
      <c r="J17" s="154">
        <v>-143631565</v>
      </c>
    </row>
    <row r="18" spans="1:10" ht="12.75">
      <c r="A18" s="151" t="s">
        <v>332</v>
      </c>
      <c r="B18" s="154">
        <v>64609</v>
      </c>
      <c r="C18" s="154">
        <v>329591.08</v>
      </c>
      <c r="D18" s="155">
        <v>1.0349999999999999</v>
      </c>
      <c r="E18" s="154">
        <v>341126.76779999997</v>
      </c>
      <c r="F18" s="154">
        <v>340966.60682786902</v>
      </c>
      <c r="G18" s="154">
        <v>5277.3856092474598</v>
      </c>
      <c r="H18" s="154">
        <v>-229.61153748100199</v>
      </c>
      <c r="I18" s="154">
        <v>0</v>
      </c>
      <c r="J18" s="154">
        <v>-14834972</v>
      </c>
    </row>
    <row r="19" spans="1:10" ht="12.75">
      <c r="A19" s="151" t="s">
        <v>333</v>
      </c>
      <c r="B19" s="154">
        <v>11441</v>
      </c>
      <c r="C19" s="154">
        <v>51568.445</v>
      </c>
      <c r="D19" s="155">
        <v>1.181</v>
      </c>
      <c r="E19" s="154">
        <v>60902.333545000001</v>
      </c>
      <c r="F19" s="154">
        <v>60873.739550431601</v>
      </c>
      <c r="G19" s="154">
        <v>5320.6659864025496</v>
      </c>
      <c r="H19" s="154">
        <v>-186.331160325908</v>
      </c>
      <c r="I19" s="154">
        <v>0</v>
      </c>
      <c r="J19" s="154">
        <v>-2131815</v>
      </c>
    </row>
    <row r="20" spans="1:10" ht="12.75">
      <c r="A20" s="151" t="s">
        <v>334</v>
      </c>
      <c r="B20" s="154">
        <v>29290</v>
      </c>
      <c r="C20" s="154">
        <v>128906.209</v>
      </c>
      <c r="D20" s="155">
        <v>0.95799999999999996</v>
      </c>
      <c r="E20" s="154">
        <v>123492.148222</v>
      </c>
      <c r="F20" s="154">
        <v>123434.16795080301</v>
      </c>
      <c r="G20" s="154">
        <v>4214.2085336566197</v>
      </c>
      <c r="H20" s="154">
        <v>-1292.78861307184</v>
      </c>
      <c r="I20" s="154">
        <v>0</v>
      </c>
      <c r="J20" s="154">
        <v>-37865778</v>
      </c>
    </row>
    <row r="21" spans="1:10" ht="12.75">
      <c r="A21" s="151" t="s">
        <v>335</v>
      </c>
      <c r="B21" s="154">
        <v>17159</v>
      </c>
      <c r="C21" s="154">
        <v>82618.459000000003</v>
      </c>
      <c r="D21" s="155">
        <v>1.151</v>
      </c>
      <c r="E21" s="154">
        <v>95093.846309</v>
      </c>
      <c r="F21" s="154">
        <v>95049.199203272306</v>
      </c>
      <c r="G21" s="154">
        <v>5539.3204267889896</v>
      </c>
      <c r="H21" s="154">
        <v>32.323280060530998</v>
      </c>
      <c r="I21" s="154">
        <v>554635</v>
      </c>
      <c r="J21" s="154">
        <v>0</v>
      </c>
    </row>
    <row r="22" spans="1:10" ht="12.75">
      <c r="A22" s="151" t="s">
        <v>336</v>
      </c>
      <c r="B22" s="154">
        <v>50198</v>
      </c>
      <c r="C22" s="154">
        <v>216041.79399999999</v>
      </c>
      <c r="D22" s="155">
        <v>1.1220000000000001</v>
      </c>
      <c r="E22" s="154">
        <v>242398.892868</v>
      </c>
      <c r="F22" s="154">
        <v>242285.085198858</v>
      </c>
      <c r="G22" s="154">
        <v>4826.5884138582896</v>
      </c>
      <c r="H22" s="154">
        <v>-680.40873287017496</v>
      </c>
      <c r="I22" s="154">
        <v>0</v>
      </c>
      <c r="J22" s="154">
        <v>-34155158</v>
      </c>
    </row>
    <row r="23" spans="1:10" ht="12.75">
      <c r="A23" s="151" t="s">
        <v>337</v>
      </c>
      <c r="B23" s="154">
        <v>74793</v>
      </c>
      <c r="C23" s="154">
        <v>337750.41200000001</v>
      </c>
      <c r="D23" s="155">
        <v>1.0149999999999999</v>
      </c>
      <c r="E23" s="154">
        <v>342816.66817999998</v>
      </c>
      <c r="F23" s="154">
        <v>342655.71378995798</v>
      </c>
      <c r="G23" s="154">
        <v>4581.3874799775103</v>
      </c>
      <c r="H23" s="154">
        <v>-925.60966675095597</v>
      </c>
      <c r="I23" s="154">
        <v>0</v>
      </c>
      <c r="J23" s="154">
        <v>-69229124</v>
      </c>
    </row>
    <row r="24" spans="1:10" ht="12.75">
      <c r="A24" s="151" t="s">
        <v>338</v>
      </c>
      <c r="B24" s="154">
        <v>84284</v>
      </c>
      <c r="C24" s="154">
        <v>241494.198</v>
      </c>
      <c r="D24" s="155">
        <v>1.06</v>
      </c>
      <c r="E24" s="154">
        <v>255983.84987999999</v>
      </c>
      <c r="F24" s="154">
        <v>255863.66399569999</v>
      </c>
      <c r="G24" s="154">
        <v>3035.7323334879702</v>
      </c>
      <c r="H24" s="154">
        <v>-2471.2648132405002</v>
      </c>
      <c r="I24" s="154">
        <v>0</v>
      </c>
      <c r="J24" s="154">
        <v>-208288084</v>
      </c>
    </row>
    <row r="25" spans="1:10" ht="12.75">
      <c r="A25" s="151" t="s">
        <v>339</v>
      </c>
      <c r="B25" s="154">
        <v>979004</v>
      </c>
      <c r="C25" s="154">
        <v>3693429.4309999999</v>
      </c>
      <c r="D25" s="155">
        <v>1.026</v>
      </c>
      <c r="E25" s="154">
        <v>3789458.5962060001</v>
      </c>
      <c r="F25" s="154">
        <v>3787679.4236815702</v>
      </c>
      <c r="G25" s="154">
        <v>3868.9110807326301</v>
      </c>
      <c r="H25" s="154">
        <v>-1638.08606599583</v>
      </c>
      <c r="I25" s="154">
        <v>0</v>
      </c>
      <c r="J25" s="154">
        <v>-1603692811</v>
      </c>
    </row>
    <row r="26" spans="1:10" ht="12.75">
      <c r="A26" s="151" t="s">
        <v>340</v>
      </c>
      <c r="B26" s="154">
        <v>53406</v>
      </c>
      <c r="C26" s="154">
        <v>138828.04699999999</v>
      </c>
      <c r="D26" s="155">
        <v>1.135</v>
      </c>
      <c r="E26" s="154">
        <v>157569.83334499999</v>
      </c>
      <c r="F26" s="154">
        <v>157495.853405373</v>
      </c>
      <c r="G26" s="154">
        <v>2949.0291990670098</v>
      </c>
      <c r="H26" s="154">
        <v>-2557.9679476614501</v>
      </c>
      <c r="I26" s="154">
        <v>0</v>
      </c>
      <c r="J26" s="154">
        <v>-136610836</v>
      </c>
    </row>
    <row r="27" spans="1:10" ht="12.75">
      <c r="A27" s="151" t="s">
        <v>341</v>
      </c>
      <c r="B27" s="154">
        <v>101009</v>
      </c>
      <c r="C27" s="154">
        <v>729798.68799999997</v>
      </c>
      <c r="D27" s="155">
        <v>1.008</v>
      </c>
      <c r="E27" s="154">
        <v>735637.07750400004</v>
      </c>
      <c r="F27" s="154">
        <v>735291.69168092799</v>
      </c>
      <c r="G27" s="154">
        <v>7279.4670938325098</v>
      </c>
      <c r="H27" s="154">
        <v>1772.4699471040501</v>
      </c>
      <c r="I27" s="154">
        <v>179035417</v>
      </c>
      <c r="J27" s="154">
        <v>0</v>
      </c>
    </row>
    <row r="28" spans="1:10" ht="12.75">
      <c r="A28" s="151" t="s">
        <v>342</v>
      </c>
      <c r="B28" s="154">
        <v>49103</v>
      </c>
      <c r="C28" s="154">
        <v>266252.45500000002</v>
      </c>
      <c r="D28" s="155">
        <v>0.95299999999999996</v>
      </c>
      <c r="E28" s="154">
        <v>253738.589615</v>
      </c>
      <c r="F28" s="154">
        <v>253619.45789325901</v>
      </c>
      <c r="G28" s="154">
        <v>5165.0501576942197</v>
      </c>
      <c r="H28" s="154">
        <v>-341.94698903424302</v>
      </c>
      <c r="I28" s="154">
        <v>0</v>
      </c>
      <c r="J28" s="154">
        <v>-16790623</v>
      </c>
    </row>
    <row r="29" spans="1:10" ht="12.75">
      <c r="A29" s="151" t="s">
        <v>343</v>
      </c>
      <c r="B29" s="154">
        <v>73716</v>
      </c>
      <c r="C29" s="154">
        <v>314547.70500000002</v>
      </c>
      <c r="D29" s="155">
        <v>1.0329999999999999</v>
      </c>
      <c r="E29" s="154">
        <v>324927.77926500002</v>
      </c>
      <c r="F29" s="154">
        <v>324775.223810806</v>
      </c>
      <c r="G29" s="154">
        <v>4405.7629796896999</v>
      </c>
      <c r="H29" s="154">
        <v>-1101.23416703876</v>
      </c>
      <c r="I29" s="154">
        <v>0</v>
      </c>
      <c r="J29" s="154">
        <v>-81178578</v>
      </c>
    </row>
    <row r="30" spans="1:10" ht="12.75">
      <c r="A30" s="151" t="s">
        <v>344</v>
      </c>
      <c r="B30" s="154">
        <v>47573</v>
      </c>
      <c r="C30" s="154">
        <v>258529.81299999999</v>
      </c>
      <c r="D30" s="155">
        <v>1.0880000000000001</v>
      </c>
      <c r="E30" s="154">
        <v>281280.436544</v>
      </c>
      <c r="F30" s="154">
        <v>281148.37376731198</v>
      </c>
      <c r="G30" s="154">
        <v>5909.8306553572802</v>
      </c>
      <c r="H30" s="154">
        <v>402.83350862882003</v>
      </c>
      <c r="I30" s="154">
        <v>19163999</v>
      </c>
      <c r="J30" s="154">
        <v>0</v>
      </c>
    </row>
    <row r="31" spans="1:10" ht="12.75">
      <c r="A31" s="151" t="s">
        <v>345</v>
      </c>
      <c r="B31" s="154">
        <v>30896</v>
      </c>
      <c r="C31" s="154">
        <v>138296.91</v>
      </c>
      <c r="D31" s="155">
        <v>1.0980000000000001</v>
      </c>
      <c r="E31" s="154">
        <v>151850.00717999999</v>
      </c>
      <c r="F31" s="154">
        <v>151778.712731532</v>
      </c>
      <c r="G31" s="154">
        <v>4912.5683820407803</v>
      </c>
      <c r="H31" s="154">
        <v>-594.42876468768497</v>
      </c>
      <c r="I31" s="154">
        <v>0</v>
      </c>
      <c r="J31" s="154">
        <v>-18365471</v>
      </c>
    </row>
    <row r="32" spans="1:10" ht="12.75">
      <c r="A32" s="151" t="s">
        <v>346</v>
      </c>
      <c r="B32" s="154">
        <v>34256</v>
      </c>
      <c r="C32" s="154">
        <v>180255.53899999999</v>
      </c>
      <c r="D32" s="155">
        <v>1.0900000000000001</v>
      </c>
      <c r="E32" s="154">
        <v>196478.53750999999</v>
      </c>
      <c r="F32" s="154">
        <v>196386.289710821</v>
      </c>
      <c r="G32" s="154">
        <v>5732.9019649352404</v>
      </c>
      <c r="H32" s="154">
        <v>225.904818206774</v>
      </c>
      <c r="I32" s="154">
        <v>7738595</v>
      </c>
      <c r="J32" s="154">
        <v>0</v>
      </c>
    </row>
    <row r="33" spans="1:10" ht="12.75">
      <c r="A33" s="151" t="s">
        <v>347</v>
      </c>
      <c r="B33" s="154">
        <v>11967</v>
      </c>
      <c r="C33" s="154">
        <v>43632.097999999998</v>
      </c>
      <c r="D33" s="155">
        <v>1.014</v>
      </c>
      <c r="E33" s="154">
        <v>44242.947372000002</v>
      </c>
      <c r="F33" s="154">
        <v>44222.175054697698</v>
      </c>
      <c r="G33" s="154">
        <v>3695.34344904301</v>
      </c>
      <c r="H33" s="154">
        <v>-1811.65369768545</v>
      </c>
      <c r="I33" s="154">
        <v>0</v>
      </c>
      <c r="J33" s="154">
        <v>-21680060</v>
      </c>
    </row>
    <row r="34" spans="1:10" ht="12.75">
      <c r="A34" s="151" t="s">
        <v>348</v>
      </c>
      <c r="B34" s="154">
        <v>46174</v>
      </c>
      <c r="C34" s="154">
        <v>197731.75099999999</v>
      </c>
      <c r="D34" s="155">
        <v>0.96799999999999997</v>
      </c>
      <c r="E34" s="154">
        <v>191404.33496800001</v>
      </c>
      <c r="F34" s="154">
        <v>191314.46953599001</v>
      </c>
      <c r="G34" s="154">
        <v>4143.3375825354096</v>
      </c>
      <c r="H34" s="154">
        <v>-1363.6595641930501</v>
      </c>
      <c r="I34" s="154">
        <v>0</v>
      </c>
      <c r="J34" s="154">
        <v>-62965617</v>
      </c>
    </row>
    <row r="35" spans="1:10" ht="12.75">
      <c r="A35" s="151" t="s">
        <v>349</v>
      </c>
      <c r="B35" s="154">
        <v>48008</v>
      </c>
      <c r="C35" s="154">
        <v>262102.53200000001</v>
      </c>
      <c r="D35" s="155">
        <v>0.97</v>
      </c>
      <c r="E35" s="154">
        <v>254239.45603999999</v>
      </c>
      <c r="F35" s="154">
        <v>254120.08915860299</v>
      </c>
      <c r="G35" s="154">
        <v>5293.2863097525997</v>
      </c>
      <c r="H35" s="154">
        <v>-213.710836975863</v>
      </c>
      <c r="I35" s="154">
        <v>0</v>
      </c>
      <c r="J35" s="154">
        <v>-10259830</v>
      </c>
    </row>
    <row r="36" spans="1:10" ht="18.75" customHeight="1">
      <c r="A36" s="145" t="s">
        <v>350</v>
      </c>
      <c r="B36" s="154"/>
      <c r="C36" s="154"/>
      <c r="D36" s="155"/>
      <c r="E36" s="154"/>
      <c r="F36" s="154"/>
      <c r="G36" s="154"/>
      <c r="H36" s="154"/>
      <c r="I36" s="154"/>
      <c r="J36" s="154"/>
    </row>
    <row r="37" spans="1:10" ht="12.75">
      <c r="A37" s="151" t="s">
        <v>351</v>
      </c>
      <c r="B37" s="154">
        <v>47352</v>
      </c>
      <c r="C37" s="154">
        <v>240311.74900000001</v>
      </c>
      <c r="D37" s="155">
        <v>1.0980000000000001</v>
      </c>
      <c r="E37" s="154">
        <v>263862.30040200002</v>
      </c>
      <c r="F37" s="154">
        <v>263738.41554003599</v>
      </c>
      <c r="G37" s="154">
        <v>5569.74183857147</v>
      </c>
      <c r="H37" s="154">
        <v>62.7446918430078</v>
      </c>
      <c r="I37" s="154">
        <v>2971087</v>
      </c>
      <c r="J37" s="154">
        <v>0</v>
      </c>
    </row>
    <row r="38" spans="1:10" ht="12.75">
      <c r="A38" s="151" t="s">
        <v>352</v>
      </c>
      <c r="B38" s="154">
        <v>14262</v>
      </c>
      <c r="C38" s="154">
        <v>86153.365000000005</v>
      </c>
      <c r="D38" s="155">
        <v>0.93300000000000005</v>
      </c>
      <c r="E38" s="154">
        <v>80381.089544999995</v>
      </c>
      <c r="F38" s="154">
        <v>80343.350162876799</v>
      </c>
      <c r="G38" s="154">
        <v>5633.3859320485799</v>
      </c>
      <c r="H38" s="154">
        <v>126.388785320113</v>
      </c>
      <c r="I38" s="154">
        <v>1802557</v>
      </c>
      <c r="J38" s="154">
        <v>0</v>
      </c>
    </row>
    <row r="39" spans="1:10" ht="12.75">
      <c r="A39" s="151" t="s">
        <v>353</v>
      </c>
      <c r="B39" s="154">
        <v>22250</v>
      </c>
      <c r="C39" s="154">
        <v>87727.838000000003</v>
      </c>
      <c r="D39" s="155">
        <v>1.1100000000000001</v>
      </c>
      <c r="E39" s="154">
        <v>97377.900179999997</v>
      </c>
      <c r="F39" s="154">
        <v>97332.180697892298</v>
      </c>
      <c r="G39" s="154">
        <v>4374.4800313659498</v>
      </c>
      <c r="H39" s="154">
        <v>-1132.5171153625199</v>
      </c>
      <c r="I39" s="154">
        <v>0</v>
      </c>
      <c r="J39" s="154">
        <v>-25198506</v>
      </c>
    </row>
    <row r="40" spans="1:10" ht="12.75">
      <c r="A40" s="151" t="s">
        <v>354</v>
      </c>
      <c r="B40" s="154">
        <v>19708</v>
      </c>
      <c r="C40" s="154">
        <v>71446.19</v>
      </c>
      <c r="D40" s="155">
        <v>0.98799999999999999</v>
      </c>
      <c r="E40" s="154">
        <v>70588.835720000003</v>
      </c>
      <c r="F40" s="154">
        <v>70555.693857157006</v>
      </c>
      <c r="G40" s="154">
        <v>3580.0534735719998</v>
      </c>
      <c r="H40" s="154">
        <v>-1926.9436731564599</v>
      </c>
      <c r="I40" s="154">
        <v>0</v>
      </c>
      <c r="J40" s="154">
        <v>-37976206</v>
      </c>
    </row>
    <row r="41" spans="1:10" ht="12.75">
      <c r="A41" s="151" t="s">
        <v>355</v>
      </c>
      <c r="B41" s="154">
        <v>21454</v>
      </c>
      <c r="C41" s="154">
        <v>131462.20699999999</v>
      </c>
      <c r="D41" s="155">
        <v>1.038</v>
      </c>
      <c r="E41" s="154">
        <v>136457.77086600001</v>
      </c>
      <c r="F41" s="154">
        <v>136393.70316067801</v>
      </c>
      <c r="G41" s="154">
        <v>6357.4952531312802</v>
      </c>
      <c r="H41" s="154">
        <v>850.49810640281601</v>
      </c>
      <c r="I41" s="154">
        <v>18246586</v>
      </c>
      <c r="J41" s="154">
        <v>0</v>
      </c>
    </row>
    <row r="42" spans="1:10" ht="12.75">
      <c r="A42" s="151" t="s">
        <v>356</v>
      </c>
      <c r="B42" s="154">
        <v>237180</v>
      </c>
      <c r="C42" s="154">
        <v>1247862.223</v>
      </c>
      <c r="D42" s="155">
        <v>1.012</v>
      </c>
      <c r="E42" s="154">
        <v>1262836.5696759999</v>
      </c>
      <c r="F42" s="154">
        <v>1262243.66067051</v>
      </c>
      <c r="G42" s="154">
        <v>5321.8806841660798</v>
      </c>
      <c r="H42" s="154">
        <v>-185.11646256237799</v>
      </c>
      <c r="I42" s="154">
        <v>0</v>
      </c>
      <c r="J42" s="154">
        <v>-43905923</v>
      </c>
    </row>
    <row r="43" spans="1:10" ht="12.75">
      <c r="A43" s="151" t="s">
        <v>357</v>
      </c>
      <c r="B43" s="154">
        <v>9604</v>
      </c>
      <c r="C43" s="154">
        <v>40289.601999999999</v>
      </c>
      <c r="D43" s="155">
        <v>0.90900000000000003</v>
      </c>
      <c r="E43" s="154">
        <v>36623.248218000001</v>
      </c>
      <c r="F43" s="154">
        <v>36606.053393111302</v>
      </c>
      <c r="G43" s="154">
        <v>3811.54241910779</v>
      </c>
      <c r="H43" s="154">
        <v>-1695.4547276206699</v>
      </c>
      <c r="I43" s="154">
        <v>0</v>
      </c>
      <c r="J43" s="154">
        <v>-16283147</v>
      </c>
    </row>
    <row r="44" spans="1:10" ht="12.75">
      <c r="A44" s="151" t="s">
        <v>358</v>
      </c>
      <c r="B44" s="154">
        <v>22344</v>
      </c>
      <c r="C44" s="154">
        <v>103391.444</v>
      </c>
      <c r="D44" s="155">
        <v>1.0289999999999999</v>
      </c>
      <c r="E44" s="154">
        <v>106389.795876</v>
      </c>
      <c r="F44" s="154">
        <v>106339.845257225</v>
      </c>
      <c r="G44" s="154">
        <v>4759.21255179131</v>
      </c>
      <c r="H44" s="154">
        <v>-747.78459493715002</v>
      </c>
      <c r="I44" s="154">
        <v>0</v>
      </c>
      <c r="J44" s="154">
        <v>-16708499</v>
      </c>
    </row>
    <row r="45" spans="1:10" ht="18.75" customHeight="1">
      <c r="A45" s="145" t="s">
        <v>359</v>
      </c>
      <c r="B45" s="154"/>
      <c r="C45" s="154"/>
      <c r="D45" s="155"/>
      <c r="E45" s="154"/>
      <c r="F45" s="154"/>
      <c r="G45" s="154"/>
      <c r="H45" s="154"/>
      <c r="I45" s="154"/>
      <c r="J45" s="154"/>
    </row>
    <row r="46" spans="1:10" ht="12.75">
      <c r="A46" s="151" t="s">
        <v>360</v>
      </c>
      <c r="B46" s="154">
        <v>107490</v>
      </c>
      <c r="C46" s="154">
        <v>588337.18400000001</v>
      </c>
      <c r="D46" s="155">
        <v>1.0049999999999999</v>
      </c>
      <c r="E46" s="154">
        <v>591278.86991999997</v>
      </c>
      <c r="F46" s="154">
        <v>591001.261102558</v>
      </c>
      <c r="G46" s="154">
        <v>5498.1976100340298</v>
      </c>
      <c r="H46" s="154">
        <v>-8.7995366944323905</v>
      </c>
      <c r="I46" s="154">
        <v>0</v>
      </c>
      <c r="J46" s="154">
        <v>-945862</v>
      </c>
    </row>
    <row r="47" spans="1:10" ht="12.75">
      <c r="A47" s="151" t="s">
        <v>361</v>
      </c>
      <c r="B47" s="154">
        <v>16301</v>
      </c>
      <c r="C47" s="154">
        <v>98320.808000000005</v>
      </c>
      <c r="D47" s="155">
        <v>1.1399999999999999</v>
      </c>
      <c r="E47" s="154">
        <v>112085.72112</v>
      </c>
      <c r="F47" s="154">
        <v>112033.09623168501</v>
      </c>
      <c r="G47" s="154">
        <v>6872.7744452294601</v>
      </c>
      <c r="H47" s="154">
        <v>1365.7772985009999</v>
      </c>
      <c r="I47" s="154">
        <v>22263536</v>
      </c>
      <c r="J47" s="154">
        <v>0</v>
      </c>
    </row>
    <row r="48" spans="1:10" ht="12.75">
      <c r="A48" s="151" t="s">
        <v>362</v>
      </c>
      <c r="B48" s="154">
        <v>11499</v>
      </c>
      <c r="C48" s="154">
        <v>67000.639999999999</v>
      </c>
      <c r="D48" s="155">
        <v>0.99199999999999999</v>
      </c>
      <c r="E48" s="154">
        <v>66464.634879999998</v>
      </c>
      <c r="F48" s="154">
        <v>66433.429353083004</v>
      </c>
      <c r="G48" s="154">
        <v>5777.32231960022</v>
      </c>
      <c r="H48" s="154">
        <v>270.32517287176199</v>
      </c>
      <c r="I48" s="154">
        <v>3108469</v>
      </c>
      <c r="J48" s="154">
        <v>0</v>
      </c>
    </row>
    <row r="49" spans="1:10" ht="12.75">
      <c r="A49" s="151" t="s">
        <v>363</v>
      </c>
      <c r="B49" s="154">
        <v>34804</v>
      </c>
      <c r="C49" s="154">
        <v>281424.27100000001</v>
      </c>
      <c r="D49" s="155">
        <v>0.94899999999999995</v>
      </c>
      <c r="E49" s="154">
        <v>267071.633179</v>
      </c>
      <c r="F49" s="154">
        <v>266946.24151690799</v>
      </c>
      <c r="G49" s="154">
        <v>7669.9874013592698</v>
      </c>
      <c r="H49" s="154">
        <v>2162.9902546308099</v>
      </c>
      <c r="I49" s="154">
        <v>75280713</v>
      </c>
      <c r="J49" s="154">
        <v>0</v>
      </c>
    </row>
    <row r="50" spans="1:10" ht="12.75">
      <c r="A50" s="151" t="s">
        <v>364</v>
      </c>
      <c r="B50" s="154">
        <v>57560</v>
      </c>
      <c r="C50" s="154">
        <v>340781.77100000001</v>
      </c>
      <c r="D50" s="155">
        <v>1.101</v>
      </c>
      <c r="E50" s="154">
        <v>375200.72987099999</v>
      </c>
      <c r="F50" s="154">
        <v>375024.570978434</v>
      </c>
      <c r="G50" s="154">
        <v>6515.3678071305403</v>
      </c>
      <c r="H50" s="154">
        <v>1008.37066040208</v>
      </c>
      <c r="I50" s="154">
        <v>58041815</v>
      </c>
      <c r="J50" s="154">
        <v>0</v>
      </c>
    </row>
    <row r="51" spans="1:10" ht="12.75">
      <c r="A51" s="151" t="s">
        <v>365</v>
      </c>
      <c r="B51" s="154">
        <v>12097</v>
      </c>
      <c r="C51" s="154">
        <v>59036.745000000003</v>
      </c>
      <c r="D51" s="155">
        <v>0.98199999999999998</v>
      </c>
      <c r="E51" s="154">
        <v>57974.083590000002</v>
      </c>
      <c r="F51" s="154">
        <v>57946.864425564301</v>
      </c>
      <c r="G51" s="154">
        <v>4790.1847090654101</v>
      </c>
      <c r="H51" s="154">
        <v>-716.81243766304897</v>
      </c>
      <c r="I51" s="154">
        <v>0</v>
      </c>
      <c r="J51" s="154">
        <v>-8671280</v>
      </c>
    </row>
    <row r="52" spans="1:10" ht="12.75">
      <c r="A52" s="151" t="s">
        <v>366</v>
      </c>
      <c r="B52" s="154">
        <v>37974</v>
      </c>
      <c r="C52" s="154">
        <v>150429.81599999999</v>
      </c>
      <c r="D52" s="155">
        <v>1.099</v>
      </c>
      <c r="E52" s="154">
        <v>165322.367784</v>
      </c>
      <c r="F52" s="154">
        <v>165244.74798503201</v>
      </c>
      <c r="G52" s="154">
        <v>4351.5233576929504</v>
      </c>
      <c r="H52" s="154">
        <v>-1155.47378903552</v>
      </c>
      <c r="I52" s="154">
        <v>0</v>
      </c>
      <c r="J52" s="154">
        <v>-43877962</v>
      </c>
    </row>
    <row r="53" spans="1:10" ht="12.75">
      <c r="A53" s="151" t="s">
        <v>367</v>
      </c>
      <c r="B53" s="154">
        <v>14583</v>
      </c>
      <c r="C53" s="154">
        <v>53836.748</v>
      </c>
      <c r="D53" s="155">
        <v>1.0089999999999999</v>
      </c>
      <c r="E53" s="154">
        <v>54321.278731999999</v>
      </c>
      <c r="F53" s="154">
        <v>54295.774580375597</v>
      </c>
      <c r="G53" s="154">
        <v>3723.2239306298802</v>
      </c>
      <c r="H53" s="154">
        <v>-1783.77321609858</v>
      </c>
      <c r="I53" s="154">
        <v>0</v>
      </c>
      <c r="J53" s="154">
        <v>-26012765</v>
      </c>
    </row>
    <row r="54" spans="1:10" ht="12.75">
      <c r="A54" s="151" t="s">
        <v>368</v>
      </c>
      <c r="B54" s="154">
        <v>9074</v>
      </c>
      <c r="C54" s="154">
        <v>50030.396000000001</v>
      </c>
      <c r="D54" s="155">
        <v>1.0509999999999999</v>
      </c>
      <c r="E54" s="154">
        <v>52581.946195999997</v>
      </c>
      <c r="F54" s="154">
        <v>52557.258670967603</v>
      </c>
      <c r="G54" s="154">
        <v>5792.0717071817899</v>
      </c>
      <c r="H54" s="154">
        <v>285.07456045333203</v>
      </c>
      <c r="I54" s="154">
        <v>2586767</v>
      </c>
      <c r="J54" s="154">
        <v>0</v>
      </c>
    </row>
    <row r="55" spans="1:10" ht="18.75" customHeight="1">
      <c r="A55" s="145" t="s">
        <v>369</v>
      </c>
      <c r="B55" s="154"/>
      <c r="C55" s="154"/>
      <c r="D55" s="155"/>
      <c r="E55" s="154"/>
      <c r="F55" s="154"/>
      <c r="G55" s="154"/>
      <c r="H55" s="154"/>
      <c r="I55" s="154"/>
      <c r="J55" s="154"/>
    </row>
    <row r="56" spans="1:10" ht="12.75">
      <c r="A56" s="151" t="s">
        <v>370</v>
      </c>
      <c r="B56" s="154">
        <v>5489</v>
      </c>
      <c r="C56" s="154">
        <v>19308.583999999999</v>
      </c>
      <c r="D56" s="155">
        <v>1.413</v>
      </c>
      <c r="E56" s="154">
        <v>27283.029192000002</v>
      </c>
      <c r="F56" s="154">
        <v>27270.219653463198</v>
      </c>
      <c r="G56" s="154">
        <v>4968.15807131776</v>
      </c>
      <c r="H56" s="154">
        <v>-538.839075410698</v>
      </c>
      <c r="I56" s="154">
        <v>0</v>
      </c>
      <c r="J56" s="154">
        <v>-2957688</v>
      </c>
    </row>
    <row r="57" spans="1:10" ht="12.75">
      <c r="A57" s="151" t="s">
        <v>371</v>
      </c>
      <c r="B57" s="154">
        <v>21876</v>
      </c>
      <c r="C57" s="154">
        <v>131597.44200000001</v>
      </c>
      <c r="D57" s="155">
        <v>1.054</v>
      </c>
      <c r="E57" s="154">
        <v>138703.70386800001</v>
      </c>
      <c r="F57" s="154">
        <v>138638.58168426499</v>
      </c>
      <c r="G57" s="154">
        <v>6337.4740210397204</v>
      </c>
      <c r="H57" s="154">
        <v>830.47687431125496</v>
      </c>
      <c r="I57" s="154">
        <v>18167512</v>
      </c>
      <c r="J57" s="154">
        <v>0</v>
      </c>
    </row>
    <row r="58" spans="1:10" ht="12.75">
      <c r="A58" s="151" t="s">
        <v>372</v>
      </c>
      <c r="B58" s="154">
        <v>10069</v>
      </c>
      <c r="C58" s="154">
        <v>59986.586000000003</v>
      </c>
      <c r="D58" s="155">
        <v>0.94099999999999995</v>
      </c>
      <c r="E58" s="154">
        <v>56447.377425999999</v>
      </c>
      <c r="F58" s="154">
        <v>56420.875058856298</v>
      </c>
      <c r="G58" s="154">
        <v>5603.4238811060004</v>
      </c>
      <c r="H58" s="154">
        <v>96.426734377535496</v>
      </c>
      <c r="I58" s="154">
        <v>970921</v>
      </c>
      <c r="J58" s="154">
        <v>0</v>
      </c>
    </row>
    <row r="59" spans="1:10" ht="12.75">
      <c r="A59" s="151" t="s">
        <v>373</v>
      </c>
      <c r="B59" s="154">
        <v>165547</v>
      </c>
      <c r="C59" s="154">
        <v>924214.777</v>
      </c>
      <c r="D59" s="155">
        <v>0.94899999999999995</v>
      </c>
      <c r="E59" s="154">
        <v>877079.82337300002</v>
      </c>
      <c r="F59" s="154">
        <v>876668.02937027905</v>
      </c>
      <c r="G59" s="154">
        <v>5295.5839089218098</v>
      </c>
      <c r="H59" s="154">
        <v>-211.413237806654</v>
      </c>
      <c r="I59" s="154">
        <v>0</v>
      </c>
      <c r="J59" s="154">
        <v>-34998827</v>
      </c>
    </row>
    <row r="60" spans="1:10" ht="12.75">
      <c r="A60" s="151" t="s">
        <v>374</v>
      </c>
      <c r="B60" s="154">
        <v>28212</v>
      </c>
      <c r="C60" s="154">
        <v>163123.29699999999</v>
      </c>
      <c r="D60" s="155">
        <v>1.0009999999999999</v>
      </c>
      <c r="E60" s="154">
        <v>163286.420297</v>
      </c>
      <c r="F60" s="154">
        <v>163209.75638704299</v>
      </c>
      <c r="G60" s="154">
        <v>5785.1182612733201</v>
      </c>
      <c r="H60" s="154">
        <v>278.12111454486097</v>
      </c>
      <c r="I60" s="154">
        <v>7846353</v>
      </c>
      <c r="J60" s="154">
        <v>0</v>
      </c>
    </row>
    <row r="61" spans="1:10" ht="12.75">
      <c r="A61" s="151" t="s">
        <v>375</v>
      </c>
      <c r="B61" s="154">
        <v>43647</v>
      </c>
      <c r="C61" s="154">
        <v>271106.99800000002</v>
      </c>
      <c r="D61" s="155">
        <v>0.96</v>
      </c>
      <c r="E61" s="154">
        <v>260262.71807999999</v>
      </c>
      <c r="F61" s="154">
        <v>260140.52324256199</v>
      </c>
      <c r="G61" s="154">
        <v>5960.1008830518003</v>
      </c>
      <c r="H61" s="154">
        <v>453.10373632333699</v>
      </c>
      <c r="I61" s="154">
        <v>19776619</v>
      </c>
      <c r="J61" s="154">
        <v>0</v>
      </c>
    </row>
    <row r="62" spans="1:10" ht="12.75">
      <c r="A62" s="151" t="s">
        <v>376</v>
      </c>
      <c r="B62" s="154">
        <v>144328</v>
      </c>
      <c r="C62" s="154">
        <v>946478.30099999998</v>
      </c>
      <c r="D62" s="155">
        <v>0.96899999999999997</v>
      </c>
      <c r="E62" s="154">
        <v>917137.47366899997</v>
      </c>
      <c r="F62" s="154">
        <v>916706.87236993504</v>
      </c>
      <c r="G62" s="154">
        <v>6351.5525218248404</v>
      </c>
      <c r="H62" s="154">
        <v>844.555375096376</v>
      </c>
      <c r="I62" s="154">
        <v>121892988</v>
      </c>
      <c r="J62" s="154">
        <v>0</v>
      </c>
    </row>
    <row r="63" spans="1:10" ht="12.75">
      <c r="A63" s="151" t="s">
        <v>377</v>
      </c>
      <c r="B63" s="154">
        <v>14657</v>
      </c>
      <c r="C63" s="154">
        <v>105748.872</v>
      </c>
      <c r="D63" s="155">
        <v>0.98899999999999999</v>
      </c>
      <c r="E63" s="154">
        <v>104585.634408</v>
      </c>
      <c r="F63" s="154">
        <v>104536.53085337199</v>
      </c>
      <c r="G63" s="154">
        <v>7132.1915025838898</v>
      </c>
      <c r="H63" s="154">
        <v>1625.1943558554301</v>
      </c>
      <c r="I63" s="154">
        <v>23820474</v>
      </c>
      <c r="J63" s="154">
        <v>0</v>
      </c>
    </row>
    <row r="64" spans="1:10" ht="12.75">
      <c r="A64" s="151" t="s">
        <v>378</v>
      </c>
      <c r="B64" s="154">
        <v>7491</v>
      </c>
      <c r="C64" s="154">
        <v>34770.58</v>
      </c>
      <c r="D64" s="155">
        <v>1.111</v>
      </c>
      <c r="E64" s="154">
        <v>38630.114379999999</v>
      </c>
      <c r="F64" s="154">
        <v>38611.977319948899</v>
      </c>
      <c r="G64" s="154">
        <v>5154.4489814375802</v>
      </c>
      <c r="H64" s="154">
        <v>-352.54816529088401</v>
      </c>
      <c r="I64" s="154">
        <v>0</v>
      </c>
      <c r="J64" s="154">
        <v>-2640938</v>
      </c>
    </row>
    <row r="65" spans="1:10" ht="12.75">
      <c r="A65" s="151" t="s">
        <v>379</v>
      </c>
      <c r="B65" s="154">
        <v>7657</v>
      </c>
      <c r="C65" s="154">
        <v>53748.561000000002</v>
      </c>
      <c r="D65" s="155">
        <v>1.0740000000000001</v>
      </c>
      <c r="E65" s="154">
        <v>57725.954513999997</v>
      </c>
      <c r="F65" s="154">
        <v>57698.851847587299</v>
      </c>
      <c r="G65" s="154">
        <v>7535.4384024536103</v>
      </c>
      <c r="H65" s="154">
        <v>2028.4412557251401</v>
      </c>
      <c r="I65" s="154">
        <v>15531775</v>
      </c>
      <c r="J65" s="154">
        <v>0</v>
      </c>
    </row>
    <row r="66" spans="1:10" ht="12.75">
      <c r="A66" s="151" t="s">
        <v>380</v>
      </c>
      <c r="B66" s="154">
        <v>3699</v>
      </c>
      <c r="C66" s="154">
        <v>10111.882</v>
      </c>
      <c r="D66" s="155">
        <v>1.365</v>
      </c>
      <c r="E66" s="154">
        <v>13802.718929999999</v>
      </c>
      <c r="F66" s="154">
        <v>13796.2384743731</v>
      </c>
      <c r="G66" s="154">
        <v>3729.7211339208202</v>
      </c>
      <c r="H66" s="154">
        <v>-1777.27601280765</v>
      </c>
      <c r="I66" s="154">
        <v>0</v>
      </c>
      <c r="J66" s="154">
        <v>-6574144</v>
      </c>
    </row>
    <row r="67" spans="1:10" ht="12.75">
      <c r="A67" s="151" t="s">
        <v>381</v>
      </c>
      <c r="B67" s="154">
        <v>11447</v>
      </c>
      <c r="C67" s="154">
        <v>70653.341</v>
      </c>
      <c r="D67" s="155">
        <v>0.96799999999999997</v>
      </c>
      <c r="E67" s="154">
        <v>68392.434087999995</v>
      </c>
      <c r="F67" s="154">
        <v>68360.323448308598</v>
      </c>
      <c r="G67" s="154">
        <v>5971.8986152099696</v>
      </c>
      <c r="H67" s="154">
        <v>464.90146848150999</v>
      </c>
      <c r="I67" s="154">
        <v>5321727</v>
      </c>
      <c r="J67" s="154">
        <v>0</v>
      </c>
    </row>
    <row r="68" spans="1:10" ht="12.75">
      <c r="A68" s="151" t="s">
        <v>382</v>
      </c>
      <c r="B68" s="154">
        <v>5326</v>
      </c>
      <c r="C68" s="154">
        <v>25921.987000000001</v>
      </c>
      <c r="D68" s="155">
        <v>0.999</v>
      </c>
      <c r="E68" s="154">
        <v>25896.065012999999</v>
      </c>
      <c r="F68" s="154">
        <v>25883.9066620925</v>
      </c>
      <c r="G68" s="154">
        <v>4859.9148821052404</v>
      </c>
      <c r="H68" s="154">
        <v>-647.08226462322</v>
      </c>
      <c r="I68" s="154">
        <v>0</v>
      </c>
      <c r="J68" s="154">
        <v>-3446360</v>
      </c>
    </row>
    <row r="69" spans="1:10" ht="18.75" customHeight="1">
      <c r="A69" s="145" t="s">
        <v>383</v>
      </c>
      <c r="B69" s="154"/>
      <c r="C69" s="154"/>
      <c r="D69" s="155"/>
      <c r="E69" s="154"/>
      <c r="F69" s="154"/>
      <c r="G69" s="154"/>
      <c r="H69" s="154"/>
      <c r="I69" s="154"/>
      <c r="J69" s="154"/>
    </row>
    <row r="70" spans="1:10" ht="12.75">
      <c r="A70" s="151" t="s">
        <v>384</v>
      </c>
      <c r="B70" s="154">
        <v>6899</v>
      </c>
      <c r="C70" s="154">
        <v>39556.754000000001</v>
      </c>
      <c r="D70" s="155">
        <v>1.0069999999999999</v>
      </c>
      <c r="E70" s="154">
        <v>39833.651277999998</v>
      </c>
      <c r="F70" s="154">
        <v>39814.949150478998</v>
      </c>
      <c r="G70" s="154">
        <v>5771.1188796172</v>
      </c>
      <c r="H70" s="154">
        <v>264.12173288873601</v>
      </c>
      <c r="I70" s="154">
        <v>1822176</v>
      </c>
      <c r="J70" s="154">
        <v>0</v>
      </c>
    </row>
    <row r="71" spans="1:10" ht="12.75">
      <c r="A71" s="151" t="s">
        <v>385</v>
      </c>
      <c r="B71" s="154">
        <v>17846</v>
      </c>
      <c r="C71" s="154">
        <v>136239.43799999999</v>
      </c>
      <c r="D71" s="155">
        <v>1.0009999999999999</v>
      </c>
      <c r="E71" s="154">
        <v>136375.67743800001</v>
      </c>
      <c r="F71" s="154">
        <v>136311.648276013</v>
      </c>
      <c r="G71" s="154">
        <v>7638.2185518330898</v>
      </c>
      <c r="H71" s="154">
        <v>2131.2214051046199</v>
      </c>
      <c r="I71" s="154">
        <v>38033777</v>
      </c>
      <c r="J71" s="154">
        <v>0</v>
      </c>
    </row>
    <row r="72" spans="1:10" ht="12.75">
      <c r="A72" s="151" t="s">
        <v>386</v>
      </c>
      <c r="B72" s="154">
        <v>29558</v>
      </c>
      <c r="C72" s="154">
        <v>153784.06899999999</v>
      </c>
      <c r="D72" s="155">
        <v>1.1080000000000001</v>
      </c>
      <c r="E72" s="154">
        <v>170392.748452</v>
      </c>
      <c r="F72" s="154">
        <v>170312.748080255</v>
      </c>
      <c r="G72" s="154">
        <v>5761.9848460740004</v>
      </c>
      <c r="H72" s="154">
        <v>254.987699345534</v>
      </c>
      <c r="I72" s="154">
        <v>7536926</v>
      </c>
      <c r="J72" s="154">
        <v>0</v>
      </c>
    </row>
    <row r="73" spans="1:10" ht="12.75">
      <c r="A73" s="151" t="s">
        <v>387</v>
      </c>
      <c r="B73" s="154">
        <v>9582</v>
      </c>
      <c r="C73" s="154">
        <v>39056.99</v>
      </c>
      <c r="D73" s="155">
        <v>1.123</v>
      </c>
      <c r="E73" s="154">
        <v>43860.999770000002</v>
      </c>
      <c r="F73" s="154">
        <v>43840.406779285397</v>
      </c>
      <c r="G73" s="154">
        <v>4575.2877039538098</v>
      </c>
      <c r="H73" s="154">
        <v>-931.70944277464901</v>
      </c>
      <c r="I73" s="154">
        <v>0</v>
      </c>
      <c r="J73" s="154">
        <v>-8927640</v>
      </c>
    </row>
    <row r="74" spans="1:10" ht="12.75">
      <c r="A74" s="151" t="s">
        <v>388</v>
      </c>
      <c r="B74" s="154">
        <v>12790</v>
      </c>
      <c r="C74" s="154">
        <v>34037.267999999996</v>
      </c>
      <c r="D74" s="155">
        <v>1.331</v>
      </c>
      <c r="E74" s="154">
        <v>45303.603708000002</v>
      </c>
      <c r="F74" s="154">
        <v>45282.333406470498</v>
      </c>
      <c r="G74" s="154">
        <v>3540.4482725934699</v>
      </c>
      <c r="H74" s="154">
        <v>-1966.54887413499</v>
      </c>
      <c r="I74" s="154">
        <v>0</v>
      </c>
      <c r="J74" s="154">
        <v>-25152160</v>
      </c>
    </row>
    <row r="75" spans="1:10" ht="12.75">
      <c r="A75" s="151" t="s">
        <v>389</v>
      </c>
      <c r="B75" s="154">
        <v>143494</v>
      </c>
      <c r="C75" s="154">
        <v>734103.96</v>
      </c>
      <c r="D75" s="155">
        <v>1.1950000000000001</v>
      </c>
      <c r="E75" s="154">
        <v>877254.23219999997</v>
      </c>
      <c r="F75" s="154">
        <v>876842.356311335</v>
      </c>
      <c r="G75" s="154">
        <v>6110.6551933274905</v>
      </c>
      <c r="H75" s="154">
        <v>603.65804659902801</v>
      </c>
      <c r="I75" s="154">
        <v>86621308</v>
      </c>
      <c r="J75" s="154">
        <v>0</v>
      </c>
    </row>
    <row r="76" spans="1:10" ht="12.75">
      <c r="A76" s="151" t="s">
        <v>390</v>
      </c>
      <c r="B76" s="154">
        <v>7425</v>
      </c>
      <c r="C76" s="154">
        <v>32261.534</v>
      </c>
      <c r="D76" s="155">
        <v>0.94</v>
      </c>
      <c r="E76" s="154">
        <v>30325.841960000002</v>
      </c>
      <c r="F76" s="154">
        <v>30311.603803433401</v>
      </c>
      <c r="G76" s="154">
        <v>4082.3708826172901</v>
      </c>
      <c r="H76" s="154">
        <v>-1424.62626411117</v>
      </c>
      <c r="I76" s="154">
        <v>0</v>
      </c>
      <c r="J76" s="154">
        <v>-10577850</v>
      </c>
    </row>
    <row r="77" spans="1:10" ht="12.75">
      <c r="A77" s="151" t="s">
        <v>391</v>
      </c>
      <c r="B77" s="154">
        <v>31731</v>
      </c>
      <c r="C77" s="154">
        <v>210285.74100000001</v>
      </c>
      <c r="D77" s="155">
        <v>1.131</v>
      </c>
      <c r="E77" s="154">
        <v>237833.173071</v>
      </c>
      <c r="F77" s="154">
        <v>237721.50903346401</v>
      </c>
      <c r="G77" s="154">
        <v>7491.7748899645303</v>
      </c>
      <c r="H77" s="154">
        <v>1984.7777432360699</v>
      </c>
      <c r="I77" s="154">
        <v>62978983</v>
      </c>
      <c r="J77" s="154">
        <v>0</v>
      </c>
    </row>
    <row r="78" spans="1:10" ht="12.75">
      <c r="A78" s="151" t="s">
        <v>392</v>
      </c>
      <c r="B78" s="154">
        <v>11705</v>
      </c>
      <c r="C78" s="154">
        <v>79679.046000000002</v>
      </c>
      <c r="D78" s="155">
        <v>1.0920000000000001</v>
      </c>
      <c r="E78" s="154">
        <v>87009.518232000002</v>
      </c>
      <c r="F78" s="154">
        <v>86968.666764627502</v>
      </c>
      <c r="G78" s="154">
        <v>7430.0441490497597</v>
      </c>
      <c r="H78" s="154">
        <v>1923.0470023212999</v>
      </c>
      <c r="I78" s="154">
        <v>22509265</v>
      </c>
      <c r="J78" s="154">
        <v>0</v>
      </c>
    </row>
    <row r="79" spans="1:10" ht="12.75">
      <c r="A79" s="151" t="s">
        <v>393</v>
      </c>
      <c r="B79" s="154">
        <v>18856</v>
      </c>
      <c r="C79" s="154">
        <v>119141.705</v>
      </c>
      <c r="D79" s="155">
        <v>0.96199999999999997</v>
      </c>
      <c r="E79" s="154">
        <v>114614.32021000001</v>
      </c>
      <c r="F79" s="154">
        <v>114560.508129924</v>
      </c>
      <c r="G79" s="154">
        <v>6075.5466763854402</v>
      </c>
      <c r="H79" s="154">
        <v>568.54952965698101</v>
      </c>
      <c r="I79" s="154">
        <v>10720570</v>
      </c>
      <c r="J79" s="154">
        <v>0</v>
      </c>
    </row>
    <row r="80" spans="1:10" ht="12.75">
      <c r="A80" s="151" t="s">
        <v>394</v>
      </c>
      <c r="B80" s="154">
        <v>14701</v>
      </c>
      <c r="C80" s="154">
        <v>78020.434999999998</v>
      </c>
      <c r="D80" s="155">
        <v>1.024</v>
      </c>
      <c r="E80" s="154">
        <v>79892.925440000006</v>
      </c>
      <c r="F80" s="154">
        <v>79855.415253721294</v>
      </c>
      <c r="G80" s="154">
        <v>5431.9716518414598</v>
      </c>
      <c r="H80" s="154">
        <v>-75.0254948870042</v>
      </c>
      <c r="I80" s="154">
        <v>0</v>
      </c>
      <c r="J80" s="154">
        <v>-1102950</v>
      </c>
    </row>
    <row r="81" spans="1:10" ht="12.75">
      <c r="A81" s="151" t="s">
        <v>395</v>
      </c>
      <c r="B81" s="154">
        <v>27602</v>
      </c>
      <c r="C81" s="154">
        <v>151245.30799999999</v>
      </c>
      <c r="D81" s="155">
        <v>1.095</v>
      </c>
      <c r="E81" s="154">
        <v>165613.61225999999</v>
      </c>
      <c r="F81" s="154">
        <v>165535.85572008201</v>
      </c>
      <c r="G81" s="154">
        <v>5997.2413491805501</v>
      </c>
      <c r="H81" s="154">
        <v>490.244202452092</v>
      </c>
      <c r="I81" s="154">
        <v>13531720</v>
      </c>
      <c r="J81" s="154">
        <v>0</v>
      </c>
    </row>
    <row r="82" spans="1:10" ht="12.75">
      <c r="A82" s="151" t="s">
        <v>396</v>
      </c>
      <c r="B82" s="154">
        <v>34651</v>
      </c>
      <c r="C82" s="154">
        <v>213132.921</v>
      </c>
      <c r="D82" s="155">
        <v>1.089</v>
      </c>
      <c r="E82" s="154">
        <v>232101.75096899999</v>
      </c>
      <c r="F82" s="154">
        <v>231992.77786698201</v>
      </c>
      <c r="G82" s="154">
        <v>6695.12504305741</v>
      </c>
      <c r="H82" s="154">
        <v>1188.1278963289501</v>
      </c>
      <c r="I82" s="154">
        <v>41169820</v>
      </c>
      <c r="J82" s="154">
        <v>0</v>
      </c>
    </row>
    <row r="83" spans="1:10" ht="18.75" customHeight="1">
      <c r="A83" s="145" t="s">
        <v>397</v>
      </c>
      <c r="B83" s="154"/>
      <c r="C83" s="154"/>
      <c r="D83" s="155"/>
      <c r="E83" s="154"/>
      <c r="F83" s="154"/>
      <c r="G83" s="154"/>
      <c r="H83" s="154"/>
      <c r="I83" s="154"/>
      <c r="J83" s="154"/>
    </row>
    <row r="84" spans="1:10" ht="12.75">
      <c r="A84" s="151" t="s">
        <v>398</v>
      </c>
      <c r="B84" s="154">
        <v>20302</v>
      </c>
      <c r="C84" s="154">
        <v>99091.744999999995</v>
      </c>
      <c r="D84" s="155">
        <v>1.123</v>
      </c>
      <c r="E84" s="154">
        <v>111280.029635</v>
      </c>
      <c r="F84" s="154">
        <v>111227.783023454</v>
      </c>
      <c r="G84" s="154">
        <v>5478.6613645677398</v>
      </c>
      <c r="H84" s="154">
        <v>-28.3357821607215</v>
      </c>
      <c r="I84" s="154">
        <v>0</v>
      </c>
      <c r="J84" s="154">
        <v>-575273</v>
      </c>
    </row>
    <row r="85" spans="1:10" ht="12.75">
      <c r="A85" s="151" t="s">
        <v>399</v>
      </c>
      <c r="B85" s="154">
        <v>8600</v>
      </c>
      <c r="C85" s="154">
        <v>34833.080999999998</v>
      </c>
      <c r="D85" s="155">
        <v>1.157</v>
      </c>
      <c r="E85" s="154">
        <v>40301.874716999999</v>
      </c>
      <c r="F85" s="154">
        <v>40282.9527558915</v>
      </c>
      <c r="G85" s="154">
        <v>4684.0642739408804</v>
      </c>
      <c r="H85" s="154">
        <v>-822.93287278758601</v>
      </c>
      <c r="I85" s="154">
        <v>0</v>
      </c>
      <c r="J85" s="154">
        <v>-7077223</v>
      </c>
    </row>
    <row r="86" spans="1:10" ht="12.75">
      <c r="A86" s="151" t="s">
        <v>400</v>
      </c>
      <c r="B86" s="154">
        <v>28435</v>
      </c>
      <c r="C86" s="154">
        <v>191971.15900000001</v>
      </c>
      <c r="D86" s="155">
        <v>1</v>
      </c>
      <c r="E86" s="154">
        <v>191971.15900000001</v>
      </c>
      <c r="F86" s="154">
        <v>191881.027440859</v>
      </c>
      <c r="G86" s="154">
        <v>6748.0579370796204</v>
      </c>
      <c r="H86" s="154">
        <v>1241.06079035116</v>
      </c>
      <c r="I86" s="154">
        <v>35289564</v>
      </c>
      <c r="J86" s="154">
        <v>0</v>
      </c>
    </row>
    <row r="87" spans="1:10" ht="12.75">
      <c r="A87" s="151" t="s">
        <v>401</v>
      </c>
      <c r="B87" s="154">
        <v>10354</v>
      </c>
      <c r="C87" s="154">
        <v>57799.857000000004</v>
      </c>
      <c r="D87" s="155">
        <v>1.024</v>
      </c>
      <c r="E87" s="154">
        <v>59187.053568000003</v>
      </c>
      <c r="F87" s="154">
        <v>59159.264907209297</v>
      </c>
      <c r="G87" s="154">
        <v>5713.6628266572698</v>
      </c>
      <c r="H87" s="154">
        <v>206.66567992880499</v>
      </c>
      <c r="I87" s="154">
        <v>2139816</v>
      </c>
      <c r="J87" s="154">
        <v>0</v>
      </c>
    </row>
    <row r="88" spans="1:10" ht="12.75">
      <c r="A88" s="151" t="s">
        <v>402</v>
      </c>
      <c r="B88" s="154">
        <v>12346</v>
      </c>
      <c r="C88" s="154">
        <v>92405.862999999998</v>
      </c>
      <c r="D88" s="155">
        <v>1.0860000000000001</v>
      </c>
      <c r="E88" s="154">
        <v>100352.76721799999</v>
      </c>
      <c r="F88" s="154">
        <v>100305.651018772</v>
      </c>
      <c r="G88" s="154">
        <v>8124.5464943116804</v>
      </c>
      <c r="H88" s="154">
        <v>2617.54934758322</v>
      </c>
      <c r="I88" s="154">
        <v>32316264</v>
      </c>
      <c r="J88" s="154">
        <v>0</v>
      </c>
    </row>
    <row r="89" spans="1:10" ht="12.75">
      <c r="A89" s="151" t="s">
        <v>403</v>
      </c>
      <c r="B89" s="154">
        <v>9428</v>
      </c>
      <c r="C89" s="154">
        <v>41595.445</v>
      </c>
      <c r="D89" s="155">
        <v>1.159</v>
      </c>
      <c r="E89" s="154">
        <v>48209.120755000004</v>
      </c>
      <c r="F89" s="154">
        <v>48186.486296568299</v>
      </c>
      <c r="G89" s="154">
        <v>5110.99769798137</v>
      </c>
      <c r="H89" s="154">
        <v>-395.99944874709303</v>
      </c>
      <c r="I89" s="154">
        <v>0</v>
      </c>
      <c r="J89" s="154">
        <v>-3733483</v>
      </c>
    </row>
    <row r="90" spans="1:10" ht="12.75">
      <c r="A90" s="151" t="s">
        <v>404</v>
      </c>
      <c r="B90" s="154">
        <v>95846</v>
      </c>
      <c r="C90" s="154">
        <v>540542.772</v>
      </c>
      <c r="D90" s="155">
        <v>1.071</v>
      </c>
      <c r="E90" s="154">
        <v>578921.30881199997</v>
      </c>
      <c r="F90" s="154">
        <v>578649.50194030697</v>
      </c>
      <c r="G90" s="154">
        <v>6037.2837879547096</v>
      </c>
      <c r="H90" s="154">
        <v>530.28664122624298</v>
      </c>
      <c r="I90" s="154">
        <v>50825853</v>
      </c>
      <c r="J90" s="154">
        <v>0</v>
      </c>
    </row>
    <row r="91" spans="1:10" ht="12.75">
      <c r="A91" s="151" t="s">
        <v>405</v>
      </c>
      <c r="B91" s="154">
        <v>17932</v>
      </c>
      <c r="C91" s="154">
        <v>91325.909</v>
      </c>
      <c r="D91" s="155">
        <v>1.02</v>
      </c>
      <c r="E91" s="154">
        <v>93152.427179999999</v>
      </c>
      <c r="F91" s="154">
        <v>93108.691581677704</v>
      </c>
      <c r="G91" s="154">
        <v>5192.3205209501302</v>
      </c>
      <c r="H91" s="154">
        <v>-314.67662577833698</v>
      </c>
      <c r="I91" s="154">
        <v>0</v>
      </c>
      <c r="J91" s="154">
        <v>-5642781</v>
      </c>
    </row>
    <row r="92" spans="1:10" ht="18.75" customHeight="1">
      <c r="A92" s="145" t="s">
        <v>406</v>
      </c>
      <c r="B92" s="154"/>
      <c r="C92" s="154"/>
      <c r="D92" s="155"/>
      <c r="E92" s="154"/>
      <c r="F92" s="154"/>
      <c r="G92" s="154"/>
      <c r="H92" s="154"/>
      <c r="I92" s="154"/>
      <c r="J92" s="154"/>
    </row>
    <row r="93" spans="1:10" ht="12.75">
      <c r="A93" s="151" t="s">
        <v>407</v>
      </c>
      <c r="B93" s="154">
        <v>10875</v>
      </c>
      <c r="C93" s="154">
        <v>58328.53</v>
      </c>
      <c r="D93" s="155">
        <v>1.1579999999999999</v>
      </c>
      <c r="E93" s="154">
        <v>67544.437739999994</v>
      </c>
      <c r="F93" s="154">
        <v>67512.725239452906</v>
      </c>
      <c r="G93" s="154">
        <v>6208.0666886853296</v>
      </c>
      <c r="H93" s="154">
        <v>701.06954195686603</v>
      </c>
      <c r="I93" s="154">
        <v>7624131</v>
      </c>
      <c r="J93" s="154">
        <v>0</v>
      </c>
    </row>
    <row r="94" spans="1:10" ht="12.75">
      <c r="A94" s="151" t="s">
        <v>408</v>
      </c>
      <c r="B94" s="154">
        <v>9339</v>
      </c>
      <c r="C94" s="154">
        <v>63755.086000000003</v>
      </c>
      <c r="D94" s="155">
        <v>1.133</v>
      </c>
      <c r="E94" s="154">
        <v>72234.512438000005</v>
      </c>
      <c r="F94" s="154">
        <v>72200.597920508197</v>
      </c>
      <c r="G94" s="154">
        <v>7731.0844759083602</v>
      </c>
      <c r="H94" s="154">
        <v>2224.0873291798998</v>
      </c>
      <c r="I94" s="154">
        <v>20770752</v>
      </c>
      <c r="J94" s="154">
        <v>0</v>
      </c>
    </row>
    <row r="95" spans="1:10" ht="12.75">
      <c r="A95" s="151" t="s">
        <v>409</v>
      </c>
      <c r="B95" s="154">
        <v>14042</v>
      </c>
      <c r="C95" s="154">
        <v>110050.963</v>
      </c>
      <c r="D95" s="155">
        <v>1.07</v>
      </c>
      <c r="E95" s="154">
        <v>117754.53041000001</v>
      </c>
      <c r="F95" s="154">
        <v>117699.24398324201</v>
      </c>
      <c r="G95" s="154">
        <v>8381.9430268652395</v>
      </c>
      <c r="H95" s="154">
        <v>2874.94588013678</v>
      </c>
      <c r="I95" s="154">
        <v>40369990</v>
      </c>
      <c r="J95" s="154">
        <v>0</v>
      </c>
    </row>
    <row r="96" spans="1:10" ht="12.75">
      <c r="A96" s="151" t="s">
        <v>410</v>
      </c>
      <c r="B96" s="154">
        <v>5627</v>
      </c>
      <c r="C96" s="154">
        <v>28072.766</v>
      </c>
      <c r="D96" s="155">
        <v>1.4119999999999999</v>
      </c>
      <c r="E96" s="154">
        <v>39638.745591999999</v>
      </c>
      <c r="F96" s="154">
        <v>39620.134973815402</v>
      </c>
      <c r="G96" s="154">
        <v>7041.0760571912997</v>
      </c>
      <c r="H96" s="154">
        <v>1534.07891046284</v>
      </c>
      <c r="I96" s="154">
        <v>8632262</v>
      </c>
      <c r="J96" s="154">
        <v>0</v>
      </c>
    </row>
    <row r="97" spans="1:10" ht="12.75">
      <c r="A97" s="151" t="s">
        <v>411</v>
      </c>
      <c r="B97" s="154">
        <v>71309</v>
      </c>
      <c r="C97" s="154">
        <v>535060.33799999999</v>
      </c>
      <c r="D97" s="155">
        <v>0.97299999999999998</v>
      </c>
      <c r="E97" s="154">
        <v>520613.708874</v>
      </c>
      <c r="F97" s="154">
        <v>520369.27775457897</v>
      </c>
      <c r="G97" s="154">
        <v>7297.3857122463996</v>
      </c>
      <c r="H97" s="154">
        <v>1790.3885655179399</v>
      </c>
      <c r="I97" s="154">
        <v>127670818</v>
      </c>
      <c r="J97" s="154">
        <v>0</v>
      </c>
    </row>
    <row r="98" spans="1:10" ht="12.75">
      <c r="A98" s="151" t="s">
        <v>412</v>
      </c>
      <c r="B98" s="154">
        <v>13264</v>
      </c>
      <c r="C98" s="154">
        <v>94301.630999999994</v>
      </c>
      <c r="D98" s="155">
        <v>1.147</v>
      </c>
      <c r="E98" s="154">
        <v>108163.970757</v>
      </c>
      <c r="F98" s="154">
        <v>108113.187152952</v>
      </c>
      <c r="G98" s="154">
        <v>8150.8735790826604</v>
      </c>
      <c r="H98" s="154">
        <v>2643.8764323542</v>
      </c>
      <c r="I98" s="154">
        <v>35068377</v>
      </c>
      <c r="J98" s="154">
        <v>0</v>
      </c>
    </row>
    <row r="99" spans="1:10" ht="12.75">
      <c r="A99" s="151" t="s">
        <v>413</v>
      </c>
      <c r="B99" s="154">
        <v>15689</v>
      </c>
      <c r="C99" s="154">
        <v>95892.448000000004</v>
      </c>
      <c r="D99" s="155">
        <v>1.056</v>
      </c>
      <c r="E99" s="154">
        <v>101262.425088</v>
      </c>
      <c r="F99" s="154">
        <v>101214.88179919</v>
      </c>
      <c r="G99" s="154">
        <v>6451.3277964937097</v>
      </c>
      <c r="H99" s="154">
        <v>944.33064976524304</v>
      </c>
      <c r="I99" s="154">
        <v>14815604</v>
      </c>
      <c r="J99" s="154">
        <v>0</v>
      </c>
    </row>
    <row r="100" spans="1:10" ht="12.75">
      <c r="A100" s="151" t="s">
        <v>414</v>
      </c>
      <c r="B100" s="154">
        <v>20262</v>
      </c>
      <c r="C100" s="154">
        <v>135541.603</v>
      </c>
      <c r="D100" s="155">
        <v>1.0960000000000001</v>
      </c>
      <c r="E100" s="154">
        <v>148553.596888</v>
      </c>
      <c r="F100" s="154">
        <v>148483.85012305199</v>
      </c>
      <c r="G100" s="154">
        <v>7328.1931755528703</v>
      </c>
      <c r="H100" s="154">
        <v>1821.19602882441</v>
      </c>
      <c r="I100" s="154">
        <v>36901074</v>
      </c>
      <c r="J100" s="154">
        <v>0</v>
      </c>
    </row>
    <row r="101" spans="1:10" ht="12.75">
      <c r="A101" s="151" t="s">
        <v>415</v>
      </c>
      <c r="B101" s="154">
        <v>27169</v>
      </c>
      <c r="C101" s="154">
        <v>149709.37299999999</v>
      </c>
      <c r="D101" s="155">
        <v>0.98</v>
      </c>
      <c r="E101" s="154">
        <v>146715.18554000001</v>
      </c>
      <c r="F101" s="154">
        <v>146646.30191971399</v>
      </c>
      <c r="G101" s="154">
        <v>5397.5597894554203</v>
      </c>
      <c r="H101" s="154">
        <v>-109.437357273045</v>
      </c>
      <c r="I101" s="154">
        <v>0</v>
      </c>
      <c r="J101" s="154">
        <v>-2973304</v>
      </c>
    </row>
    <row r="102" spans="1:10" ht="12.75">
      <c r="A102" s="151" t="s">
        <v>416</v>
      </c>
      <c r="B102" s="154">
        <v>7126</v>
      </c>
      <c r="C102" s="154">
        <v>31402.724999999999</v>
      </c>
      <c r="D102" s="155">
        <v>1.1479999999999999</v>
      </c>
      <c r="E102" s="154">
        <v>36050.328300000001</v>
      </c>
      <c r="F102" s="154">
        <v>36033.402464295599</v>
      </c>
      <c r="G102" s="154">
        <v>5056.6099444703304</v>
      </c>
      <c r="H102" s="154">
        <v>-450.38720225813199</v>
      </c>
      <c r="I102" s="154">
        <v>0</v>
      </c>
      <c r="J102" s="154">
        <v>-3209459</v>
      </c>
    </row>
    <row r="103" spans="1:10" ht="12.75">
      <c r="A103" s="151" t="s">
        <v>417</v>
      </c>
      <c r="B103" s="154">
        <v>15566</v>
      </c>
      <c r="C103" s="154">
        <v>102657.1</v>
      </c>
      <c r="D103" s="155">
        <v>1.1060000000000001</v>
      </c>
      <c r="E103" s="154">
        <v>113538.75260000001</v>
      </c>
      <c r="F103" s="154">
        <v>113485.44550508</v>
      </c>
      <c r="G103" s="154">
        <v>7290.5978096543604</v>
      </c>
      <c r="H103" s="154">
        <v>1783.6006629259</v>
      </c>
      <c r="I103" s="154">
        <v>27763528</v>
      </c>
      <c r="J103" s="154">
        <v>0</v>
      </c>
    </row>
    <row r="104" spans="1:10" ht="12.75">
      <c r="A104" s="151" t="s">
        <v>418</v>
      </c>
      <c r="B104" s="154">
        <v>36721</v>
      </c>
      <c r="C104" s="154">
        <v>252300.45300000001</v>
      </c>
      <c r="D104" s="155">
        <v>1.01</v>
      </c>
      <c r="E104" s="154">
        <v>254823.45753000001</v>
      </c>
      <c r="F104" s="154">
        <v>254703.81645655699</v>
      </c>
      <c r="G104" s="154">
        <v>6936.1895497551004</v>
      </c>
      <c r="H104" s="154">
        <v>1429.19240302664</v>
      </c>
      <c r="I104" s="154">
        <v>52481374</v>
      </c>
      <c r="J104" s="154">
        <v>0</v>
      </c>
    </row>
    <row r="105" spans="1:10" ht="18.75" customHeight="1">
      <c r="A105" s="145" t="s">
        <v>419</v>
      </c>
      <c r="B105" s="154"/>
      <c r="C105" s="154"/>
      <c r="D105" s="155"/>
      <c r="E105" s="154"/>
      <c r="F105" s="154"/>
      <c r="G105" s="154"/>
      <c r="H105" s="154"/>
      <c r="I105" s="154"/>
      <c r="J105" s="154"/>
    </row>
    <row r="106" spans="1:10" ht="12.75">
      <c r="A106" s="151" t="s">
        <v>420</v>
      </c>
      <c r="B106" s="154">
        <v>60972</v>
      </c>
      <c r="C106" s="154">
        <v>369762.76899999997</v>
      </c>
      <c r="D106" s="155">
        <v>0.90500000000000003</v>
      </c>
      <c r="E106" s="154">
        <v>334635.30594499997</v>
      </c>
      <c r="F106" s="154">
        <v>334478.19275140599</v>
      </c>
      <c r="G106" s="154">
        <v>5485.7671185364798</v>
      </c>
      <c r="H106" s="154">
        <v>-21.230028191986101</v>
      </c>
      <c r="I106" s="154">
        <v>0</v>
      </c>
      <c r="J106" s="154">
        <v>-1294437</v>
      </c>
    </row>
    <row r="107" spans="1:10" ht="18.75" customHeight="1">
      <c r="A107" s="145" t="s">
        <v>421</v>
      </c>
      <c r="B107" s="154"/>
      <c r="C107" s="154"/>
      <c r="D107" s="155"/>
      <c r="E107" s="154"/>
      <c r="F107" s="154"/>
      <c r="G107" s="154"/>
      <c r="H107" s="154"/>
      <c r="I107" s="154"/>
      <c r="J107" s="154"/>
    </row>
    <row r="108" spans="1:10" ht="12.75">
      <c r="A108" s="151" t="s">
        <v>422</v>
      </c>
      <c r="B108" s="154">
        <v>32283</v>
      </c>
      <c r="C108" s="154">
        <v>226927.56200000001</v>
      </c>
      <c r="D108" s="155">
        <v>1.069</v>
      </c>
      <c r="E108" s="154">
        <v>242585.56377800001</v>
      </c>
      <c r="F108" s="154">
        <v>242471.66846579601</v>
      </c>
      <c r="G108" s="154">
        <v>7510.8158617785302</v>
      </c>
      <c r="H108" s="154">
        <v>2003.8187150500701</v>
      </c>
      <c r="I108" s="154">
        <v>64689280</v>
      </c>
      <c r="J108" s="154">
        <v>0</v>
      </c>
    </row>
    <row r="109" spans="1:10" ht="12.75">
      <c r="A109" s="151" t="s">
        <v>423</v>
      </c>
      <c r="B109" s="154">
        <v>66698</v>
      </c>
      <c r="C109" s="154">
        <v>388665.29200000002</v>
      </c>
      <c r="D109" s="155">
        <v>1.1299999999999999</v>
      </c>
      <c r="E109" s="154">
        <v>439191.77996000001</v>
      </c>
      <c r="F109" s="154">
        <v>438985.57690275001</v>
      </c>
      <c r="G109" s="154">
        <v>6581.6902591194603</v>
      </c>
      <c r="H109" s="154">
        <v>1074.6931123910001</v>
      </c>
      <c r="I109" s="154">
        <v>71679881</v>
      </c>
      <c r="J109" s="154">
        <v>0</v>
      </c>
    </row>
    <row r="110" spans="1:10" ht="12.75">
      <c r="A110" s="151" t="s">
        <v>424</v>
      </c>
      <c r="B110" s="154">
        <v>13280</v>
      </c>
      <c r="C110" s="154">
        <v>77812.195999999996</v>
      </c>
      <c r="D110" s="155">
        <v>1.1479999999999999</v>
      </c>
      <c r="E110" s="154">
        <v>89328.401008000001</v>
      </c>
      <c r="F110" s="154">
        <v>89286.460811876997</v>
      </c>
      <c r="G110" s="154">
        <v>6723.3780731835104</v>
      </c>
      <c r="H110" s="154">
        <v>1216.38092645505</v>
      </c>
      <c r="I110" s="154">
        <v>16153539</v>
      </c>
      <c r="J110" s="154">
        <v>0</v>
      </c>
    </row>
    <row r="111" spans="1:10" ht="12.75">
      <c r="A111" s="151" t="s">
        <v>425</v>
      </c>
      <c r="B111" s="154">
        <v>29216</v>
      </c>
      <c r="C111" s="154">
        <v>174138.16800000001</v>
      </c>
      <c r="D111" s="155">
        <v>0.95699999999999996</v>
      </c>
      <c r="E111" s="154">
        <v>166650.226776</v>
      </c>
      <c r="F111" s="154">
        <v>166571.98353962699</v>
      </c>
      <c r="G111" s="154">
        <v>5701.3959316684904</v>
      </c>
      <c r="H111" s="154">
        <v>194.39878494002701</v>
      </c>
      <c r="I111" s="154">
        <v>5679555</v>
      </c>
      <c r="J111" s="154">
        <v>0</v>
      </c>
    </row>
    <row r="112" spans="1:10" ht="12.75">
      <c r="A112" s="151" t="s">
        <v>426</v>
      </c>
      <c r="B112" s="154">
        <v>17522</v>
      </c>
      <c r="C112" s="154">
        <v>101121.851</v>
      </c>
      <c r="D112" s="155">
        <v>1.04</v>
      </c>
      <c r="E112" s="154">
        <v>105166.72504</v>
      </c>
      <c r="F112" s="154">
        <v>105117.348659991</v>
      </c>
      <c r="G112" s="154">
        <v>5999.16383175384</v>
      </c>
      <c r="H112" s="154">
        <v>492.16668502537499</v>
      </c>
      <c r="I112" s="154">
        <v>8623745</v>
      </c>
      <c r="J112" s="154">
        <v>0</v>
      </c>
    </row>
    <row r="113" spans="1:10" ht="18.75" customHeight="1">
      <c r="A113" s="145" t="s">
        <v>427</v>
      </c>
      <c r="B113" s="154"/>
      <c r="C113" s="154"/>
      <c r="D113" s="155"/>
      <c r="E113" s="154"/>
      <c r="F113" s="154"/>
      <c r="G113" s="154"/>
      <c r="H113" s="154"/>
      <c r="I113" s="154"/>
      <c r="J113" s="154"/>
    </row>
    <row r="114" spans="1:10" ht="12.75">
      <c r="A114" s="151" t="s">
        <v>428</v>
      </c>
      <c r="B114" s="154">
        <v>15760</v>
      </c>
      <c r="C114" s="154">
        <v>61228.826000000001</v>
      </c>
      <c r="D114" s="155">
        <v>1.018</v>
      </c>
      <c r="E114" s="154">
        <v>62330.944867999999</v>
      </c>
      <c r="F114" s="154">
        <v>62301.680132229601</v>
      </c>
      <c r="G114" s="154">
        <v>3953.1522926541602</v>
      </c>
      <c r="H114" s="154">
        <v>-1553.8448540743</v>
      </c>
      <c r="I114" s="154">
        <v>0</v>
      </c>
      <c r="J114" s="154">
        <v>-24488595</v>
      </c>
    </row>
    <row r="115" spans="1:10" ht="12.75">
      <c r="A115" s="151" t="s">
        <v>429</v>
      </c>
      <c r="B115" s="154">
        <v>12656</v>
      </c>
      <c r="C115" s="154">
        <v>68223.010999999999</v>
      </c>
      <c r="D115" s="155">
        <v>1.022</v>
      </c>
      <c r="E115" s="154">
        <v>69723.917241999996</v>
      </c>
      <c r="F115" s="154">
        <v>69691.181463338406</v>
      </c>
      <c r="G115" s="154">
        <v>5506.5724923623902</v>
      </c>
      <c r="H115" s="154">
        <v>-0.42465436607381002</v>
      </c>
      <c r="I115" s="154">
        <v>0</v>
      </c>
      <c r="J115" s="154">
        <v>-5374</v>
      </c>
    </row>
    <row r="116" spans="1:10" ht="12.75">
      <c r="A116" s="151" t="s">
        <v>430</v>
      </c>
      <c r="B116" s="154">
        <v>19757</v>
      </c>
      <c r="C116" s="154">
        <v>61786.391000000003</v>
      </c>
      <c r="D116" s="155">
        <v>0.95899999999999996</v>
      </c>
      <c r="E116" s="154">
        <v>59253.148969000002</v>
      </c>
      <c r="F116" s="154">
        <v>59225.329276039804</v>
      </c>
      <c r="G116" s="154">
        <v>2997.6883775897099</v>
      </c>
      <c r="H116" s="154">
        <v>-2509.30876913876</v>
      </c>
      <c r="I116" s="154">
        <v>0</v>
      </c>
      <c r="J116" s="154">
        <v>-49576413</v>
      </c>
    </row>
    <row r="117" spans="1:10" ht="12.75">
      <c r="A117" s="151" t="s">
        <v>431</v>
      </c>
      <c r="B117" s="154">
        <v>15635</v>
      </c>
      <c r="C117" s="154">
        <v>44759.303999999996</v>
      </c>
      <c r="D117" s="155">
        <v>1.1970000000000001</v>
      </c>
      <c r="E117" s="154">
        <v>53576.886888000001</v>
      </c>
      <c r="F117" s="154">
        <v>53551.732232611699</v>
      </c>
      <c r="G117" s="154">
        <v>3425.1187868635602</v>
      </c>
      <c r="H117" s="154">
        <v>-2081.8783598649002</v>
      </c>
      <c r="I117" s="154">
        <v>0</v>
      </c>
      <c r="J117" s="154">
        <v>-32550168</v>
      </c>
    </row>
    <row r="118" spans="1:10" ht="12.75">
      <c r="A118" s="151" t="s">
        <v>432</v>
      </c>
      <c r="B118" s="154">
        <v>34536</v>
      </c>
      <c r="C118" s="154">
        <v>264609.62</v>
      </c>
      <c r="D118" s="155">
        <v>0.91400000000000003</v>
      </c>
      <c r="E118" s="154">
        <v>241853.19268000001</v>
      </c>
      <c r="F118" s="154">
        <v>241739.64122022301</v>
      </c>
      <c r="G118" s="154">
        <v>6999.6421479101</v>
      </c>
      <c r="H118" s="154">
        <v>1492.6450011816401</v>
      </c>
      <c r="I118" s="154">
        <v>51549988</v>
      </c>
      <c r="J118" s="154">
        <v>0</v>
      </c>
    </row>
    <row r="119" spans="1:10" ht="12.75">
      <c r="A119" s="151" t="s">
        <v>433</v>
      </c>
      <c r="B119" s="154">
        <v>150187</v>
      </c>
      <c r="C119" s="154">
        <v>557267.86199999996</v>
      </c>
      <c r="D119" s="155">
        <v>1.103</v>
      </c>
      <c r="E119" s="154">
        <v>614666.45178600005</v>
      </c>
      <c r="F119" s="154">
        <v>614377.86236486095</v>
      </c>
      <c r="G119" s="154">
        <v>4090.7526108442198</v>
      </c>
      <c r="H119" s="154">
        <v>-1416.2445358842399</v>
      </c>
      <c r="I119" s="154">
        <v>0</v>
      </c>
      <c r="J119" s="154">
        <v>-212701518</v>
      </c>
    </row>
    <row r="120" spans="1:10" ht="12.75">
      <c r="A120" s="151" t="s">
        <v>434</v>
      </c>
      <c r="B120" s="154">
        <v>52290</v>
      </c>
      <c r="C120" s="154">
        <v>346136.45500000002</v>
      </c>
      <c r="D120" s="155">
        <v>0.999</v>
      </c>
      <c r="E120" s="154">
        <v>345790.31854499999</v>
      </c>
      <c r="F120" s="154">
        <v>345627.96800907201</v>
      </c>
      <c r="G120" s="154">
        <v>6609.82918357377</v>
      </c>
      <c r="H120" s="154">
        <v>1102.8320368453101</v>
      </c>
      <c r="I120" s="154">
        <v>57667087</v>
      </c>
      <c r="J120" s="154">
        <v>0</v>
      </c>
    </row>
    <row r="121" spans="1:10" ht="12.75">
      <c r="A121" s="151" t="s">
        <v>435</v>
      </c>
      <c r="B121" s="154">
        <v>27435</v>
      </c>
      <c r="C121" s="154">
        <v>137427.122</v>
      </c>
      <c r="D121" s="155">
        <v>0.89</v>
      </c>
      <c r="E121" s="154">
        <v>122310.13858</v>
      </c>
      <c r="F121" s="154">
        <v>122252.71326910199</v>
      </c>
      <c r="G121" s="154">
        <v>4456.0857761655698</v>
      </c>
      <c r="H121" s="154">
        <v>-1050.9113705628899</v>
      </c>
      <c r="I121" s="154">
        <v>0</v>
      </c>
      <c r="J121" s="154">
        <v>-28831753</v>
      </c>
    </row>
    <row r="122" spans="1:10" ht="12.75">
      <c r="A122" s="151" t="s">
        <v>436</v>
      </c>
      <c r="B122" s="154">
        <v>15735</v>
      </c>
      <c r="C122" s="154">
        <v>87520.611000000004</v>
      </c>
      <c r="D122" s="155">
        <v>0.88400000000000001</v>
      </c>
      <c r="E122" s="154">
        <v>77368.220123999999</v>
      </c>
      <c r="F122" s="154">
        <v>77331.895301333599</v>
      </c>
      <c r="G122" s="154">
        <v>4914.6422180701402</v>
      </c>
      <c r="H122" s="154">
        <v>-592.35492865832396</v>
      </c>
      <c r="I122" s="154">
        <v>0</v>
      </c>
      <c r="J122" s="154">
        <v>-9320705</v>
      </c>
    </row>
    <row r="123" spans="1:10" ht="12.75">
      <c r="A123" s="151" t="s">
        <v>437</v>
      </c>
      <c r="B123" s="154">
        <v>16933</v>
      </c>
      <c r="C123" s="154">
        <v>66097.808999999994</v>
      </c>
      <c r="D123" s="155">
        <v>1.0349999999999999</v>
      </c>
      <c r="E123" s="154">
        <v>68411.232315000001</v>
      </c>
      <c r="F123" s="154">
        <v>68379.112849433295</v>
      </c>
      <c r="G123" s="154">
        <v>4038.2160780389299</v>
      </c>
      <c r="H123" s="154">
        <v>-1468.78106868953</v>
      </c>
      <c r="I123" s="154">
        <v>0</v>
      </c>
      <c r="J123" s="154">
        <v>-24870870</v>
      </c>
    </row>
    <row r="124" spans="1:10" ht="12.75">
      <c r="A124" s="151" t="s">
        <v>438</v>
      </c>
      <c r="B124" s="154">
        <v>17805</v>
      </c>
      <c r="C124" s="154">
        <v>97990.445999999996</v>
      </c>
      <c r="D124" s="155">
        <v>1.0489999999999999</v>
      </c>
      <c r="E124" s="154">
        <v>102791.977854</v>
      </c>
      <c r="F124" s="154">
        <v>102743.716431402</v>
      </c>
      <c r="G124" s="154">
        <v>5770.4979742432897</v>
      </c>
      <c r="H124" s="154">
        <v>263.50082751482802</v>
      </c>
      <c r="I124" s="154">
        <v>4691632</v>
      </c>
      <c r="J124" s="154">
        <v>0</v>
      </c>
    </row>
    <row r="125" spans="1:10" ht="12.75">
      <c r="A125" s="151" t="s">
        <v>439</v>
      </c>
      <c r="B125" s="154">
        <v>86707</v>
      </c>
      <c r="C125" s="154">
        <v>571911.78</v>
      </c>
      <c r="D125" s="155">
        <v>1.032</v>
      </c>
      <c r="E125" s="154">
        <v>590212.95695999998</v>
      </c>
      <c r="F125" s="154">
        <v>589935.84859479999</v>
      </c>
      <c r="G125" s="154">
        <v>6803.7857219693997</v>
      </c>
      <c r="H125" s="154">
        <v>1296.78857524093</v>
      </c>
      <c r="I125" s="154">
        <v>112440647</v>
      </c>
      <c r="J125" s="154">
        <v>0</v>
      </c>
    </row>
    <row r="126" spans="1:10" ht="12.75">
      <c r="A126" s="151" t="s">
        <v>440</v>
      </c>
      <c r="B126" s="154">
        <v>32336</v>
      </c>
      <c r="C126" s="154">
        <v>129022.156</v>
      </c>
      <c r="D126" s="155">
        <v>0.93899999999999995</v>
      </c>
      <c r="E126" s="154">
        <v>121151.80448399999</v>
      </c>
      <c r="F126" s="154">
        <v>121094.923017598</v>
      </c>
      <c r="G126" s="154">
        <v>3744.89494735272</v>
      </c>
      <c r="H126" s="154">
        <v>-1762.1021993757399</v>
      </c>
      <c r="I126" s="154">
        <v>0</v>
      </c>
      <c r="J126" s="154">
        <v>-56979337</v>
      </c>
    </row>
    <row r="127" spans="1:10" ht="12.75">
      <c r="A127" s="151" t="s">
        <v>441</v>
      </c>
      <c r="B127" s="154">
        <v>46402</v>
      </c>
      <c r="C127" s="154">
        <v>231028.72399999999</v>
      </c>
      <c r="D127" s="155">
        <v>1.026</v>
      </c>
      <c r="E127" s="154">
        <v>237035.47082399999</v>
      </c>
      <c r="F127" s="154">
        <v>236924.18131223999</v>
      </c>
      <c r="G127" s="154">
        <v>5105.9045151553801</v>
      </c>
      <c r="H127" s="154">
        <v>-401.09263157307799</v>
      </c>
      <c r="I127" s="154">
        <v>0</v>
      </c>
      <c r="J127" s="154">
        <v>-18611500</v>
      </c>
    </row>
    <row r="128" spans="1:10" ht="12.75">
      <c r="A128" s="151" t="s">
        <v>442</v>
      </c>
      <c r="B128" s="154">
        <v>24682</v>
      </c>
      <c r="C128" s="154">
        <v>86526.725999999995</v>
      </c>
      <c r="D128" s="155">
        <v>0.93300000000000005</v>
      </c>
      <c r="E128" s="154">
        <v>80729.435358000002</v>
      </c>
      <c r="F128" s="154">
        <v>80691.532425521596</v>
      </c>
      <c r="G128" s="154">
        <v>3269.2461075083702</v>
      </c>
      <c r="H128" s="154">
        <v>-2237.7510392200902</v>
      </c>
      <c r="I128" s="154">
        <v>0</v>
      </c>
      <c r="J128" s="154">
        <v>-55232171</v>
      </c>
    </row>
    <row r="129" spans="1:10" ht="12.75">
      <c r="A129" s="151" t="s">
        <v>443</v>
      </c>
      <c r="B129" s="154">
        <v>127316</v>
      </c>
      <c r="C129" s="154">
        <v>669742.02800000005</v>
      </c>
      <c r="D129" s="155">
        <v>1.056</v>
      </c>
      <c r="E129" s="154">
        <v>707247.58156800002</v>
      </c>
      <c r="F129" s="154">
        <v>706915.52477594104</v>
      </c>
      <c r="G129" s="154">
        <v>5552.4484336292498</v>
      </c>
      <c r="H129" s="154">
        <v>45.451286900784901</v>
      </c>
      <c r="I129" s="154">
        <v>5786676</v>
      </c>
      <c r="J129" s="154">
        <v>0</v>
      </c>
    </row>
    <row r="130" spans="1:10" ht="12.75">
      <c r="A130" s="151" t="s">
        <v>444</v>
      </c>
      <c r="B130" s="154">
        <v>351039</v>
      </c>
      <c r="C130" s="154">
        <v>1614880.047</v>
      </c>
      <c r="D130" s="155">
        <v>1.085</v>
      </c>
      <c r="E130" s="154">
        <v>1752144.850995</v>
      </c>
      <c r="F130" s="154">
        <v>1751322.20894771</v>
      </c>
      <c r="G130" s="154">
        <v>4988.9676330769698</v>
      </c>
      <c r="H130" s="154">
        <v>-518.02951365149102</v>
      </c>
      <c r="I130" s="154">
        <v>0</v>
      </c>
      <c r="J130" s="154">
        <v>-181848562</v>
      </c>
    </row>
    <row r="131" spans="1:10" ht="12.75">
      <c r="A131" s="151" t="s">
        <v>445</v>
      </c>
      <c r="B131" s="154">
        <v>13272</v>
      </c>
      <c r="C131" s="154">
        <v>66778.152000000002</v>
      </c>
      <c r="D131" s="155">
        <v>0.89600000000000002</v>
      </c>
      <c r="E131" s="154">
        <v>59833.224192000001</v>
      </c>
      <c r="F131" s="154">
        <v>59805.1321503988</v>
      </c>
      <c r="G131" s="154">
        <v>4506.11303122354</v>
      </c>
      <c r="H131" s="154">
        <v>-1000.88411550492</v>
      </c>
      <c r="I131" s="154">
        <v>0</v>
      </c>
      <c r="J131" s="154">
        <v>-13283734</v>
      </c>
    </row>
    <row r="132" spans="1:10" ht="12.75">
      <c r="A132" s="151" t="s">
        <v>446</v>
      </c>
      <c r="B132" s="154">
        <v>7524</v>
      </c>
      <c r="C132" s="154">
        <v>36573.131000000001</v>
      </c>
      <c r="D132" s="155">
        <v>0.77700000000000002</v>
      </c>
      <c r="E132" s="154">
        <v>28417.322787000001</v>
      </c>
      <c r="F132" s="154">
        <v>28403.980691120902</v>
      </c>
      <c r="G132" s="154">
        <v>3775.11705091984</v>
      </c>
      <c r="H132" s="154">
        <v>-1731.8800958086199</v>
      </c>
      <c r="I132" s="154">
        <v>0</v>
      </c>
      <c r="J132" s="154">
        <v>-13030666</v>
      </c>
    </row>
    <row r="133" spans="1:10" ht="12.75">
      <c r="A133" s="151" t="s">
        <v>447</v>
      </c>
      <c r="B133" s="154">
        <v>19298</v>
      </c>
      <c r="C133" s="154">
        <v>109941.372</v>
      </c>
      <c r="D133" s="155">
        <v>0.96799999999999997</v>
      </c>
      <c r="E133" s="154">
        <v>106423.248096</v>
      </c>
      <c r="F133" s="154">
        <v>106373.281771216</v>
      </c>
      <c r="G133" s="154">
        <v>5512.14020992932</v>
      </c>
      <c r="H133" s="154">
        <v>5.1430632008614303</v>
      </c>
      <c r="I133" s="154">
        <v>99251</v>
      </c>
      <c r="J133" s="154">
        <v>0</v>
      </c>
    </row>
    <row r="134" spans="1:10" ht="12.75">
      <c r="A134" s="151" t="s">
        <v>448</v>
      </c>
      <c r="B134" s="154">
        <v>19469</v>
      </c>
      <c r="C134" s="154">
        <v>97205.441999999995</v>
      </c>
      <c r="D134" s="155">
        <v>1.046</v>
      </c>
      <c r="E134" s="154">
        <v>101676.892332</v>
      </c>
      <c r="F134" s="154">
        <v>101629.15444844399</v>
      </c>
      <c r="G134" s="154">
        <v>5220.0500512837698</v>
      </c>
      <c r="H134" s="154">
        <v>-286.94709544468799</v>
      </c>
      <c r="I134" s="154">
        <v>0</v>
      </c>
      <c r="J134" s="154">
        <v>-5586573</v>
      </c>
    </row>
    <row r="135" spans="1:10" ht="12.75">
      <c r="A135" s="151" t="s">
        <v>449</v>
      </c>
      <c r="B135" s="154">
        <v>16347</v>
      </c>
      <c r="C135" s="154">
        <v>70656.475999999995</v>
      </c>
      <c r="D135" s="155">
        <v>0.90300000000000002</v>
      </c>
      <c r="E135" s="154">
        <v>63802.797828000002</v>
      </c>
      <c r="F135" s="154">
        <v>63772.842048831102</v>
      </c>
      <c r="G135" s="154">
        <v>3901.1954516933502</v>
      </c>
      <c r="H135" s="154">
        <v>-1605.80169503512</v>
      </c>
      <c r="I135" s="154">
        <v>0</v>
      </c>
      <c r="J135" s="154">
        <v>-26250040</v>
      </c>
    </row>
    <row r="136" spans="1:10" ht="12.75">
      <c r="A136" s="151" t="s">
        <v>450</v>
      </c>
      <c r="B136" s="154">
        <v>26242</v>
      </c>
      <c r="C136" s="154">
        <v>93410.108999999997</v>
      </c>
      <c r="D136" s="155">
        <v>1.0129999999999999</v>
      </c>
      <c r="E136" s="154">
        <v>94624.440417000005</v>
      </c>
      <c r="F136" s="154">
        <v>94580.013700028299</v>
      </c>
      <c r="G136" s="154">
        <v>3604.1465475203199</v>
      </c>
      <c r="H136" s="154">
        <v>-1902.85059920814</v>
      </c>
      <c r="I136" s="154">
        <v>0</v>
      </c>
      <c r="J136" s="154">
        <v>-49934605</v>
      </c>
    </row>
    <row r="137" spans="1:10" ht="12.75">
      <c r="A137" s="151" t="s">
        <v>451</v>
      </c>
      <c r="B137" s="154">
        <v>14365</v>
      </c>
      <c r="C137" s="154">
        <v>67746.664999999994</v>
      </c>
      <c r="D137" s="155">
        <v>1.06</v>
      </c>
      <c r="E137" s="154">
        <v>71811.464900000006</v>
      </c>
      <c r="F137" s="154">
        <v>71777.749005751393</v>
      </c>
      <c r="G137" s="154">
        <v>4996.7106860947697</v>
      </c>
      <c r="H137" s="154">
        <v>-510.28646063369303</v>
      </c>
      <c r="I137" s="154">
        <v>0</v>
      </c>
      <c r="J137" s="154">
        <v>-7330265</v>
      </c>
    </row>
    <row r="138" spans="1:10" ht="12.75">
      <c r="A138" s="151" t="s">
        <v>452</v>
      </c>
      <c r="B138" s="154">
        <v>23075</v>
      </c>
      <c r="C138" s="154">
        <v>69672.53</v>
      </c>
      <c r="D138" s="155">
        <v>1.008</v>
      </c>
      <c r="E138" s="154">
        <v>70229.910239999997</v>
      </c>
      <c r="F138" s="154">
        <v>70196.936894726503</v>
      </c>
      <c r="G138" s="154">
        <v>3042.1207755027699</v>
      </c>
      <c r="H138" s="154">
        <v>-2464.87637122569</v>
      </c>
      <c r="I138" s="154">
        <v>0</v>
      </c>
      <c r="J138" s="154">
        <v>-56877022</v>
      </c>
    </row>
    <row r="139" spans="1:10" ht="12.75">
      <c r="A139" s="151" t="s">
        <v>453</v>
      </c>
      <c r="B139" s="154">
        <v>13695</v>
      </c>
      <c r="C139" s="154">
        <v>81993.845000000001</v>
      </c>
      <c r="D139" s="155">
        <v>0.98399999999999999</v>
      </c>
      <c r="E139" s="154">
        <v>80681.943480000002</v>
      </c>
      <c r="F139" s="154">
        <v>80644.062845230394</v>
      </c>
      <c r="G139" s="154">
        <v>5888.5770606228898</v>
      </c>
      <c r="H139" s="154">
        <v>381.57991389442299</v>
      </c>
      <c r="I139" s="154">
        <v>5225737</v>
      </c>
      <c r="J139" s="154">
        <v>0</v>
      </c>
    </row>
    <row r="140" spans="1:10" ht="12.75">
      <c r="A140" s="151" t="s">
        <v>454</v>
      </c>
      <c r="B140" s="154">
        <v>46243</v>
      </c>
      <c r="C140" s="154">
        <v>257256.40400000001</v>
      </c>
      <c r="D140" s="155">
        <v>0.89200000000000002</v>
      </c>
      <c r="E140" s="154">
        <v>229472.71236800001</v>
      </c>
      <c r="F140" s="154">
        <v>229364.97361466999</v>
      </c>
      <c r="G140" s="154">
        <v>4959.9933744495302</v>
      </c>
      <c r="H140" s="154">
        <v>-547.00377227892898</v>
      </c>
      <c r="I140" s="154">
        <v>0</v>
      </c>
      <c r="J140" s="154">
        <v>-25295095</v>
      </c>
    </row>
    <row r="141" spans="1:10" ht="12.75">
      <c r="A141" s="151" t="s">
        <v>455</v>
      </c>
      <c r="B141" s="154">
        <v>37445</v>
      </c>
      <c r="C141" s="154">
        <v>110452.02099999999</v>
      </c>
      <c r="D141" s="155">
        <v>0.96899999999999997</v>
      </c>
      <c r="E141" s="154">
        <v>107028.008349</v>
      </c>
      <c r="F141" s="154">
        <v>106977.75808581201</v>
      </c>
      <c r="G141" s="154">
        <v>2856.9303801792498</v>
      </c>
      <c r="H141" s="154">
        <v>-2650.0667665492101</v>
      </c>
      <c r="I141" s="154">
        <v>0</v>
      </c>
      <c r="J141" s="154">
        <v>-99231750</v>
      </c>
    </row>
    <row r="142" spans="1:10" ht="12.75">
      <c r="A142" s="151" t="s">
        <v>456</v>
      </c>
      <c r="B142" s="154">
        <v>31526</v>
      </c>
      <c r="C142" s="154">
        <v>183860.31200000001</v>
      </c>
      <c r="D142" s="155">
        <v>0.95</v>
      </c>
      <c r="E142" s="154">
        <v>174667.29639999999</v>
      </c>
      <c r="F142" s="154">
        <v>174585.28910349999</v>
      </c>
      <c r="G142" s="154">
        <v>5537.8192318562596</v>
      </c>
      <c r="H142" s="154">
        <v>30.822085127799301</v>
      </c>
      <c r="I142" s="154">
        <v>971697</v>
      </c>
      <c r="J142" s="154">
        <v>0</v>
      </c>
    </row>
    <row r="143" spans="1:10" ht="12.75">
      <c r="A143" s="151" t="s">
        <v>457</v>
      </c>
      <c r="B143" s="154">
        <v>16292</v>
      </c>
      <c r="C143" s="154">
        <v>68996.853000000003</v>
      </c>
      <c r="D143" s="155">
        <v>0.86099999999999999</v>
      </c>
      <c r="E143" s="154">
        <v>59406.290433000002</v>
      </c>
      <c r="F143" s="154">
        <v>59378.398839244997</v>
      </c>
      <c r="G143" s="154">
        <v>3644.6353326322701</v>
      </c>
      <c r="H143" s="154">
        <v>-1862.3618140961901</v>
      </c>
      <c r="I143" s="154">
        <v>0</v>
      </c>
      <c r="J143" s="154">
        <v>-30341599</v>
      </c>
    </row>
    <row r="144" spans="1:10" ht="12.75">
      <c r="A144" s="151" t="s">
        <v>458</v>
      </c>
      <c r="B144" s="154">
        <v>43543</v>
      </c>
      <c r="C144" s="154">
        <v>228006.41099999999</v>
      </c>
      <c r="D144" s="155">
        <v>1.032</v>
      </c>
      <c r="E144" s="154">
        <v>235302.616152</v>
      </c>
      <c r="F144" s="154">
        <v>235192.14022543799</v>
      </c>
      <c r="G144" s="154">
        <v>5401.37657546421</v>
      </c>
      <c r="H144" s="154">
        <v>-105.62057126425699</v>
      </c>
      <c r="I144" s="154">
        <v>0</v>
      </c>
      <c r="J144" s="154">
        <v>-4599037</v>
      </c>
    </row>
    <row r="145" spans="1:10" ht="12.75">
      <c r="A145" s="151" t="s">
        <v>459</v>
      </c>
      <c r="B145" s="154">
        <v>10459</v>
      </c>
      <c r="C145" s="154">
        <v>51491.792000000001</v>
      </c>
      <c r="D145" s="155">
        <v>0.88100000000000001</v>
      </c>
      <c r="E145" s="154">
        <v>45364.268752000004</v>
      </c>
      <c r="F145" s="154">
        <v>45342.969967884703</v>
      </c>
      <c r="G145" s="154">
        <v>4335.3064315789898</v>
      </c>
      <c r="H145" s="154">
        <v>-1171.69071514947</v>
      </c>
      <c r="I145" s="154">
        <v>0</v>
      </c>
      <c r="J145" s="154">
        <v>-12254713</v>
      </c>
    </row>
    <row r="146" spans="1:10" ht="12.75">
      <c r="A146" s="151" t="s">
        <v>460</v>
      </c>
      <c r="B146" s="154">
        <v>14967</v>
      </c>
      <c r="C146" s="154">
        <v>98343.164000000004</v>
      </c>
      <c r="D146" s="155">
        <v>0.90200000000000002</v>
      </c>
      <c r="E146" s="154">
        <v>88705.533928000004</v>
      </c>
      <c r="F146" s="154">
        <v>88663.8861715401</v>
      </c>
      <c r="G146" s="154">
        <v>5923.9584533667503</v>
      </c>
      <c r="H146" s="154">
        <v>416.96130663828399</v>
      </c>
      <c r="I146" s="154">
        <v>6240660</v>
      </c>
      <c r="J146" s="154">
        <v>0</v>
      </c>
    </row>
    <row r="147" spans="1:10" ht="18.75" customHeight="1">
      <c r="A147" s="145" t="s">
        <v>461</v>
      </c>
      <c r="B147" s="154"/>
      <c r="C147" s="154"/>
      <c r="D147" s="155"/>
      <c r="E147" s="154"/>
      <c r="F147" s="154"/>
      <c r="G147" s="154"/>
      <c r="H147" s="154"/>
      <c r="I147" s="154"/>
      <c r="J147" s="154"/>
    </row>
    <row r="148" spans="1:10" ht="12.75">
      <c r="A148" s="151" t="s">
        <v>462</v>
      </c>
      <c r="B148" s="154">
        <v>46755</v>
      </c>
      <c r="C148" s="154">
        <v>262146.364</v>
      </c>
      <c r="D148" s="155">
        <v>1.0529999999999999</v>
      </c>
      <c r="E148" s="154">
        <v>276040.121292</v>
      </c>
      <c r="F148" s="154">
        <v>275910.51887335</v>
      </c>
      <c r="G148" s="154">
        <v>5901.1981365276397</v>
      </c>
      <c r="H148" s="154">
        <v>394.200989799176</v>
      </c>
      <c r="I148" s="154">
        <v>18430867</v>
      </c>
      <c r="J148" s="154">
        <v>0</v>
      </c>
    </row>
    <row r="149" spans="1:10" ht="12.75">
      <c r="A149" s="151" t="s">
        <v>463</v>
      </c>
      <c r="B149" s="154">
        <v>104484</v>
      </c>
      <c r="C149" s="154">
        <v>530589.46699999995</v>
      </c>
      <c r="D149" s="155">
        <v>1.05</v>
      </c>
      <c r="E149" s="154">
        <v>557118.94035000005</v>
      </c>
      <c r="F149" s="154">
        <v>556857.36981522699</v>
      </c>
      <c r="G149" s="154">
        <v>5329.5946730142996</v>
      </c>
      <c r="H149" s="154">
        <v>-177.40247371415799</v>
      </c>
      <c r="I149" s="154">
        <v>0</v>
      </c>
      <c r="J149" s="154">
        <v>-18535720</v>
      </c>
    </row>
    <row r="150" spans="1:10" ht="12.75">
      <c r="A150" s="151" t="s">
        <v>464</v>
      </c>
      <c r="B150" s="154">
        <v>10636</v>
      </c>
      <c r="C150" s="154">
        <v>45815.286</v>
      </c>
      <c r="D150" s="155">
        <v>1.1639999999999999</v>
      </c>
      <c r="E150" s="154">
        <v>53328.992903999999</v>
      </c>
      <c r="F150" s="154">
        <v>53303.9546362576</v>
      </c>
      <c r="G150" s="154">
        <v>5011.6542531268897</v>
      </c>
      <c r="H150" s="154">
        <v>-495.34289360156902</v>
      </c>
      <c r="I150" s="154">
        <v>0</v>
      </c>
      <c r="J150" s="154">
        <v>-5268467</v>
      </c>
    </row>
    <row r="151" spans="1:10" ht="12.75">
      <c r="A151" s="151" t="s">
        <v>465</v>
      </c>
      <c r="B151" s="154">
        <v>85246</v>
      </c>
      <c r="C151" s="154">
        <v>398443.54300000001</v>
      </c>
      <c r="D151" s="155">
        <v>1.1839999999999999</v>
      </c>
      <c r="E151" s="154">
        <v>471757.154912</v>
      </c>
      <c r="F151" s="154">
        <v>471535.66222461098</v>
      </c>
      <c r="G151" s="154">
        <v>5531.4696551698698</v>
      </c>
      <c r="H151" s="154">
        <v>24.472508441410401</v>
      </c>
      <c r="I151" s="154">
        <v>2086183</v>
      </c>
      <c r="J151" s="154">
        <v>0</v>
      </c>
    </row>
    <row r="152" spans="1:10" ht="12.75">
      <c r="A152" s="151" t="s">
        <v>466</v>
      </c>
      <c r="B152" s="154">
        <v>26249</v>
      </c>
      <c r="C152" s="154">
        <v>131845.351</v>
      </c>
      <c r="D152" s="155">
        <v>1.0089999999999999</v>
      </c>
      <c r="E152" s="154">
        <v>133031.95915899999</v>
      </c>
      <c r="F152" s="154">
        <v>132969.499891905</v>
      </c>
      <c r="G152" s="154">
        <v>5065.6977367482496</v>
      </c>
      <c r="H152" s="154">
        <v>-441.29940998021601</v>
      </c>
      <c r="I152" s="154">
        <v>0</v>
      </c>
      <c r="J152" s="154">
        <v>-11583668</v>
      </c>
    </row>
    <row r="153" spans="1:10" ht="12.75">
      <c r="A153" s="151" t="s">
        <v>467</v>
      </c>
      <c r="B153" s="154">
        <v>66533</v>
      </c>
      <c r="C153" s="154">
        <v>294757.96399999998</v>
      </c>
      <c r="D153" s="155">
        <v>1.0760000000000001</v>
      </c>
      <c r="E153" s="154">
        <v>317159.56926399999</v>
      </c>
      <c r="F153" s="154">
        <v>317010.66102891299</v>
      </c>
      <c r="G153" s="154">
        <v>4764.7131653301903</v>
      </c>
      <c r="H153" s="154">
        <v>-742.28398139827596</v>
      </c>
      <c r="I153" s="154">
        <v>0</v>
      </c>
      <c r="J153" s="154">
        <v>-49386380</v>
      </c>
    </row>
    <row r="154" spans="1:10" ht="18.75" customHeight="1">
      <c r="A154" s="145" t="s">
        <v>468</v>
      </c>
      <c r="B154" s="154"/>
      <c r="C154" s="154"/>
      <c r="D154" s="155"/>
      <c r="E154" s="154"/>
      <c r="F154" s="154"/>
      <c r="G154" s="154"/>
      <c r="H154" s="154"/>
      <c r="I154" s="154"/>
      <c r="J154" s="154"/>
    </row>
    <row r="155" spans="1:10" ht="12.75">
      <c r="A155" s="151" t="s">
        <v>469</v>
      </c>
      <c r="B155" s="154">
        <v>32117</v>
      </c>
      <c r="C155" s="154">
        <v>153072.11799999999</v>
      </c>
      <c r="D155" s="155">
        <v>1.157</v>
      </c>
      <c r="E155" s="154">
        <v>177104.44052599999</v>
      </c>
      <c r="F155" s="154">
        <v>177021.28897636899</v>
      </c>
      <c r="G155" s="154">
        <v>5511.7628974178297</v>
      </c>
      <c r="H155" s="154">
        <v>4.7657506893720001</v>
      </c>
      <c r="I155" s="154">
        <v>153062</v>
      </c>
      <c r="J155" s="154">
        <v>0</v>
      </c>
    </row>
    <row r="156" spans="1:10" ht="12.75">
      <c r="A156" s="151" t="s">
        <v>470</v>
      </c>
      <c r="B156" s="154">
        <v>41779</v>
      </c>
      <c r="C156" s="154">
        <v>282083.48300000001</v>
      </c>
      <c r="D156" s="155">
        <v>1.0389999999999999</v>
      </c>
      <c r="E156" s="154">
        <v>293084.73883699998</v>
      </c>
      <c r="F156" s="154">
        <v>292947.13387274701</v>
      </c>
      <c r="G156" s="154">
        <v>7011.82732647375</v>
      </c>
      <c r="H156" s="154">
        <v>1504.83017974529</v>
      </c>
      <c r="I156" s="154">
        <v>62870300</v>
      </c>
      <c r="J156" s="154">
        <v>0</v>
      </c>
    </row>
    <row r="157" spans="1:10" ht="12.75">
      <c r="A157" s="151" t="s">
        <v>471</v>
      </c>
      <c r="B157" s="154">
        <v>9443</v>
      </c>
      <c r="C157" s="154">
        <v>55472.915000000001</v>
      </c>
      <c r="D157" s="155">
        <v>0.96399999999999997</v>
      </c>
      <c r="E157" s="154">
        <v>53475.890059999998</v>
      </c>
      <c r="F157" s="154">
        <v>53450.782823201203</v>
      </c>
      <c r="G157" s="154">
        <v>5660.36035404015</v>
      </c>
      <c r="H157" s="154">
        <v>153.36320731169201</v>
      </c>
      <c r="I157" s="154">
        <v>1448209</v>
      </c>
      <c r="J157" s="154">
        <v>0</v>
      </c>
    </row>
    <row r="158" spans="1:10" ht="12.75">
      <c r="A158" s="151" t="s">
        <v>472</v>
      </c>
      <c r="B158" s="154">
        <v>9603</v>
      </c>
      <c r="C158" s="154">
        <v>43068.805999999997</v>
      </c>
      <c r="D158" s="155">
        <v>1.1819999999999999</v>
      </c>
      <c r="E158" s="154">
        <v>50907.328692000003</v>
      </c>
      <c r="F158" s="154">
        <v>50883.427409481199</v>
      </c>
      <c r="G158" s="154">
        <v>5298.7011777029302</v>
      </c>
      <c r="H158" s="154">
        <v>-208.29596902553101</v>
      </c>
      <c r="I158" s="154">
        <v>0</v>
      </c>
      <c r="J158" s="154">
        <v>-2000266</v>
      </c>
    </row>
    <row r="159" spans="1:10" ht="12.75">
      <c r="A159" s="151" t="s">
        <v>473</v>
      </c>
      <c r="B159" s="154">
        <v>114030</v>
      </c>
      <c r="C159" s="154">
        <v>615134.652</v>
      </c>
      <c r="D159" s="155">
        <v>1.0129999999999999</v>
      </c>
      <c r="E159" s="154">
        <v>623131.40247600002</v>
      </c>
      <c r="F159" s="154">
        <v>622838.83871200797</v>
      </c>
      <c r="G159" s="154">
        <v>5462.0612006665697</v>
      </c>
      <c r="H159" s="154">
        <v>-44.935946061896203</v>
      </c>
      <c r="I159" s="154">
        <v>0</v>
      </c>
      <c r="J159" s="154">
        <v>-5124046</v>
      </c>
    </row>
    <row r="160" spans="1:10" ht="12.75">
      <c r="A160" s="151" t="s">
        <v>474</v>
      </c>
      <c r="B160" s="154">
        <v>4775</v>
      </c>
      <c r="C160" s="154">
        <v>43113.578999999998</v>
      </c>
      <c r="D160" s="155">
        <v>0.91100000000000003</v>
      </c>
      <c r="E160" s="154">
        <v>39276.470469</v>
      </c>
      <c r="F160" s="154">
        <v>39258.029941061497</v>
      </c>
      <c r="G160" s="154">
        <v>8221.5769510076498</v>
      </c>
      <c r="H160" s="154">
        <v>2714.5798042791798</v>
      </c>
      <c r="I160" s="154">
        <v>12962119</v>
      </c>
      <c r="J160" s="154">
        <v>0</v>
      </c>
    </row>
    <row r="161" spans="1:10" ht="12.75">
      <c r="A161" s="151" t="s">
        <v>475</v>
      </c>
      <c r="B161" s="154">
        <v>5710</v>
      </c>
      <c r="C161" s="154">
        <v>33942.945</v>
      </c>
      <c r="D161" s="155">
        <v>1.0129999999999999</v>
      </c>
      <c r="E161" s="154">
        <v>34384.203285000003</v>
      </c>
      <c r="F161" s="154">
        <v>34368.059704537001</v>
      </c>
      <c r="G161" s="154">
        <v>6018.9246417753002</v>
      </c>
      <c r="H161" s="154">
        <v>511.92749504684002</v>
      </c>
      <c r="I161" s="154">
        <v>2923106</v>
      </c>
      <c r="J161" s="154">
        <v>0</v>
      </c>
    </row>
    <row r="162" spans="1:10" ht="12.75">
      <c r="A162" s="151" t="s">
        <v>476</v>
      </c>
      <c r="B162" s="154">
        <v>33216</v>
      </c>
      <c r="C162" s="154">
        <v>216169.378</v>
      </c>
      <c r="D162" s="155">
        <v>0.95099999999999996</v>
      </c>
      <c r="E162" s="154">
        <v>205577.07847800001</v>
      </c>
      <c r="F162" s="154">
        <v>205480.558861703</v>
      </c>
      <c r="G162" s="154">
        <v>6186.1921622622403</v>
      </c>
      <c r="H162" s="154">
        <v>679.195015533777</v>
      </c>
      <c r="I162" s="154">
        <v>22560142</v>
      </c>
      <c r="J162" s="154">
        <v>0</v>
      </c>
    </row>
    <row r="163" spans="1:10" ht="12.75">
      <c r="A163" s="151" t="s">
        <v>477</v>
      </c>
      <c r="B163" s="154">
        <v>6593</v>
      </c>
      <c r="C163" s="154">
        <v>33090.084000000003</v>
      </c>
      <c r="D163" s="155">
        <v>0.80700000000000005</v>
      </c>
      <c r="E163" s="154">
        <v>26703.697788000001</v>
      </c>
      <c r="F163" s="154">
        <v>26691.160248876899</v>
      </c>
      <c r="G163" s="154">
        <v>4048.4089562986401</v>
      </c>
      <c r="H163" s="154">
        <v>-1458.5881904298201</v>
      </c>
      <c r="I163" s="154">
        <v>0</v>
      </c>
      <c r="J163" s="154">
        <v>-9616472</v>
      </c>
    </row>
    <row r="164" spans="1:10" ht="12.75">
      <c r="A164" s="151" t="s">
        <v>478</v>
      </c>
      <c r="B164" s="154">
        <v>5711</v>
      </c>
      <c r="C164" s="154">
        <v>39866.021000000001</v>
      </c>
      <c r="D164" s="155">
        <v>0.95399999999999996</v>
      </c>
      <c r="E164" s="154">
        <v>38032.184033999998</v>
      </c>
      <c r="F164" s="154">
        <v>38014.327705672498</v>
      </c>
      <c r="G164" s="154">
        <v>6656.3347409687403</v>
      </c>
      <c r="H164" s="154">
        <v>1149.3375942402799</v>
      </c>
      <c r="I164" s="154">
        <v>6563867</v>
      </c>
      <c r="J164" s="154">
        <v>0</v>
      </c>
    </row>
    <row r="165" spans="1:10" ht="12.75">
      <c r="A165" s="151" t="s">
        <v>479</v>
      </c>
      <c r="B165" s="154">
        <v>5179</v>
      </c>
      <c r="C165" s="154">
        <v>28922.081999999999</v>
      </c>
      <c r="D165" s="155">
        <v>1.034</v>
      </c>
      <c r="E165" s="154">
        <v>29905.432787999998</v>
      </c>
      <c r="F165" s="154">
        <v>29891.392015948601</v>
      </c>
      <c r="G165" s="154">
        <v>5771.6532179858204</v>
      </c>
      <c r="H165" s="154">
        <v>264.65607125736</v>
      </c>
      <c r="I165" s="154">
        <v>1370654</v>
      </c>
      <c r="J165" s="154">
        <v>0</v>
      </c>
    </row>
    <row r="166" spans="1:10" ht="12.75">
      <c r="A166" s="151" t="s">
        <v>480</v>
      </c>
      <c r="B166" s="154">
        <v>586614</v>
      </c>
      <c r="C166" s="154">
        <v>3021716.716</v>
      </c>
      <c r="D166" s="155">
        <v>1.1679999999999999</v>
      </c>
      <c r="E166" s="154">
        <v>3529365.1242880002</v>
      </c>
      <c r="F166" s="154">
        <v>3527708.0671389601</v>
      </c>
      <c r="G166" s="154">
        <v>6013.6786151352699</v>
      </c>
      <c r="H166" s="154">
        <v>506.68146840681101</v>
      </c>
      <c r="I166" s="154">
        <v>297226443</v>
      </c>
      <c r="J166" s="154">
        <v>0</v>
      </c>
    </row>
    <row r="167" spans="1:10" ht="12.75">
      <c r="A167" s="151" t="s">
        <v>481</v>
      </c>
      <c r="B167" s="154">
        <v>13231</v>
      </c>
      <c r="C167" s="154">
        <v>58719.430999999997</v>
      </c>
      <c r="D167" s="155">
        <v>1.1659999999999999</v>
      </c>
      <c r="E167" s="154">
        <v>68466.856545999995</v>
      </c>
      <c r="F167" s="154">
        <v>68434.710964538099</v>
      </c>
      <c r="G167" s="154">
        <v>5172.30073044653</v>
      </c>
      <c r="H167" s="154">
        <v>-334.69641628192898</v>
      </c>
      <c r="I167" s="154">
        <v>0</v>
      </c>
      <c r="J167" s="154">
        <v>-4428368</v>
      </c>
    </row>
    <row r="168" spans="1:10" ht="12.75">
      <c r="A168" s="151" t="s">
        <v>482</v>
      </c>
      <c r="B168" s="154">
        <v>9510</v>
      </c>
      <c r="C168" s="154">
        <v>38654.891000000003</v>
      </c>
      <c r="D168" s="155">
        <v>1.002</v>
      </c>
      <c r="E168" s="154">
        <v>38732.200782</v>
      </c>
      <c r="F168" s="154">
        <v>38714.0157917982</v>
      </c>
      <c r="G168" s="154">
        <v>4070.87442605659</v>
      </c>
      <c r="H168" s="154">
        <v>-1436.12272067187</v>
      </c>
      <c r="I168" s="154">
        <v>0</v>
      </c>
      <c r="J168" s="154">
        <v>-13657527</v>
      </c>
    </row>
    <row r="169" spans="1:10" ht="12.75">
      <c r="A169" s="151" t="s">
        <v>483</v>
      </c>
      <c r="B169" s="154">
        <v>9253</v>
      </c>
      <c r="C169" s="154">
        <v>55638.273999999998</v>
      </c>
      <c r="D169" s="155">
        <v>0.90900000000000003</v>
      </c>
      <c r="E169" s="154">
        <v>50575.191065999999</v>
      </c>
      <c r="F169" s="154">
        <v>50551.445723999801</v>
      </c>
      <c r="G169" s="154">
        <v>5463.2492947152105</v>
      </c>
      <c r="H169" s="154">
        <v>-43.747852013256299</v>
      </c>
      <c r="I169" s="154">
        <v>0</v>
      </c>
      <c r="J169" s="154">
        <v>-404799</v>
      </c>
    </row>
    <row r="170" spans="1:10" ht="12.75">
      <c r="A170" s="151" t="s">
        <v>484</v>
      </c>
      <c r="B170" s="154">
        <v>38818</v>
      </c>
      <c r="C170" s="154">
        <v>200755.70300000001</v>
      </c>
      <c r="D170" s="155">
        <v>1.0229999999999999</v>
      </c>
      <c r="E170" s="154">
        <v>205373.08416900001</v>
      </c>
      <c r="F170" s="154">
        <v>205276.66032919899</v>
      </c>
      <c r="G170" s="154">
        <v>5288.1822950486703</v>
      </c>
      <c r="H170" s="154">
        <v>-218.81485167978701</v>
      </c>
      <c r="I170" s="154">
        <v>0</v>
      </c>
      <c r="J170" s="154">
        <v>-8493955</v>
      </c>
    </row>
    <row r="171" spans="1:10" ht="12.75">
      <c r="A171" s="151" t="s">
        <v>485</v>
      </c>
      <c r="B171" s="154">
        <v>6957</v>
      </c>
      <c r="C171" s="154">
        <v>21706.643</v>
      </c>
      <c r="D171" s="155">
        <v>1.25</v>
      </c>
      <c r="E171" s="154">
        <v>27133.303749999999</v>
      </c>
      <c r="F171" s="154">
        <v>27120.564508416199</v>
      </c>
      <c r="G171" s="154">
        <v>3898.31313905651</v>
      </c>
      <c r="H171" s="154">
        <v>-1608.68400767195</v>
      </c>
      <c r="I171" s="154">
        <v>0</v>
      </c>
      <c r="J171" s="154">
        <v>-11191615</v>
      </c>
    </row>
    <row r="172" spans="1:10" ht="12.75">
      <c r="A172" s="151" t="s">
        <v>486</v>
      </c>
      <c r="B172" s="154">
        <v>48135</v>
      </c>
      <c r="C172" s="154">
        <v>222018.981</v>
      </c>
      <c r="D172" s="155">
        <v>1.157</v>
      </c>
      <c r="E172" s="154">
        <v>256875.96101699999</v>
      </c>
      <c r="F172" s="154">
        <v>256755.35628140901</v>
      </c>
      <c r="G172" s="154">
        <v>5334.0678566824399</v>
      </c>
      <c r="H172" s="154">
        <v>-172.92929004602701</v>
      </c>
      <c r="I172" s="154">
        <v>0</v>
      </c>
      <c r="J172" s="154">
        <v>-8323951</v>
      </c>
    </row>
    <row r="173" spans="1:10" ht="12.75">
      <c r="A173" s="151" t="s">
        <v>487</v>
      </c>
      <c r="B173" s="154">
        <v>43365</v>
      </c>
      <c r="C173" s="154">
        <v>208598.78899999999</v>
      </c>
      <c r="D173" s="155">
        <v>0.999</v>
      </c>
      <c r="E173" s="154">
        <v>208390.19021100001</v>
      </c>
      <c r="F173" s="154">
        <v>208292.34982262499</v>
      </c>
      <c r="G173" s="154">
        <v>4803.2364769428104</v>
      </c>
      <c r="H173" s="154">
        <v>-703.76066978565495</v>
      </c>
      <c r="I173" s="154">
        <v>0</v>
      </c>
      <c r="J173" s="154">
        <v>-30518581</v>
      </c>
    </row>
    <row r="174" spans="1:10" ht="12.75">
      <c r="A174" s="151" t="s">
        <v>488</v>
      </c>
      <c r="B174" s="154">
        <v>40482</v>
      </c>
      <c r="C174" s="154">
        <v>243204.068</v>
      </c>
      <c r="D174" s="155">
        <v>1.0409999999999999</v>
      </c>
      <c r="E174" s="154">
        <v>253175.43478800001</v>
      </c>
      <c r="F174" s="154">
        <v>253056.56747067699</v>
      </c>
      <c r="G174" s="154">
        <v>6251.0885695044099</v>
      </c>
      <c r="H174" s="154">
        <v>744.09142277594697</v>
      </c>
      <c r="I174" s="154">
        <v>30122309</v>
      </c>
      <c r="J174" s="154">
        <v>0</v>
      </c>
    </row>
    <row r="175" spans="1:10" ht="12.75">
      <c r="A175" s="151" t="s">
        <v>489</v>
      </c>
      <c r="B175" s="154">
        <v>14495</v>
      </c>
      <c r="C175" s="154">
        <v>74430.437000000005</v>
      </c>
      <c r="D175" s="155">
        <v>1.0089999999999999</v>
      </c>
      <c r="E175" s="154">
        <v>75100.310933000001</v>
      </c>
      <c r="F175" s="154">
        <v>75065.050906693898</v>
      </c>
      <c r="G175" s="154">
        <v>5178.6858162603603</v>
      </c>
      <c r="H175" s="154">
        <v>-328.31133046810601</v>
      </c>
      <c r="I175" s="154">
        <v>0</v>
      </c>
      <c r="J175" s="154">
        <v>-4758873</v>
      </c>
    </row>
    <row r="176" spans="1:10" ht="12.75">
      <c r="A176" s="151" t="s">
        <v>490</v>
      </c>
      <c r="B176" s="154">
        <v>14308</v>
      </c>
      <c r="C176" s="154">
        <v>96761.017000000007</v>
      </c>
      <c r="D176" s="155">
        <v>1.1120000000000001</v>
      </c>
      <c r="E176" s="154">
        <v>107598.250904</v>
      </c>
      <c r="F176" s="154">
        <v>107547.732908665</v>
      </c>
      <c r="G176" s="154">
        <v>7516.6153836081203</v>
      </c>
      <c r="H176" s="154">
        <v>2009.6182368796599</v>
      </c>
      <c r="I176" s="154">
        <v>28753618</v>
      </c>
      <c r="J176" s="154">
        <v>0</v>
      </c>
    </row>
    <row r="177" spans="1:10" ht="12.75">
      <c r="A177" s="151" t="s">
        <v>491</v>
      </c>
      <c r="B177" s="154">
        <v>24718</v>
      </c>
      <c r="C177" s="154">
        <v>167506.639</v>
      </c>
      <c r="D177" s="155">
        <v>0.89</v>
      </c>
      <c r="E177" s="154">
        <v>149080.90870999999</v>
      </c>
      <c r="F177" s="154">
        <v>149010.91436913001</v>
      </c>
      <c r="G177" s="154">
        <v>6028.4373480512304</v>
      </c>
      <c r="H177" s="154">
        <v>521.44020132277103</v>
      </c>
      <c r="I177" s="154">
        <v>12888959</v>
      </c>
      <c r="J177" s="154">
        <v>0</v>
      </c>
    </row>
    <row r="178" spans="1:10" ht="12.75">
      <c r="A178" s="151" t="s">
        <v>492</v>
      </c>
      <c r="B178" s="154">
        <v>35141</v>
      </c>
      <c r="C178" s="154">
        <v>207622.014</v>
      </c>
      <c r="D178" s="155">
        <v>1.111</v>
      </c>
      <c r="E178" s="154">
        <v>230668.057554</v>
      </c>
      <c r="F178" s="154">
        <v>230559.75757925599</v>
      </c>
      <c r="G178" s="154">
        <v>6560.9902273485604</v>
      </c>
      <c r="H178" s="154">
        <v>1053.99308062009</v>
      </c>
      <c r="I178" s="154">
        <v>37038371</v>
      </c>
      <c r="J178" s="154">
        <v>0</v>
      </c>
    </row>
    <row r="179" spans="1:10" ht="12.75">
      <c r="A179" s="151" t="s">
        <v>493</v>
      </c>
      <c r="B179" s="154">
        <v>9268</v>
      </c>
      <c r="C179" s="154">
        <v>83600.576000000001</v>
      </c>
      <c r="D179" s="155">
        <v>0.95099999999999996</v>
      </c>
      <c r="E179" s="154">
        <v>79504.147775999998</v>
      </c>
      <c r="F179" s="154">
        <v>79466.820123062207</v>
      </c>
      <c r="G179" s="154">
        <v>8574.3224129329101</v>
      </c>
      <c r="H179" s="154">
        <v>3067.3252662044401</v>
      </c>
      <c r="I179" s="154">
        <v>28427971</v>
      </c>
      <c r="J179" s="154">
        <v>0</v>
      </c>
    </row>
    <row r="180" spans="1:10" ht="12.75">
      <c r="A180" s="151" t="s">
        <v>494</v>
      </c>
      <c r="B180" s="154">
        <v>10563</v>
      </c>
      <c r="C180" s="154">
        <v>58822.777999999998</v>
      </c>
      <c r="D180" s="155">
        <v>1.0189999999999999</v>
      </c>
      <c r="E180" s="154">
        <v>59940.410781999999</v>
      </c>
      <c r="F180" s="154">
        <v>59912.268415680599</v>
      </c>
      <c r="G180" s="154">
        <v>5671.8989317126398</v>
      </c>
      <c r="H180" s="154">
        <v>164.90178498417799</v>
      </c>
      <c r="I180" s="154">
        <v>1741858</v>
      </c>
      <c r="J180" s="154">
        <v>0</v>
      </c>
    </row>
    <row r="181" spans="1:10" ht="12.75">
      <c r="A181" s="151" t="s">
        <v>495</v>
      </c>
      <c r="B181" s="154">
        <v>70089</v>
      </c>
      <c r="C181" s="154">
        <v>365714.80900000001</v>
      </c>
      <c r="D181" s="155">
        <v>1.0920000000000001</v>
      </c>
      <c r="E181" s="154">
        <v>399360.571428</v>
      </c>
      <c r="F181" s="154">
        <v>399173.06935138698</v>
      </c>
      <c r="G181" s="154">
        <v>5695.2313394596504</v>
      </c>
      <c r="H181" s="154">
        <v>188.23419273118799</v>
      </c>
      <c r="I181" s="154">
        <v>13193146</v>
      </c>
      <c r="J181" s="154">
        <v>0</v>
      </c>
    </row>
    <row r="182" spans="1:10" ht="12.75">
      <c r="A182" s="151" t="s">
        <v>496</v>
      </c>
      <c r="B182" s="154">
        <v>15354</v>
      </c>
      <c r="C182" s="154">
        <v>68675.519</v>
      </c>
      <c r="D182" s="155">
        <v>1.2649999999999999</v>
      </c>
      <c r="E182" s="154">
        <v>86874.531535000002</v>
      </c>
      <c r="F182" s="154">
        <v>86833.743444655207</v>
      </c>
      <c r="G182" s="154">
        <v>5655.4476647554502</v>
      </c>
      <c r="H182" s="154">
        <v>148.45051802698899</v>
      </c>
      <c r="I182" s="154">
        <v>2279309</v>
      </c>
      <c r="J182" s="154">
        <v>0</v>
      </c>
    </row>
    <row r="183" spans="1:10" ht="12.75">
      <c r="A183" s="151" t="s">
        <v>497</v>
      </c>
      <c r="B183" s="154">
        <v>39575</v>
      </c>
      <c r="C183" s="154">
        <v>194318.19</v>
      </c>
      <c r="D183" s="155">
        <v>1.0669999999999999</v>
      </c>
      <c r="E183" s="154">
        <v>207337.50873</v>
      </c>
      <c r="F183" s="154">
        <v>207240.16258161201</v>
      </c>
      <c r="G183" s="154">
        <v>5236.6434006724403</v>
      </c>
      <c r="H183" s="154">
        <v>-270.35374605601697</v>
      </c>
      <c r="I183" s="154">
        <v>0</v>
      </c>
      <c r="J183" s="154">
        <v>-10699250</v>
      </c>
    </row>
    <row r="184" spans="1:10" ht="12.75">
      <c r="A184" s="151" t="s">
        <v>498</v>
      </c>
      <c r="B184" s="154">
        <v>18798</v>
      </c>
      <c r="C184" s="154">
        <v>94852.179000000004</v>
      </c>
      <c r="D184" s="155">
        <v>1.0960000000000001</v>
      </c>
      <c r="E184" s="154">
        <v>103957.988184</v>
      </c>
      <c r="F184" s="154">
        <v>103909.179312871</v>
      </c>
      <c r="G184" s="154">
        <v>5527.67205622251</v>
      </c>
      <c r="H184" s="154">
        <v>20.674909494045099</v>
      </c>
      <c r="I184" s="154">
        <v>388647</v>
      </c>
      <c r="J184" s="154">
        <v>0</v>
      </c>
    </row>
    <row r="185" spans="1:10" ht="12.75">
      <c r="A185" s="151" t="s">
        <v>499</v>
      </c>
      <c r="B185" s="154">
        <v>57036</v>
      </c>
      <c r="C185" s="154">
        <v>380298.88500000001</v>
      </c>
      <c r="D185" s="155">
        <v>0.93700000000000006</v>
      </c>
      <c r="E185" s="154">
        <v>356340.055245</v>
      </c>
      <c r="F185" s="154">
        <v>356172.75154724199</v>
      </c>
      <c r="G185" s="154">
        <v>6244.7007424651401</v>
      </c>
      <c r="H185" s="154">
        <v>737.70359573668202</v>
      </c>
      <c r="I185" s="154">
        <v>42075662</v>
      </c>
      <c r="J185" s="154">
        <v>0</v>
      </c>
    </row>
    <row r="186" spans="1:10" ht="12.75">
      <c r="A186" s="151" t="s">
        <v>500</v>
      </c>
      <c r="B186" s="154">
        <v>9130</v>
      </c>
      <c r="C186" s="154">
        <v>33541.944000000003</v>
      </c>
      <c r="D186" s="155">
        <v>1.046</v>
      </c>
      <c r="E186" s="154">
        <v>35084.873423999998</v>
      </c>
      <c r="F186" s="154">
        <v>35068.4008748919</v>
      </c>
      <c r="G186" s="154">
        <v>3841.0077628578201</v>
      </c>
      <c r="H186" s="154">
        <v>-1665.98938387064</v>
      </c>
      <c r="I186" s="154">
        <v>0</v>
      </c>
      <c r="J186" s="154">
        <v>-15210483</v>
      </c>
    </row>
    <row r="187" spans="1:10" ht="12.75">
      <c r="A187" s="151" t="s">
        <v>501</v>
      </c>
      <c r="B187" s="154">
        <v>27439</v>
      </c>
      <c r="C187" s="154">
        <v>137022.06</v>
      </c>
      <c r="D187" s="155">
        <v>1.123</v>
      </c>
      <c r="E187" s="154">
        <v>153875.77338</v>
      </c>
      <c r="F187" s="154">
        <v>153803.52782269299</v>
      </c>
      <c r="G187" s="154">
        <v>5605.2891075729203</v>
      </c>
      <c r="H187" s="154">
        <v>98.291960844457194</v>
      </c>
      <c r="I187" s="154">
        <v>2697033</v>
      </c>
      <c r="J187" s="154">
        <v>0</v>
      </c>
    </row>
    <row r="188" spans="1:10" ht="12.75">
      <c r="A188" s="151" t="s">
        <v>502</v>
      </c>
      <c r="B188" s="154">
        <v>13262</v>
      </c>
      <c r="C188" s="154">
        <v>70375.346999999994</v>
      </c>
      <c r="D188" s="155">
        <v>0.91100000000000003</v>
      </c>
      <c r="E188" s="154">
        <v>64111.941117000002</v>
      </c>
      <c r="F188" s="154">
        <v>64081.8401932856</v>
      </c>
      <c r="G188" s="154">
        <v>4831.9891564836098</v>
      </c>
      <c r="H188" s="154">
        <v>-675.00799024485502</v>
      </c>
      <c r="I188" s="154">
        <v>0</v>
      </c>
      <c r="J188" s="154">
        <v>-8951956</v>
      </c>
    </row>
    <row r="189" spans="1:10" ht="12.75">
      <c r="A189" s="151" t="s">
        <v>503</v>
      </c>
      <c r="B189" s="154">
        <v>10829</v>
      </c>
      <c r="C189" s="154">
        <v>53615.898999999998</v>
      </c>
      <c r="D189" s="155">
        <v>1.157</v>
      </c>
      <c r="E189" s="154">
        <v>62033.595142999999</v>
      </c>
      <c r="F189" s="154">
        <v>62004.470014629202</v>
      </c>
      <c r="G189" s="154">
        <v>5725.7798517526298</v>
      </c>
      <c r="H189" s="154">
        <v>218.78270502416899</v>
      </c>
      <c r="I189" s="154">
        <v>2369198</v>
      </c>
      <c r="J189" s="154">
        <v>0</v>
      </c>
    </row>
    <row r="190" spans="1:10" ht="12.75">
      <c r="A190" s="151" t="s">
        <v>504</v>
      </c>
      <c r="B190" s="154">
        <v>12988</v>
      </c>
      <c r="C190" s="154">
        <v>60842.832000000002</v>
      </c>
      <c r="D190" s="155">
        <v>1.18</v>
      </c>
      <c r="E190" s="154">
        <v>71794.541759999993</v>
      </c>
      <c r="F190" s="154">
        <v>71760.833811262506</v>
      </c>
      <c r="G190" s="154">
        <v>5525.1642909810998</v>
      </c>
      <c r="H190" s="154">
        <v>18.1671442526394</v>
      </c>
      <c r="I190" s="154">
        <v>235955</v>
      </c>
      <c r="J190" s="154">
        <v>0</v>
      </c>
    </row>
    <row r="191" spans="1:10" ht="12.75">
      <c r="A191" s="151" t="s">
        <v>505</v>
      </c>
      <c r="B191" s="154">
        <v>11275</v>
      </c>
      <c r="C191" s="154">
        <v>61802.112999999998</v>
      </c>
      <c r="D191" s="155">
        <v>0.872</v>
      </c>
      <c r="E191" s="154">
        <v>53891.442536000002</v>
      </c>
      <c r="F191" s="154">
        <v>53866.140194932603</v>
      </c>
      <c r="G191" s="154">
        <v>4777.4847179541102</v>
      </c>
      <c r="H191" s="154">
        <v>-729.512428774353</v>
      </c>
      <c r="I191" s="154">
        <v>0</v>
      </c>
      <c r="J191" s="154">
        <v>-8225253</v>
      </c>
    </row>
    <row r="192" spans="1:10" ht="12.75">
      <c r="A192" s="151" t="s">
        <v>506</v>
      </c>
      <c r="B192" s="154">
        <v>12814</v>
      </c>
      <c r="C192" s="154">
        <v>82686.051999999996</v>
      </c>
      <c r="D192" s="155">
        <v>0.97599999999999998</v>
      </c>
      <c r="E192" s="154">
        <v>80701.586752000003</v>
      </c>
      <c r="F192" s="154">
        <v>80663.696894601599</v>
      </c>
      <c r="G192" s="154">
        <v>6294.9662006088402</v>
      </c>
      <c r="H192" s="154">
        <v>787.96905388037499</v>
      </c>
      <c r="I192" s="154">
        <v>10097035</v>
      </c>
      <c r="J192" s="154">
        <v>0</v>
      </c>
    </row>
    <row r="193" spans="1:10" ht="12.75">
      <c r="A193" s="151" t="s">
        <v>507</v>
      </c>
      <c r="B193" s="154">
        <v>16303</v>
      </c>
      <c r="C193" s="154">
        <v>87272.334000000003</v>
      </c>
      <c r="D193" s="155">
        <v>1.0269999999999999</v>
      </c>
      <c r="E193" s="154">
        <v>89628.687017999997</v>
      </c>
      <c r="F193" s="154">
        <v>89586.605835874696</v>
      </c>
      <c r="G193" s="154">
        <v>5495.0994194856603</v>
      </c>
      <c r="H193" s="154">
        <v>-11.897727242805599</v>
      </c>
      <c r="I193" s="154">
        <v>0</v>
      </c>
      <c r="J193" s="154">
        <v>-193969</v>
      </c>
    </row>
    <row r="194" spans="1:10" ht="12.75">
      <c r="A194" s="151" t="s">
        <v>508</v>
      </c>
      <c r="B194" s="154">
        <v>11896</v>
      </c>
      <c r="C194" s="154">
        <v>73753.710999999996</v>
      </c>
      <c r="D194" s="155">
        <v>0.98199999999999998</v>
      </c>
      <c r="E194" s="154">
        <v>72426.144201999996</v>
      </c>
      <c r="F194" s="154">
        <v>72392.139712296994</v>
      </c>
      <c r="G194" s="154">
        <v>6085.41860392544</v>
      </c>
      <c r="H194" s="154">
        <v>578.42145719697305</v>
      </c>
      <c r="I194" s="154">
        <v>6880902</v>
      </c>
      <c r="J194" s="154">
        <v>0</v>
      </c>
    </row>
    <row r="195" spans="1:10" ht="12.75">
      <c r="A195" s="151" t="s">
        <v>509</v>
      </c>
      <c r="B195" s="154">
        <v>59193</v>
      </c>
      <c r="C195" s="154">
        <v>338174.462</v>
      </c>
      <c r="D195" s="155">
        <v>1.0660000000000001</v>
      </c>
      <c r="E195" s="154">
        <v>360493.97649199999</v>
      </c>
      <c r="F195" s="154">
        <v>360324.72250441503</v>
      </c>
      <c r="G195" s="154">
        <v>6087.2860389643101</v>
      </c>
      <c r="H195" s="154">
        <v>580.28889223585202</v>
      </c>
      <c r="I195" s="154">
        <v>34349040</v>
      </c>
      <c r="J195" s="154">
        <v>0</v>
      </c>
    </row>
    <row r="196" spans="1:10" ht="12.75">
      <c r="A196" s="151" t="s">
        <v>510</v>
      </c>
      <c r="B196" s="154">
        <v>9209</v>
      </c>
      <c r="C196" s="154">
        <v>90704.956000000006</v>
      </c>
      <c r="D196" s="155">
        <v>0.90200000000000002</v>
      </c>
      <c r="E196" s="154">
        <v>81815.870311999999</v>
      </c>
      <c r="F196" s="154">
        <v>81777.457292085397</v>
      </c>
      <c r="G196" s="154">
        <v>8880.1669336611394</v>
      </c>
      <c r="H196" s="154">
        <v>3373.1697869326799</v>
      </c>
      <c r="I196" s="154">
        <v>31063521</v>
      </c>
      <c r="J196" s="154">
        <v>0</v>
      </c>
    </row>
    <row r="197" spans="1:10" ht="12.75">
      <c r="A197" s="151" t="s">
        <v>511</v>
      </c>
      <c r="B197" s="154">
        <v>57040</v>
      </c>
      <c r="C197" s="154">
        <v>405888.34499999997</v>
      </c>
      <c r="D197" s="155">
        <v>1.016</v>
      </c>
      <c r="E197" s="154">
        <v>412382.55852000002</v>
      </c>
      <c r="F197" s="154">
        <v>412188.94254583202</v>
      </c>
      <c r="G197" s="154">
        <v>7226.3138594991597</v>
      </c>
      <c r="H197" s="154">
        <v>1719.3167127707</v>
      </c>
      <c r="I197" s="154">
        <v>98069825</v>
      </c>
      <c r="J197" s="154">
        <v>0</v>
      </c>
    </row>
    <row r="198" spans="1:10" ht="12.75">
      <c r="A198" s="151" t="s">
        <v>512</v>
      </c>
      <c r="B198" s="154">
        <v>24856</v>
      </c>
      <c r="C198" s="154">
        <v>150770.91800000001</v>
      </c>
      <c r="D198" s="155">
        <v>1.0209999999999999</v>
      </c>
      <c r="E198" s="154">
        <v>153937.10727800001</v>
      </c>
      <c r="F198" s="154">
        <v>153864.832924077</v>
      </c>
      <c r="G198" s="154">
        <v>6190.24915207905</v>
      </c>
      <c r="H198" s="154">
        <v>683.25200535058502</v>
      </c>
      <c r="I198" s="154">
        <v>16982912</v>
      </c>
      <c r="J198" s="154">
        <v>0</v>
      </c>
    </row>
    <row r="199" spans="1:10" ht="12.75">
      <c r="A199" s="151" t="s">
        <v>513</v>
      </c>
      <c r="B199" s="154">
        <v>16161</v>
      </c>
      <c r="C199" s="154">
        <v>107875.379</v>
      </c>
      <c r="D199" s="155">
        <v>0.94299999999999995</v>
      </c>
      <c r="E199" s="154">
        <v>101726.482397</v>
      </c>
      <c r="F199" s="154">
        <v>101678.721230624</v>
      </c>
      <c r="G199" s="154">
        <v>6291.6107438044801</v>
      </c>
      <c r="H199" s="154">
        <v>784.613597076014</v>
      </c>
      <c r="I199" s="154">
        <v>12680140</v>
      </c>
      <c r="J199" s="154">
        <v>0</v>
      </c>
    </row>
    <row r="200" spans="1:10" ht="12.75">
      <c r="A200" s="151" t="s">
        <v>514</v>
      </c>
      <c r="B200" s="154">
        <v>12176</v>
      </c>
      <c r="C200" s="154">
        <v>58606.014999999999</v>
      </c>
      <c r="D200" s="155">
        <v>1.0429999999999999</v>
      </c>
      <c r="E200" s="154">
        <v>61126.073644999997</v>
      </c>
      <c r="F200" s="154">
        <v>61097.374603172597</v>
      </c>
      <c r="G200" s="154">
        <v>5017.8527105102403</v>
      </c>
      <c r="H200" s="154">
        <v>-489.14443621822602</v>
      </c>
      <c r="I200" s="154">
        <v>0</v>
      </c>
      <c r="J200" s="154">
        <v>-5955823</v>
      </c>
    </row>
    <row r="201" spans="1:10" ht="12.75">
      <c r="A201" s="151" t="s">
        <v>515</v>
      </c>
      <c r="B201" s="154">
        <v>39576</v>
      </c>
      <c r="C201" s="154">
        <v>258695.21599999999</v>
      </c>
      <c r="D201" s="155">
        <v>1.073</v>
      </c>
      <c r="E201" s="154">
        <v>277579.96676799998</v>
      </c>
      <c r="F201" s="154">
        <v>277449.64138307498</v>
      </c>
      <c r="G201" s="154">
        <v>7010.55289526671</v>
      </c>
      <c r="H201" s="154">
        <v>1503.5557485382501</v>
      </c>
      <c r="I201" s="154">
        <v>59504722</v>
      </c>
      <c r="J201" s="154">
        <v>0</v>
      </c>
    </row>
    <row r="202" spans="1:10" ht="12.75">
      <c r="A202" s="151" t="s">
        <v>516</v>
      </c>
      <c r="B202" s="154">
        <v>12357</v>
      </c>
      <c r="C202" s="154">
        <v>101826.80100000001</v>
      </c>
      <c r="D202" s="155">
        <v>1.002</v>
      </c>
      <c r="E202" s="154">
        <v>102030.454602</v>
      </c>
      <c r="F202" s="154">
        <v>101982.55071893201</v>
      </c>
      <c r="G202" s="154">
        <v>8253.0185901863006</v>
      </c>
      <c r="H202" s="154">
        <v>2746.0214434578402</v>
      </c>
      <c r="I202" s="154">
        <v>33932587</v>
      </c>
      <c r="J202" s="154">
        <v>0</v>
      </c>
    </row>
    <row r="203" spans="1:10" ht="12.75">
      <c r="A203" s="151" t="s">
        <v>517</v>
      </c>
      <c r="B203" s="154">
        <v>12934</v>
      </c>
      <c r="C203" s="154">
        <v>55151.305999999997</v>
      </c>
      <c r="D203" s="155">
        <v>1.321</v>
      </c>
      <c r="E203" s="154">
        <v>72854.875226000004</v>
      </c>
      <c r="F203" s="154">
        <v>72820.669444624597</v>
      </c>
      <c r="G203" s="154">
        <v>5630.1739171659601</v>
      </c>
      <c r="H203" s="154">
        <v>123.176770437502</v>
      </c>
      <c r="I203" s="154">
        <v>1593168</v>
      </c>
      <c r="J203" s="154">
        <v>0</v>
      </c>
    </row>
    <row r="204" spans="1:10" ht="18.75" customHeight="1">
      <c r="A204" s="145" t="s">
        <v>518</v>
      </c>
      <c r="B204" s="154"/>
      <c r="C204" s="154"/>
      <c r="D204" s="155"/>
      <c r="E204" s="154"/>
      <c r="F204" s="154"/>
      <c r="G204" s="154"/>
      <c r="H204" s="154"/>
      <c r="I204" s="154"/>
      <c r="J204" s="154"/>
    </row>
    <row r="205" spans="1:10" ht="12.75">
      <c r="A205" s="151" t="s">
        <v>519</v>
      </c>
      <c r="B205" s="154">
        <v>25882</v>
      </c>
      <c r="C205" s="154">
        <v>146097.32699999999</v>
      </c>
      <c r="D205" s="155">
        <v>0.97199999999999998</v>
      </c>
      <c r="E205" s="154">
        <v>142006.60184399999</v>
      </c>
      <c r="F205" s="154">
        <v>141939.92893073999</v>
      </c>
      <c r="G205" s="154">
        <v>5484.1174921080101</v>
      </c>
      <c r="H205" s="154">
        <v>-22.879654620449401</v>
      </c>
      <c r="I205" s="154">
        <v>0</v>
      </c>
      <c r="J205" s="154">
        <v>-592171</v>
      </c>
    </row>
    <row r="206" spans="1:10" ht="12.75">
      <c r="A206" s="151" t="s">
        <v>520</v>
      </c>
      <c r="B206" s="154">
        <v>8471</v>
      </c>
      <c r="C206" s="154">
        <v>46227.436999999998</v>
      </c>
      <c r="D206" s="155">
        <v>1.004</v>
      </c>
      <c r="E206" s="154">
        <v>46412.346748000004</v>
      </c>
      <c r="F206" s="154">
        <v>46390.555885260103</v>
      </c>
      <c r="G206" s="154">
        <v>5476.3966338401697</v>
      </c>
      <c r="H206" s="154">
        <v>-30.6005128882889</v>
      </c>
      <c r="I206" s="154">
        <v>0</v>
      </c>
      <c r="J206" s="154">
        <v>-259217</v>
      </c>
    </row>
    <row r="207" spans="1:10" ht="12.75">
      <c r="A207" s="151" t="s">
        <v>521</v>
      </c>
      <c r="B207" s="154">
        <v>10409</v>
      </c>
      <c r="C207" s="154">
        <v>56946.406000000003</v>
      </c>
      <c r="D207" s="155">
        <v>1.0609999999999999</v>
      </c>
      <c r="E207" s="154">
        <v>60420.136766000003</v>
      </c>
      <c r="F207" s="154">
        <v>60391.7691655823</v>
      </c>
      <c r="G207" s="154">
        <v>5801.8800235932704</v>
      </c>
      <c r="H207" s="154">
        <v>294.88287686480601</v>
      </c>
      <c r="I207" s="154">
        <v>3069436</v>
      </c>
      <c r="J207" s="154">
        <v>0</v>
      </c>
    </row>
    <row r="208" spans="1:10" ht="12.75">
      <c r="A208" s="151" t="s">
        <v>522</v>
      </c>
      <c r="B208" s="154">
        <v>11589</v>
      </c>
      <c r="C208" s="154">
        <v>62704.154000000002</v>
      </c>
      <c r="D208" s="155">
        <v>1.0980000000000001</v>
      </c>
      <c r="E208" s="154">
        <v>68849.161091999995</v>
      </c>
      <c r="F208" s="154">
        <v>68816.836016363202</v>
      </c>
      <c r="G208" s="154">
        <v>5938.11683634163</v>
      </c>
      <c r="H208" s="154">
        <v>431.11968961317001</v>
      </c>
      <c r="I208" s="154">
        <v>4996246</v>
      </c>
      <c r="J208" s="154">
        <v>0</v>
      </c>
    </row>
    <row r="209" spans="1:10" ht="12.75">
      <c r="A209" s="151" t="s">
        <v>523</v>
      </c>
      <c r="B209" s="154">
        <v>9090</v>
      </c>
      <c r="C209" s="154">
        <v>57666.404999999999</v>
      </c>
      <c r="D209" s="155">
        <v>0.93200000000000005</v>
      </c>
      <c r="E209" s="154">
        <v>53745.089460000003</v>
      </c>
      <c r="F209" s="154">
        <v>53719.855832540401</v>
      </c>
      <c r="G209" s="154">
        <v>5909.7751190913496</v>
      </c>
      <c r="H209" s="154">
        <v>402.777972362887</v>
      </c>
      <c r="I209" s="154">
        <v>3661252</v>
      </c>
      <c r="J209" s="154">
        <v>0</v>
      </c>
    </row>
    <row r="210" spans="1:10" ht="12.75">
      <c r="A210" s="151" t="s">
        <v>524</v>
      </c>
      <c r="B210" s="154">
        <v>11569</v>
      </c>
      <c r="C210" s="154">
        <v>62756.135000000002</v>
      </c>
      <c r="D210" s="155">
        <v>1.1559999999999999</v>
      </c>
      <c r="E210" s="154">
        <v>72546.092059999995</v>
      </c>
      <c r="F210" s="154">
        <v>72512.031254090296</v>
      </c>
      <c r="G210" s="154">
        <v>6267.7872983049801</v>
      </c>
      <c r="H210" s="154">
        <v>760.79015157651997</v>
      </c>
      <c r="I210" s="154">
        <v>8801581</v>
      </c>
      <c r="J210" s="154">
        <v>0</v>
      </c>
    </row>
    <row r="211" spans="1:10" ht="12.75">
      <c r="A211" s="151" t="s">
        <v>525</v>
      </c>
      <c r="B211" s="154">
        <v>16782</v>
      </c>
      <c r="C211" s="154">
        <v>84929.481</v>
      </c>
      <c r="D211" s="155">
        <v>1.1020000000000001</v>
      </c>
      <c r="E211" s="154">
        <v>93592.288062000007</v>
      </c>
      <c r="F211" s="154">
        <v>93548.3459464732</v>
      </c>
      <c r="G211" s="154">
        <v>5574.3264179759999</v>
      </c>
      <c r="H211" s="154">
        <v>67.329271247535004</v>
      </c>
      <c r="I211" s="154">
        <v>1129920</v>
      </c>
      <c r="J211" s="154">
        <v>0</v>
      </c>
    </row>
    <row r="212" spans="1:10" ht="12.75">
      <c r="A212" s="151" t="s">
        <v>526</v>
      </c>
      <c r="B212" s="154">
        <v>95282</v>
      </c>
      <c r="C212" s="154">
        <v>510070.49900000001</v>
      </c>
      <c r="D212" s="155">
        <v>0.95</v>
      </c>
      <c r="E212" s="154">
        <v>484566.97405000002</v>
      </c>
      <c r="F212" s="154">
        <v>484339.46707912599</v>
      </c>
      <c r="G212" s="154">
        <v>5083.2210394316398</v>
      </c>
      <c r="H212" s="154">
        <v>-423.77610729682198</v>
      </c>
      <c r="I212" s="154">
        <v>0</v>
      </c>
      <c r="J212" s="154">
        <v>-40378235</v>
      </c>
    </row>
    <row r="213" spans="1:10" ht="12.75">
      <c r="A213" s="151" t="s">
        <v>527</v>
      </c>
      <c r="B213" s="154">
        <v>12113</v>
      </c>
      <c r="C213" s="154">
        <v>65014.063000000002</v>
      </c>
      <c r="D213" s="155">
        <v>1.0649999999999999</v>
      </c>
      <c r="E213" s="154">
        <v>69239.977094999995</v>
      </c>
      <c r="F213" s="154">
        <v>69207.468529010395</v>
      </c>
      <c r="G213" s="154">
        <v>5713.4870411137099</v>
      </c>
      <c r="H213" s="154">
        <v>206.48989438524899</v>
      </c>
      <c r="I213" s="154">
        <v>2501212</v>
      </c>
      <c r="J213" s="154">
        <v>0</v>
      </c>
    </row>
    <row r="214" spans="1:10" ht="12.75">
      <c r="A214" s="151" t="s">
        <v>528</v>
      </c>
      <c r="B214" s="154">
        <v>24127</v>
      </c>
      <c r="C214" s="154">
        <v>133534.13500000001</v>
      </c>
      <c r="D214" s="155">
        <v>0.96199999999999997</v>
      </c>
      <c r="E214" s="154">
        <v>128459.83787</v>
      </c>
      <c r="F214" s="154">
        <v>128399.52524004799</v>
      </c>
      <c r="G214" s="154">
        <v>5321.8189265158599</v>
      </c>
      <c r="H214" s="154">
        <v>-185.17822021260699</v>
      </c>
      <c r="I214" s="154">
        <v>0</v>
      </c>
      <c r="J214" s="154">
        <v>-4467795</v>
      </c>
    </row>
    <row r="215" spans="1:10" ht="12.75">
      <c r="A215" s="151" t="s">
        <v>529</v>
      </c>
      <c r="B215" s="154">
        <v>3663</v>
      </c>
      <c r="C215" s="154">
        <v>27330.9</v>
      </c>
      <c r="D215" s="155">
        <v>1.0109999999999999</v>
      </c>
      <c r="E215" s="154">
        <v>27631.5399</v>
      </c>
      <c r="F215" s="154">
        <v>27618.5667336888</v>
      </c>
      <c r="G215" s="154">
        <v>7539.8762581733099</v>
      </c>
      <c r="H215" s="154">
        <v>2032.87911144485</v>
      </c>
      <c r="I215" s="154">
        <v>7446436</v>
      </c>
      <c r="J215" s="154">
        <v>0</v>
      </c>
    </row>
    <row r="216" spans="1:10" ht="12.75">
      <c r="A216" s="151" t="s">
        <v>530</v>
      </c>
      <c r="B216" s="154">
        <v>3932</v>
      </c>
      <c r="C216" s="154">
        <v>10592.58</v>
      </c>
      <c r="D216" s="155">
        <v>1.6020000000000001</v>
      </c>
      <c r="E216" s="154">
        <v>16969.313160000002</v>
      </c>
      <c r="F216" s="154">
        <v>16961.345970237599</v>
      </c>
      <c r="G216" s="154">
        <v>4313.6688632343803</v>
      </c>
      <c r="H216" s="154">
        <v>-1193.3282834940801</v>
      </c>
      <c r="I216" s="154">
        <v>0</v>
      </c>
      <c r="J216" s="154">
        <v>-4692167</v>
      </c>
    </row>
    <row r="217" spans="1:10" ht="12.75">
      <c r="A217" s="151" t="s">
        <v>531</v>
      </c>
      <c r="B217" s="154">
        <v>13385</v>
      </c>
      <c r="C217" s="154">
        <v>98061.160999999993</v>
      </c>
      <c r="D217" s="155">
        <v>0.95199999999999996</v>
      </c>
      <c r="E217" s="154">
        <v>93354.225271999996</v>
      </c>
      <c r="F217" s="154">
        <v>93310.394928317197</v>
      </c>
      <c r="G217" s="154">
        <v>6971.2659640132397</v>
      </c>
      <c r="H217" s="154">
        <v>1464.26881728477</v>
      </c>
      <c r="I217" s="154">
        <v>19599238</v>
      </c>
      <c r="J217" s="154">
        <v>0</v>
      </c>
    </row>
    <row r="218" spans="1:10" ht="12.75">
      <c r="A218" s="151" t="s">
        <v>532</v>
      </c>
      <c r="B218" s="154">
        <v>15445</v>
      </c>
      <c r="C218" s="154">
        <v>95950.395000000004</v>
      </c>
      <c r="D218" s="155">
        <v>0.97299999999999998</v>
      </c>
      <c r="E218" s="154">
        <v>93359.734335000001</v>
      </c>
      <c r="F218" s="154">
        <v>93315.901404780496</v>
      </c>
      <c r="G218" s="154">
        <v>6041.8194499696001</v>
      </c>
      <c r="H218" s="154">
        <v>534.82230324114096</v>
      </c>
      <c r="I218" s="154">
        <v>8260330</v>
      </c>
      <c r="J218" s="154">
        <v>0</v>
      </c>
    </row>
    <row r="219" spans="1:10" ht="12.75">
      <c r="A219" s="151" t="s">
        <v>533</v>
      </c>
      <c r="B219" s="154">
        <v>11496</v>
      </c>
      <c r="C219" s="154">
        <v>72672.684999999998</v>
      </c>
      <c r="D219" s="155">
        <v>1.099</v>
      </c>
      <c r="E219" s="154">
        <v>79867.280815000006</v>
      </c>
      <c r="F219" s="154">
        <v>79829.782669019594</v>
      </c>
      <c r="G219" s="154">
        <v>6944.1355835960003</v>
      </c>
      <c r="H219" s="154">
        <v>1437.1384368675399</v>
      </c>
      <c r="I219" s="154">
        <v>16521343</v>
      </c>
      <c r="J219" s="154">
        <v>0</v>
      </c>
    </row>
    <row r="220" spans="1:10" ht="12.75">
      <c r="A220" s="151" t="s">
        <v>534</v>
      </c>
      <c r="B220" s="154">
        <v>9934</v>
      </c>
      <c r="C220" s="154">
        <v>39398.732000000004</v>
      </c>
      <c r="D220" s="155">
        <v>1.1319999999999999</v>
      </c>
      <c r="E220" s="154">
        <v>44599.364624000002</v>
      </c>
      <c r="F220" s="154">
        <v>44578.424966755701</v>
      </c>
      <c r="G220" s="154">
        <v>4487.4597308994998</v>
      </c>
      <c r="H220" s="154">
        <v>-1019.53741582896</v>
      </c>
      <c r="I220" s="154">
        <v>0</v>
      </c>
      <c r="J220" s="154">
        <v>-10128085</v>
      </c>
    </row>
    <row r="221" spans="1:10" ht="18.75" customHeight="1">
      <c r="A221" s="145" t="s">
        <v>535</v>
      </c>
      <c r="B221" s="154"/>
      <c r="C221" s="154"/>
      <c r="D221" s="155"/>
      <c r="E221" s="154"/>
      <c r="F221" s="154"/>
      <c r="G221" s="154"/>
      <c r="H221" s="154"/>
      <c r="I221" s="154"/>
      <c r="J221" s="154"/>
    </row>
    <row r="222" spans="1:10" ht="12.75">
      <c r="A222" s="151" t="s">
        <v>536</v>
      </c>
      <c r="B222" s="154">
        <v>11527</v>
      </c>
      <c r="C222" s="154">
        <v>59499.970999999998</v>
      </c>
      <c r="D222" s="155">
        <v>1.052</v>
      </c>
      <c r="E222" s="154">
        <v>62593.969491999997</v>
      </c>
      <c r="F222" s="154">
        <v>62564.581264661501</v>
      </c>
      <c r="G222" s="154">
        <v>5427.6551804165401</v>
      </c>
      <c r="H222" s="154">
        <v>-79.341966311921198</v>
      </c>
      <c r="I222" s="154">
        <v>0</v>
      </c>
      <c r="J222" s="154">
        <v>-914575</v>
      </c>
    </row>
    <row r="223" spans="1:10" ht="12.75">
      <c r="A223" s="151" t="s">
        <v>537</v>
      </c>
      <c r="B223" s="154">
        <v>9564</v>
      </c>
      <c r="C223" s="154">
        <v>54639.9</v>
      </c>
      <c r="D223" s="155">
        <v>0.95499999999999996</v>
      </c>
      <c r="E223" s="154">
        <v>52181.104500000001</v>
      </c>
      <c r="F223" s="154">
        <v>52156.605172440701</v>
      </c>
      <c r="G223" s="154">
        <v>5453.4300682183903</v>
      </c>
      <c r="H223" s="154">
        <v>-53.567078510072001</v>
      </c>
      <c r="I223" s="154">
        <v>0</v>
      </c>
      <c r="J223" s="154">
        <v>-512316</v>
      </c>
    </row>
    <row r="224" spans="1:10" ht="12.75">
      <c r="A224" s="151" t="s">
        <v>538</v>
      </c>
      <c r="B224" s="154">
        <v>16158</v>
      </c>
      <c r="C224" s="154">
        <v>86527.849000000002</v>
      </c>
      <c r="D224" s="155">
        <v>1.014</v>
      </c>
      <c r="E224" s="154">
        <v>87739.238886000006</v>
      </c>
      <c r="F224" s="154">
        <v>87698.044810599196</v>
      </c>
      <c r="G224" s="154">
        <v>5427.5309327020104</v>
      </c>
      <c r="H224" s="154">
        <v>-79.4662140264481</v>
      </c>
      <c r="I224" s="154">
        <v>0</v>
      </c>
      <c r="J224" s="154">
        <v>-1284015</v>
      </c>
    </row>
    <row r="225" spans="1:10" ht="12.75">
      <c r="A225" s="151" t="s">
        <v>539</v>
      </c>
      <c r="B225" s="154">
        <v>6880</v>
      </c>
      <c r="C225" s="154">
        <v>37208.525999999998</v>
      </c>
      <c r="D225" s="155">
        <v>1.139</v>
      </c>
      <c r="E225" s="154">
        <v>42380.511114000001</v>
      </c>
      <c r="F225" s="154">
        <v>42360.613221192601</v>
      </c>
      <c r="G225" s="154">
        <v>6157.0658751733399</v>
      </c>
      <c r="H225" s="154">
        <v>650.06872844487998</v>
      </c>
      <c r="I225" s="154">
        <v>4472473</v>
      </c>
      <c r="J225" s="154">
        <v>0</v>
      </c>
    </row>
    <row r="226" spans="1:10" ht="12.75">
      <c r="A226" s="151" t="s">
        <v>540</v>
      </c>
      <c r="B226" s="154">
        <v>30381</v>
      </c>
      <c r="C226" s="154">
        <v>174041.86300000001</v>
      </c>
      <c r="D226" s="155">
        <v>0.93300000000000005</v>
      </c>
      <c r="E226" s="154">
        <v>162381.05817900001</v>
      </c>
      <c r="F226" s="154">
        <v>162304.81934174499</v>
      </c>
      <c r="G226" s="154">
        <v>5342.3132662435401</v>
      </c>
      <c r="H226" s="154">
        <v>-164.68388048491801</v>
      </c>
      <c r="I226" s="154">
        <v>0</v>
      </c>
      <c r="J226" s="154">
        <v>-5003261</v>
      </c>
    </row>
    <row r="227" spans="1:10" ht="12.75">
      <c r="A227" s="151" t="s">
        <v>541</v>
      </c>
      <c r="B227" s="154">
        <v>22092</v>
      </c>
      <c r="C227" s="154">
        <v>160970.33900000001</v>
      </c>
      <c r="D227" s="155">
        <v>1.024</v>
      </c>
      <c r="E227" s="154">
        <v>164833.627136</v>
      </c>
      <c r="F227" s="154">
        <v>164756.23680356701</v>
      </c>
      <c r="G227" s="154">
        <v>7457.7329713727504</v>
      </c>
      <c r="H227" s="154">
        <v>1950.73582464428</v>
      </c>
      <c r="I227" s="154">
        <v>43095656</v>
      </c>
      <c r="J227" s="154">
        <v>0</v>
      </c>
    </row>
    <row r="228" spans="1:10" ht="12.75">
      <c r="A228" s="151" t="s">
        <v>542</v>
      </c>
      <c r="B228" s="154">
        <v>5585</v>
      </c>
      <c r="C228" s="154">
        <v>34183.718999999997</v>
      </c>
      <c r="D228" s="155">
        <v>1.04</v>
      </c>
      <c r="E228" s="154">
        <v>35551.067759999998</v>
      </c>
      <c r="F228" s="154">
        <v>35534.376329979903</v>
      </c>
      <c r="G228" s="154">
        <v>6362.4666660662197</v>
      </c>
      <c r="H228" s="154">
        <v>855.46951933775995</v>
      </c>
      <c r="I228" s="154">
        <v>4777797</v>
      </c>
      <c r="J228" s="154">
        <v>0</v>
      </c>
    </row>
    <row r="229" spans="1:10" ht="12.75">
      <c r="A229" s="151" t="s">
        <v>543</v>
      </c>
      <c r="B229" s="154">
        <v>8591</v>
      </c>
      <c r="C229" s="154">
        <v>45820.517999999996</v>
      </c>
      <c r="D229" s="155">
        <v>1.0649999999999999</v>
      </c>
      <c r="E229" s="154">
        <v>48798.851669999996</v>
      </c>
      <c r="F229" s="154">
        <v>48775.940329524601</v>
      </c>
      <c r="G229" s="154">
        <v>5677.5626038324499</v>
      </c>
      <c r="H229" s="154">
        <v>170.56545710399001</v>
      </c>
      <c r="I229" s="154">
        <v>1465328</v>
      </c>
      <c r="J229" s="154">
        <v>0</v>
      </c>
    </row>
    <row r="230" spans="1:10" ht="12.75">
      <c r="A230" s="151" t="s">
        <v>544</v>
      </c>
      <c r="B230" s="154">
        <v>23641</v>
      </c>
      <c r="C230" s="154">
        <v>183056.53899999999</v>
      </c>
      <c r="D230" s="155">
        <v>0.94899999999999995</v>
      </c>
      <c r="E230" s="154">
        <v>173720.65551099999</v>
      </c>
      <c r="F230" s="154">
        <v>173639.092667822</v>
      </c>
      <c r="G230" s="154">
        <v>7344.8285888000601</v>
      </c>
      <c r="H230" s="154">
        <v>1837.8314420715899</v>
      </c>
      <c r="I230" s="154">
        <v>43448173</v>
      </c>
      <c r="J230" s="154">
        <v>0</v>
      </c>
    </row>
    <row r="231" spans="1:10" ht="12.75">
      <c r="A231" s="151" t="s">
        <v>545</v>
      </c>
      <c r="B231" s="154">
        <v>4613</v>
      </c>
      <c r="C231" s="154">
        <v>24121.25</v>
      </c>
      <c r="D231" s="155">
        <v>0.99</v>
      </c>
      <c r="E231" s="154">
        <v>23880.037499999999</v>
      </c>
      <c r="F231" s="154">
        <v>23868.8256855617</v>
      </c>
      <c r="G231" s="154">
        <v>5174.2522622071701</v>
      </c>
      <c r="H231" s="154">
        <v>-332.74488452129401</v>
      </c>
      <c r="I231" s="154">
        <v>0</v>
      </c>
      <c r="J231" s="154">
        <v>-1534952</v>
      </c>
    </row>
    <row r="232" spans="1:10" ht="12.75">
      <c r="A232" s="151" t="s">
        <v>546</v>
      </c>
      <c r="B232" s="154">
        <v>10710</v>
      </c>
      <c r="C232" s="154">
        <v>78139.278000000006</v>
      </c>
      <c r="D232" s="155">
        <v>0.85899999999999999</v>
      </c>
      <c r="E232" s="154">
        <v>67121.639802000005</v>
      </c>
      <c r="F232" s="154">
        <v>67090.125807507502</v>
      </c>
      <c r="G232" s="154">
        <v>6264.2507756776304</v>
      </c>
      <c r="H232" s="154">
        <v>757.25362894917305</v>
      </c>
      <c r="I232" s="154">
        <v>8110186</v>
      </c>
      <c r="J232" s="154">
        <v>0</v>
      </c>
    </row>
    <row r="233" spans="1:10" ht="12.75">
      <c r="A233" s="151" t="s">
        <v>547</v>
      </c>
      <c r="B233" s="154">
        <v>156946</v>
      </c>
      <c r="C233" s="154">
        <v>1003969.005</v>
      </c>
      <c r="D233" s="155">
        <v>1.0249999999999999</v>
      </c>
      <c r="E233" s="154">
        <v>1029068.230125</v>
      </c>
      <c r="F233" s="154">
        <v>1028585.07669442</v>
      </c>
      <c r="G233" s="154">
        <v>6553.7514603393402</v>
      </c>
      <c r="H233" s="154">
        <v>1046.75431361088</v>
      </c>
      <c r="I233" s="154">
        <v>164283903</v>
      </c>
      <c r="J233" s="154">
        <v>0</v>
      </c>
    </row>
    <row r="234" spans="1:10" ht="18.75" customHeight="1">
      <c r="A234" s="145" t="s">
        <v>548</v>
      </c>
      <c r="B234" s="154"/>
      <c r="C234" s="154"/>
      <c r="D234" s="155"/>
      <c r="E234" s="154"/>
      <c r="F234" s="154"/>
      <c r="G234" s="154"/>
      <c r="H234" s="154"/>
      <c r="I234" s="154"/>
      <c r="J234" s="154"/>
    </row>
    <row r="235" spans="1:10" ht="12.75">
      <c r="A235" s="151" t="s">
        <v>549</v>
      </c>
      <c r="B235" s="154">
        <v>14085</v>
      </c>
      <c r="C235" s="154">
        <v>77325.724000000002</v>
      </c>
      <c r="D235" s="155">
        <v>0.92400000000000004</v>
      </c>
      <c r="E235" s="154">
        <v>71448.968976000004</v>
      </c>
      <c r="F235" s="154">
        <v>71415.423275664798</v>
      </c>
      <c r="G235" s="154">
        <v>5070.3175914564999</v>
      </c>
      <c r="H235" s="154">
        <v>-436.67955527196398</v>
      </c>
      <c r="I235" s="154">
        <v>0</v>
      </c>
      <c r="J235" s="154">
        <v>-6150632</v>
      </c>
    </row>
    <row r="236" spans="1:10" ht="12.75">
      <c r="A236" s="151" t="s">
        <v>550</v>
      </c>
      <c r="B236" s="154">
        <v>13306</v>
      </c>
      <c r="C236" s="154">
        <v>65824.89</v>
      </c>
      <c r="D236" s="155">
        <v>0.98</v>
      </c>
      <c r="E236" s="154">
        <v>64508.392200000002</v>
      </c>
      <c r="F236" s="154">
        <v>64478.105140230502</v>
      </c>
      <c r="G236" s="154">
        <v>4845.7917586224603</v>
      </c>
      <c r="H236" s="154">
        <v>-661.20538810600203</v>
      </c>
      <c r="I236" s="154">
        <v>0</v>
      </c>
      <c r="J236" s="154">
        <v>-8797999</v>
      </c>
    </row>
    <row r="237" spans="1:10" ht="12.75">
      <c r="A237" s="151" t="s">
        <v>551</v>
      </c>
      <c r="B237" s="154">
        <v>16560</v>
      </c>
      <c r="C237" s="154">
        <v>131179.399</v>
      </c>
      <c r="D237" s="155">
        <v>0.93400000000000005</v>
      </c>
      <c r="E237" s="154">
        <v>122521.558666</v>
      </c>
      <c r="F237" s="154">
        <v>122464.034092161</v>
      </c>
      <c r="G237" s="154">
        <v>7395.1711408309502</v>
      </c>
      <c r="H237" s="154">
        <v>1888.17399410249</v>
      </c>
      <c r="I237" s="154">
        <v>31268161</v>
      </c>
      <c r="J237" s="154">
        <v>0</v>
      </c>
    </row>
    <row r="238" spans="1:10" ht="12.75">
      <c r="A238" s="151" t="s">
        <v>552</v>
      </c>
      <c r="B238" s="154">
        <v>8810</v>
      </c>
      <c r="C238" s="154">
        <v>77870.172999999995</v>
      </c>
      <c r="D238" s="155">
        <v>1.0880000000000001</v>
      </c>
      <c r="E238" s="154">
        <v>84722.748223999995</v>
      </c>
      <c r="F238" s="154">
        <v>84682.970408249399</v>
      </c>
      <c r="G238" s="154">
        <v>9612.1419305617892</v>
      </c>
      <c r="H238" s="154">
        <v>4105.1447838333297</v>
      </c>
      <c r="I238" s="154">
        <v>36166326</v>
      </c>
      <c r="J238" s="154">
        <v>0</v>
      </c>
    </row>
    <row r="239" spans="1:10" ht="12.75">
      <c r="A239" s="151" t="s">
        <v>553</v>
      </c>
      <c r="B239" s="154">
        <v>26122</v>
      </c>
      <c r="C239" s="154">
        <v>127423.514</v>
      </c>
      <c r="D239" s="155">
        <v>1.1739999999999999</v>
      </c>
      <c r="E239" s="154">
        <v>149595.20543599999</v>
      </c>
      <c r="F239" s="154">
        <v>149524.96962987099</v>
      </c>
      <c r="G239" s="154">
        <v>5724.1011266316</v>
      </c>
      <c r="H239" s="154">
        <v>217.103979903137</v>
      </c>
      <c r="I239" s="154">
        <v>5671190</v>
      </c>
      <c r="J239" s="154">
        <v>0</v>
      </c>
    </row>
    <row r="240" spans="1:10" ht="12.75">
      <c r="A240" s="151" t="s">
        <v>554</v>
      </c>
      <c r="B240" s="154">
        <v>5706</v>
      </c>
      <c r="C240" s="154">
        <v>26284.775000000001</v>
      </c>
      <c r="D240" s="155">
        <v>1.01</v>
      </c>
      <c r="E240" s="154">
        <v>26547.622749999999</v>
      </c>
      <c r="F240" s="154">
        <v>26535.158489001598</v>
      </c>
      <c r="G240" s="154">
        <v>4650.3958094990503</v>
      </c>
      <c r="H240" s="154">
        <v>-856.60133722940895</v>
      </c>
      <c r="I240" s="154">
        <v>0</v>
      </c>
      <c r="J240" s="154">
        <v>-4887767</v>
      </c>
    </row>
    <row r="241" spans="1:10" ht="12.75">
      <c r="A241" s="151" t="s">
        <v>555</v>
      </c>
      <c r="B241" s="154">
        <v>22972</v>
      </c>
      <c r="C241" s="154">
        <v>152731.06</v>
      </c>
      <c r="D241" s="155">
        <v>0.88600000000000001</v>
      </c>
      <c r="E241" s="154">
        <v>135319.71916000001</v>
      </c>
      <c r="F241" s="154">
        <v>135256.185776475</v>
      </c>
      <c r="G241" s="154">
        <v>5887.8715730661397</v>
      </c>
      <c r="H241" s="154">
        <v>380.87442633768001</v>
      </c>
      <c r="I241" s="154">
        <v>8749447</v>
      </c>
      <c r="J241" s="154">
        <v>0</v>
      </c>
    </row>
    <row r="242" spans="1:10" ht="12.75">
      <c r="A242" s="151" t="s">
        <v>556</v>
      </c>
      <c r="B242" s="154">
        <v>4376</v>
      </c>
      <c r="C242" s="154">
        <v>16113.999</v>
      </c>
      <c r="D242" s="155">
        <v>1.2749999999999999</v>
      </c>
      <c r="E242" s="154">
        <v>20545.348725</v>
      </c>
      <c r="F242" s="154">
        <v>20535.7025660492</v>
      </c>
      <c r="G242" s="154">
        <v>4692.80223172971</v>
      </c>
      <c r="H242" s="154">
        <v>-814.19491499874903</v>
      </c>
      <c r="I242" s="154">
        <v>0</v>
      </c>
      <c r="J242" s="154">
        <v>-3562917</v>
      </c>
    </row>
    <row r="243" spans="1:10" ht="12.75">
      <c r="A243" s="151" t="s">
        <v>557</v>
      </c>
      <c r="B243" s="154">
        <v>10100</v>
      </c>
      <c r="C243" s="154">
        <v>37427.432999999997</v>
      </c>
      <c r="D243" s="155">
        <v>1.0900000000000001</v>
      </c>
      <c r="E243" s="154">
        <v>40795.901969999999</v>
      </c>
      <c r="F243" s="154">
        <v>40776.748060265498</v>
      </c>
      <c r="G243" s="154">
        <v>4037.3017881451001</v>
      </c>
      <c r="H243" s="154">
        <v>-1469.6953585833701</v>
      </c>
      <c r="I243" s="154">
        <v>0</v>
      </c>
      <c r="J243" s="154">
        <v>-14843923</v>
      </c>
    </row>
    <row r="244" spans="1:10" ht="12.75">
      <c r="A244" s="151" t="s">
        <v>558</v>
      </c>
      <c r="B244" s="154">
        <v>156684</v>
      </c>
      <c r="C244" s="154">
        <v>814718.19799999997</v>
      </c>
      <c r="D244" s="155">
        <v>0.93</v>
      </c>
      <c r="E244" s="154">
        <v>757687.92414000002</v>
      </c>
      <c r="F244" s="154">
        <v>757332.18531808106</v>
      </c>
      <c r="G244" s="154">
        <v>4833.5004551714401</v>
      </c>
      <c r="H244" s="154">
        <v>-673.496691557026</v>
      </c>
      <c r="I244" s="154">
        <v>0</v>
      </c>
      <c r="J244" s="154">
        <v>-105526156</v>
      </c>
    </row>
    <row r="245" spans="1:10" ht="18.75" customHeight="1">
      <c r="A245" s="145" t="s">
        <v>559</v>
      </c>
      <c r="B245" s="154"/>
      <c r="C245" s="154"/>
      <c r="D245" s="155"/>
      <c r="E245" s="154"/>
      <c r="F245" s="154"/>
      <c r="G245" s="154"/>
      <c r="H245" s="154"/>
      <c r="I245" s="154"/>
      <c r="J245" s="154"/>
    </row>
    <row r="246" spans="1:10" ht="12.75">
      <c r="A246" s="151" t="s">
        <v>560</v>
      </c>
      <c r="B246" s="154">
        <v>22929</v>
      </c>
      <c r="C246" s="154">
        <v>99721.115000000005</v>
      </c>
      <c r="D246" s="155">
        <v>1.091</v>
      </c>
      <c r="E246" s="154">
        <v>108795.73646499999</v>
      </c>
      <c r="F246" s="154">
        <v>108744.656243333</v>
      </c>
      <c r="G246" s="154">
        <v>4742.6689451494904</v>
      </c>
      <c r="H246" s="154">
        <v>-764.32820157897595</v>
      </c>
      <c r="I246" s="154">
        <v>0</v>
      </c>
      <c r="J246" s="154">
        <v>-17525281</v>
      </c>
    </row>
    <row r="247" spans="1:10" ht="12.75">
      <c r="A247" s="151" t="s">
        <v>561</v>
      </c>
      <c r="B247" s="154">
        <v>52260</v>
      </c>
      <c r="C247" s="154">
        <v>341335.23200000002</v>
      </c>
      <c r="D247" s="155">
        <v>1.079</v>
      </c>
      <c r="E247" s="154">
        <v>368300.71532800002</v>
      </c>
      <c r="F247" s="154">
        <v>368127.79603179899</v>
      </c>
      <c r="G247" s="154">
        <v>7044.1598934519498</v>
      </c>
      <c r="H247" s="154">
        <v>1537.16274672348</v>
      </c>
      <c r="I247" s="154">
        <v>80332125</v>
      </c>
      <c r="J247" s="154">
        <v>0</v>
      </c>
    </row>
    <row r="248" spans="1:10" ht="12.75">
      <c r="A248" s="151" t="s">
        <v>562</v>
      </c>
      <c r="B248" s="154">
        <v>59788</v>
      </c>
      <c r="C248" s="154">
        <v>360271.19900000002</v>
      </c>
      <c r="D248" s="155">
        <v>1.0369999999999999</v>
      </c>
      <c r="E248" s="154">
        <v>373601.23336299998</v>
      </c>
      <c r="F248" s="154">
        <v>373425.82544320897</v>
      </c>
      <c r="G248" s="154">
        <v>6245.8323650767597</v>
      </c>
      <c r="H248" s="154">
        <v>738.83521834829799</v>
      </c>
      <c r="I248" s="154">
        <v>44173480</v>
      </c>
      <c r="J248" s="154">
        <v>0</v>
      </c>
    </row>
    <row r="249" spans="1:10" ht="12.75">
      <c r="A249" s="151" t="s">
        <v>563</v>
      </c>
      <c r="B249" s="154">
        <v>10497</v>
      </c>
      <c r="C249" s="154">
        <v>55475.54</v>
      </c>
      <c r="D249" s="155">
        <v>1.0509999999999999</v>
      </c>
      <c r="E249" s="154">
        <v>58304.792540000002</v>
      </c>
      <c r="F249" s="154">
        <v>58277.418105817298</v>
      </c>
      <c r="G249" s="154">
        <v>5551.8165290861498</v>
      </c>
      <c r="H249" s="154">
        <v>44.819382357686699</v>
      </c>
      <c r="I249" s="154">
        <v>470469</v>
      </c>
      <c r="J249" s="154">
        <v>0</v>
      </c>
    </row>
    <row r="250" spans="1:10" ht="12.75">
      <c r="A250" s="151" t="s">
        <v>564</v>
      </c>
      <c r="B250" s="154">
        <v>15446</v>
      </c>
      <c r="C250" s="154">
        <v>87937.717000000004</v>
      </c>
      <c r="D250" s="155">
        <v>1.091</v>
      </c>
      <c r="E250" s="154">
        <v>95940.049247000003</v>
      </c>
      <c r="F250" s="154">
        <v>95895.004844144205</v>
      </c>
      <c r="G250" s="154">
        <v>6208.4037837721198</v>
      </c>
      <c r="H250" s="154">
        <v>701.40663704366</v>
      </c>
      <c r="I250" s="154">
        <v>10833927</v>
      </c>
      <c r="J250" s="154">
        <v>0</v>
      </c>
    </row>
    <row r="251" spans="1:10" ht="12.75">
      <c r="A251" s="151" t="s">
        <v>565</v>
      </c>
      <c r="B251" s="154">
        <v>16014</v>
      </c>
      <c r="C251" s="154">
        <v>47051.593999999997</v>
      </c>
      <c r="D251" s="155">
        <v>1.1859999999999999</v>
      </c>
      <c r="E251" s="154">
        <v>55803.190483999999</v>
      </c>
      <c r="F251" s="154">
        <v>55776.990566316701</v>
      </c>
      <c r="G251" s="154">
        <v>3483.0142729059999</v>
      </c>
      <c r="H251" s="154">
        <v>-2023.9828738224601</v>
      </c>
      <c r="I251" s="154">
        <v>0</v>
      </c>
      <c r="J251" s="154">
        <v>-32412062</v>
      </c>
    </row>
    <row r="252" spans="1:10" ht="12.75">
      <c r="A252" s="151" t="s">
        <v>566</v>
      </c>
      <c r="B252" s="154">
        <v>26498</v>
      </c>
      <c r="C252" s="154">
        <v>142825.27799999999</v>
      </c>
      <c r="D252" s="155">
        <v>1.087</v>
      </c>
      <c r="E252" s="154">
        <v>155251.07718600001</v>
      </c>
      <c r="F252" s="154">
        <v>155178.185915676</v>
      </c>
      <c r="G252" s="154">
        <v>5856.2225796541597</v>
      </c>
      <c r="H252" s="154">
        <v>349.22543292569799</v>
      </c>
      <c r="I252" s="154">
        <v>9253776</v>
      </c>
      <c r="J252" s="154">
        <v>0</v>
      </c>
    </row>
    <row r="253" spans="1:10" ht="12.75">
      <c r="A253" s="151" t="s">
        <v>567</v>
      </c>
      <c r="B253" s="154">
        <v>10159</v>
      </c>
      <c r="C253" s="154">
        <v>49748.792000000001</v>
      </c>
      <c r="D253" s="155">
        <v>1.1679999999999999</v>
      </c>
      <c r="E253" s="154">
        <v>58106.589055999997</v>
      </c>
      <c r="F253" s="154">
        <v>58079.307679488797</v>
      </c>
      <c r="G253" s="154">
        <v>5717.0299910905396</v>
      </c>
      <c r="H253" s="154">
        <v>210.032844362074</v>
      </c>
      <c r="I253" s="154">
        <v>2133724</v>
      </c>
      <c r="J253" s="154">
        <v>0</v>
      </c>
    </row>
    <row r="254" spans="1:10" ht="12.75">
      <c r="A254" s="151" t="s">
        <v>568</v>
      </c>
      <c r="B254" s="154">
        <v>20603</v>
      </c>
      <c r="C254" s="154">
        <v>137080.274</v>
      </c>
      <c r="D254" s="155">
        <v>1.06</v>
      </c>
      <c r="E254" s="154">
        <v>145305.09044</v>
      </c>
      <c r="F254" s="154">
        <v>145236.86886744399</v>
      </c>
      <c r="G254" s="154">
        <v>7049.3068420833597</v>
      </c>
      <c r="H254" s="154">
        <v>1542.3096953549</v>
      </c>
      <c r="I254" s="154">
        <v>31776207</v>
      </c>
      <c r="J254" s="154">
        <v>0</v>
      </c>
    </row>
    <row r="255" spans="1:10" ht="12.75">
      <c r="A255" s="151" t="s">
        <v>569</v>
      </c>
      <c r="B255" s="154">
        <v>6926</v>
      </c>
      <c r="C255" s="154">
        <v>39521.347000000002</v>
      </c>
      <c r="D255" s="155">
        <v>0.9</v>
      </c>
      <c r="E255" s="154">
        <v>35569.212299999999</v>
      </c>
      <c r="F255" s="154">
        <v>35552.512351014397</v>
      </c>
      <c r="G255" s="154">
        <v>5133.1955459160199</v>
      </c>
      <c r="H255" s="154">
        <v>-373.801600812441</v>
      </c>
      <c r="I255" s="154">
        <v>0</v>
      </c>
      <c r="J255" s="154">
        <v>-2588950</v>
      </c>
    </row>
    <row r="256" spans="1:10" ht="12.75">
      <c r="A256" s="151" t="s">
        <v>570</v>
      </c>
      <c r="B256" s="154">
        <v>11089</v>
      </c>
      <c r="C256" s="154">
        <v>68080.399999999994</v>
      </c>
      <c r="D256" s="155">
        <v>0.95</v>
      </c>
      <c r="E256" s="154">
        <v>64676.38</v>
      </c>
      <c r="F256" s="154">
        <v>64646.014068995799</v>
      </c>
      <c r="G256" s="154">
        <v>5829.74245369247</v>
      </c>
      <c r="H256" s="154">
        <v>322.74530696400598</v>
      </c>
      <c r="I256" s="154">
        <v>3578923</v>
      </c>
      <c r="J256" s="154">
        <v>0</v>
      </c>
    </row>
    <row r="257" spans="1:10" ht="12.75">
      <c r="A257" s="151" t="s">
        <v>571</v>
      </c>
      <c r="B257" s="154">
        <v>10935</v>
      </c>
      <c r="C257" s="154">
        <v>51262.48</v>
      </c>
      <c r="D257" s="155">
        <v>1.02</v>
      </c>
      <c r="E257" s="154">
        <v>52287.729599999999</v>
      </c>
      <c r="F257" s="154">
        <v>52263.180211345301</v>
      </c>
      <c r="G257" s="154">
        <v>4779.4403485455196</v>
      </c>
      <c r="H257" s="154">
        <v>-727.55679818294004</v>
      </c>
      <c r="I257" s="154">
        <v>0</v>
      </c>
      <c r="J257" s="154">
        <v>-7955834</v>
      </c>
    </row>
    <row r="258" spans="1:10" ht="12.75">
      <c r="A258" s="151" t="s">
        <v>572</v>
      </c>
      <c r="B258" s="154">
        <v>11227</v>
      </c>
      <c r="C258" s="154">
        <v>63797.196000000004</v>
      </c>
      <c r="D258" s="155">
        <v>0.98799999999999999</v>
      </c>
      <c r="E258" s="154">
        <v>63031.629648000002</v>
      </c>
      <c r="F258" s="154">
        <v>63002.035936710403</v>
      </c>
      <c r="G258" s="154">
        <v>5611.6536863552501</v>
      </c>
      <c r="H258" s="154">
        <v>104.656539626792</v>
      </c>
      <c r="I258" s="154">
        <v>1174979</v>
      </c>
      <c r="J258" s="154">
        <v>0</v>
      </c>
    </row>
    <row r="259" spans="1:10" ht="12.75">
      <c r="A259" s="151" t="s">
        <v>573</v>
      </c>
      <c r="B259" s="154">
        <v>6764</v>
      </c>
      <c r="C259" s="154">
        <v>39645.125</v>
      </c>
      <c r="D259" s="155">
        <v>1.0109999999999999</v>
      </c>
      <c r="E259" s="154">
        <v>40081.221375000001</v>
      </c>
      <c r="F259" s="154">
        <v>40062.4030118999</v>
      </c>
      <c r="G259" s="154">
        <v>5922.8863116351204</v>
      </c>
      <c r="H259" s="154">
        <v>415.88916490665503</v>
      </c>
      <c r="I259" s="154">
        <v>2813074</v>
      </c>
      <c r="J259" s="154">
        <v>0</v>
      </c>
    </row>
    <row r="260" spans="1:10" ht="12.75">
      <c r="A260" s="151" t="s">
        <v>574</v>
      </c>
      <c r="B260" s="154">
        <v>7029</v>
      </c>
      <c r="C260" s="154">
        <v>28787.559000000001</v>
      </c>
      <c r="D260" s="155">
        <v>0.998</v>
      </c>
      <c r="E260" s="154">
        <v>28729.983882</v>
      </c>
      <c r="F260" s="154">
        <v>28716.4949899452</v>
      </c>
      <c r="G260" s="154">
        <v>4085.4310698456702</v>
      </c>
      <c r="H260" s="154">
        <v>-1421.56607688279</v>
      </c>
      <c r="I260" s="154">
        <v>0</v>
      </c>
      <c r="J260" s="154">
        <v>-9992188</v>
      </c>
    </row>
    <row r="261" spans="1:10" ht="18.75" customHeight="1">
      <c r="A261" s="145" t="s">
        <v>575</v>
      </c>
      <c r="B261" s="154"/>
      <c r="C261" s="154"/>
      <c r="D261" s="155"/>
      <c r="E261" s="154"/>
      <c r="F261" s="154"/>
      <c r="G261" s="154"/>
      <c r="H261" s="154"/>
      <c r="I261" s="154"/>
      <c r="J261" s="154"/>
    </row>
    <row r="262" spans="1:10" ht="12.75">
      <c r="A262" s="151" t="s">
        <v>576</v>
      </c>
      <c r="B262" s="154">
        <v>26744</v>
      </c>
      <c r="C262" s="154">
        <v>191082.337</v>
      </c>
      <c r="D262" s="155">
        <v>0.85299999999999998</v>
      </c>
      <c r="E262" s="154">
        <v>162993.233461</v>
      </c>
      <c r="F262" s="154">
        <v>162916.707203942</v>
      </c>
      <c r="G262" s="154">
        <v>6091.7105595252197</v>
      </c>
      <c r="H262" s="154">
        <v>584.71341279675801</v>
      </c>
      <c r="I262" s="154">
        <v>15637576</v>
      </c>
      <c r="J262" s="154">
        <v>0</v>
      </c>
    </row>
    <row r="263" spans="1:10" ht="12.75">
      <c r="A263" s="151" t="s">
        <v>577</v>
      </c>
      <c r="B263" s="154">
        <v>103183</v>
      </c>
      <c r="C263" s="154">
        <v>554196.21299999999</v>
      </c>
      <c r="D263" s="155">
        <v>1.0109999999999999</v>
      </c>
      <c r="E263" s="154">
        <v>560292.37134299998</v>
      </c>
      <c r="F263" s="154">
        <v>560029.31086419197</v>
      </c>
      <c r="G263" s="154">
        <v>5427.5346797843804</v>
      </c>
      <c r="H263" s="154">
        <v>-79.462466944080901</v>
      </c>
      <c r="I263" s="154">
        <v>0</v>
      </c>
      <c r="J263" s="154">
        <v>-8199176</v>
      </c>
    </row>
    <row r="264" spans="1:10" ht="12.75">
      <c r="A264" s="151" t="s">
        <v>578</v>
      </c>
      <c r="B264" s="154">
        <v>9583</v>
      </c>
      <c r="C264" s="154">
        <v>52088.805999999997</v>
      </c>
      <c r="D264" s="155">
        <v>1.17</v>
      </c>
      <c r="E264" s="154">
        <v>60943.903019999998</v>
      </c>
      <c r="F264" s="154">
        <v>60915.289508324902</v>
      </c>
      <c r="G264" s="154">
        <v>6356.5991347516301</v>
      </c>
      <c r="H264" s="154">
        <v>849.60198802317097</v>
      </c>
      <c r="I264" s="154">
        <v>8141736</v>
      </c>
      <c r="J264" s="154">
        <v>0</v>
      </c>
    </row>
    <row r="265" spans="1:10" ht="12.75">
      <c r="A265" s="151" t="s">
        <v>579</v>
      </c>
      <c r="B265" s="154">
        <v>37700</v>
      </c>
      <c r="C265" s="154">
        <v>277070.86499999999</v>
      </c>
      <c r="D265" s="155">
        <v>1.0589999999999999</v>
      </c>
      <c r="E265" s="154">
        <v>293418.04603500001</v>
      </c>
      <c r="F265" s="154">
        <v>293280.28458110802</v>
      </c>
      <c r="G265" s="154">
        <v>7779.3178933980798</v>
      </c>
      <c r="H265" s="154">
        <v>2272.3207466696199</v>
      </c>
      <c r="I265" s="154">
        <v>85666492</v>
      </c>
      <c r="J265" s="154">
        <v>0</v>
      </c>
    </row>
    <row r="266" spans="1:10" ht="12.75">
      <c r="A266" s="151" t="s">
        <v>580</v>
      </c>
      <c r="B266" s="154">
        <v>18821</v>
      </c>
      <c r="C266" s="154">
        <v>133120.57999999999</v>
      </c>
      <c r="D266" s="155">
        <v>0.89</v>
      </c>
      <c r="E266" s="154">
        <v>118477.3162</v>
      </c>
      <c r="F266" s="154">
        <v>118421.690421172</v>
      </c>
      <c r="G266" s="154">
        <v>6291.9977908278897</v>
      </c>
      <c r="H266" s="154">
        <v>785.000644099429</v>
      </c>
      <c r="I266" s="154">
        <v>14774497</v>
      </c>
      <c r="J266" s="154">
        <v>0</v>
      </c>
    </row>
    <row r="267" spans="1:10" ht="12.75">
      <c r="A267" s="151" t="s">
        <v>581</v>
      </c>
      <c r="B267" s="154">
        <v>9491</v>
      </c>
      <c r="C267" s="154">
        <v>42865.514999999999</v>
      </c>
      <c r="D267" s="155">
        <v>0.99399999999999999</v>
      </c>
      <c r="E267" s="154">
        <v>42608.321909999999</v>
      </c>
      <c r="F267" s="154">
        <v>42588.317058718501</v>
      </c>
      <c r="G267" s="154">
        <v>4487.2318047327499</v>
      </c>
      <c r="H267" s="154">
        <v>-1019.7653419957099</v>
      </c>
      <c r="I267" s="154">
        <v>0</v>
      </c>
      <c r="J267" s="154">
        <v>-9678593</v>
      </c>
    </row>
    <row r="268" spans="1:10" ht="12.75">
      <c r="A268" s="151" t="s">
        <v>582</v>
      </c>
      <c r="B268" s="154">
        <v>5883</v>
      </c>
      <c r="C268" s="154">
        <v>39874.705999999998</v>
      </c>
      <c r="D268" s="155">
        <v>0.91500000000000004</v>
      </c>
      <c r="E268" s="154">
        <v>36485.355989999996</v>
      </c>
      <c r="F268" s="154">
        <v>36468.225906302403</v>
      </c>
      <c r="G268" s="154">
        <v>6198.9165232538498</v>
      </c>
      <c r="H268" s="154">
        <v>691.91937652539002</v>
      </c>
      <c r="I268" s="154">
        <v>4070562</v>
      </c>
      <c r="J268" s="154">
        <v>0</v>
      </c>
    </row>
    <row r="269" spans="1:10" ht="12.75">
      <c r="A269" s="151" t="s">
        <v>583</v>
      </c>
      <c r="B269" s="154">
        <v>11721</v>
      </c>
      <c r="C269" s="154">
        <v>70783.399999999994</v>
      </c>
      <c r="D269" s="155">
        <v>0.89700000000000002</v>
      </c>
      <c r="E269" s="154">
        <v>63492.709799999997</v>
      </c>
      <c r="F269" s="154">
        <v>63462.899608937099</v>
      </c>
      <c r="G269" s="154">
        <v>5414.4611900808004</v>
      </c>
      <c r="H269" s="154">
        <v>-92.535956647659106</v>
      </c>
      <c r="I269" s="154">
        <v>0</v>
      </c>
      <c r="J269" s="154">
        <v>-1084614</v>
      </c>
    </row>
    <row r="270" spans="1:10" ht="12.75">
      <c r="A270" s="151" t="s">
        <v>584</v>
      </c>
      <c r="B270" s="154">
        <v>39280</v>
      </c>
      <c r="C270" s="154">
        <v>188428.24400000001</v>
      </c>
      <c r="D270" s="155">
        <v>0.93600000000000005</v>
      </c>
      <c r="E270" s="154">
        <v>176368.83638399999</v>
      </c>
      <c r="F270" s="154">
        <v>176286.03020472801</v>
      </c>
      <c r="G270" s="154">
        <v>4487.9335591835097</v>
      </c>
      <c r="H270" s="154">
        <v>-1019.06358754495</v>
      </c>
      <c r="I270" s="154">
        <v>0</v>
      </c>
      <c r="J270" s="154">
        <v>-40028818</v>
      </c>
    </row>
    <row r="271" spans="1:10" ht="12.75">
      <c r="A271" s="151" t="s">
        <v>585</v>
      </c>
      <c r="B271" s="154">
        <v>25467</v>
      </c>
      <c r="C271" s="154">
        <v>185300.46299999999</v>
      </c>
      <c r="D271" s="155">
        <v>0.95899999999999996</v>
      </c>
      <c r="E271" s="154">
        <v>177703.14401700001</v>
      </c>
      <c r="F271" s="154">
        <v>177619.71137264901</v>
      </c>
      <c r="G271" s="154">
        <v>6974.5047069795801</v>
      </c>
      <c r="H271" s="154">
        <v>1467.5075602511199</v>
      </c>
      <c r="I271" s="154">
        <v>37373015</v>
      </c>
      <c r="J271" s="154">
        <v>0</v>
      </c>
    </row>
    <row r="272" spans="1:10" ht="18.75" customHeight="1">
      <c r="A272" s="145" t="s">
        <v>586</v>
      </c>
      <c r="B272" s="154"/>
      <c r="C272" s="154"/>
      <c r="D272" s="155"/>
      <c r="E272" s="154"/>
      <c r="F272" s="154"/>
      <c r="G272" s="154"/>
      <c r="H272" s="154"/>
      <c r="I272" s="154"/>
      <c r="J272" s="154"/>
    </row>
    <row r="273" spans="1:10" ht="12.75">
      <c r="A273" s="151" t="s">
        <v>587</v>
      </c>
      <c r="B273" s="154">
        <v>24992</v>
      </c>
      <c r="C273" s="154">
        <v>206187.88500000001</v>
      </c>
      <c r="D273" s="155">
        <v>0.95699999999999996</v>
      </c>
      <c r="E273" s="154">
        <v>197321.805945</v>
      </c>
      <c r="F273" s="154">
        <v>197229.16222645901</v>
      </c>
      <c r="G273" s="154">
        <v>7891.6918304441097</v>
      </c>
      <c r="H273" s="154">
        <v>2384.6946837156502</v>
      </c>
      <c r="I273" s="154">
        <v>59598290</v>
      </c>
      <c r="J273" s="154">
        <v>0</v>
      </c>
    </row>
    <row r="274" spans="1:10" ht="12.75">
      <c r="A274" s="151" t="s">
        <v>588</v>
      </c>
      <c r="B274" s="154">
        <v>18050</v>
      </c>
      <c r="C274" s="154">
        <v>131869.932</v>
      </c>
      <c r="D274" s="155">
        <v>1.0209999999999999</v>
      </c>
      <c r="E274" s="154">
        <v>134639.200572</v>
      </c>
      <c r="F274" s="154">
        <v>134575.98669585201</v>
      </c>
      <c r="G274" s="154">
        <v>7455.7333349502396</v>
      </c>
      <c r="H274" s="154">
        <v>1948.7361882217799</v>
      </c>
      <c r="I274" s="154">
        <v>35174688</v>
      </c>
      <c r="J274" s="154">
        <v>0</v>
      </c>
    </row>
    <row r="275" spans="1:10" ht="12.75">
      <c r="A275" s="151" t="s">
        <v>589</v>
      </c>
      <c r="B275" s="154">
        <v>18809</v>
      </c>
      <c r="C275" s="154">
        <v>147973.302</v>
      </c>
      <c r="D275" s="155">
        <v>0.94299999999999995</v>
      </c>
      <c r="E275" s="154">
        <v>139538.82378599999</v>
      </c>
      <c r="F275" s="154">
        <v>139473.30950867801</v>
      </c>
      <c r="G275" s="154">
        <v>7415.2432085000901</v>
      </c>
      <c r="H275" s="154">
        <v>1908.2460617716299</v>
      </c>
      <c r="I275" s="154">
        <v>35892200</v>
      </c>
      <c r="J275" s="154">
        <v>0</v>
      </c>
    </row>
    <row r="276" spans="1:10" ht="12.75">
      <c r="A276" s="151" t="s">
        <v>590</v>
      </c>
      <c r="B276" s="154">
        <v>99368</v>
      </c>
      <c r="C276" s="154">
        <v>539980.30299999996</v>
      </c>
      <c r="D276" s="155">
        <v>1.03</v>
      </c>
      <c r="E276" s="154">
        <v>556179.71209000004</v>
      </c>
      <c r="F276" s="154">
        <v>555918.58252827602</v>
      </c>
      <c r="G276" s="154">
        <v>5594.5433391864199</v>
      </c>
      <c r="H276" s="154">
        <v>87.546192457960402</v>
      </c>
      <c r="I276" s="154">
        <v>8699290</v>
      </c>
      <c r="J276" s="154">
        <v>0</v>
      </c>
    </row>
    <row r="277" spans="1:10" ht="12.75">
      <c r="A277" s="151" t="s">
        <v>591</v>
      </c>
      <c r="B277" s="154">
        <v>17921</v>
      </c>
      <c r="C277" s="154">
        <v>89998.84</v>
      </c>
      <c r="D277" s="155">
        <v>0.878</v>
      </c>
      <c r="E277" s="154">
        <v>79018.981520000001</v>
      </c>
      <c r="F277" s="154">
        <v>78981.881655399397</v>
      </c>
      <c r="G277" s="154">
        <v>4407.2251356174002</v>
      </c>
      <c r="H277" s="154">
        <v>-1099.77201111106</v>
      </c>
      <c r="I277" s="154">
        <v>0</v>
      </c>
      <c r="J277" s="154">
        <v>-19709014</v>
      </c>
    </row>
    <row r="278" spans="1:10" ht="12.75">
      <c r="A278" s="151" t="s">
        <v>592</v>
      </c>
      <c r="B278" s="154">
        <v>9254</v>
      </c>
      <c r="C278" s="154">
        <v>58543.582999999999</v>
      </c>
      <c r="D278" s="155">
        <v>0.89800000000000002</v>
      </c>
      <c r="E278" s="154">
        <v>52572.137534000001</v>
      </c>
      <c r="F278" s="154">
        <v>52547.454614190603</v>
      </c>
      <c r="G278" s="154">
        <v>5678.3504013605598</v>
      </c>
      <c r="H278" s="154">
        <v>171.35325463209699</v>
      </c>
      <c r="I278" s="154">
        <v>1585703</v>
      </c>
      <c r="J278" s="154">
        <v>0</v>
      </c>
    </row>
    <row r="279" spans="1:10" ht="12.75">
      <c r="A279" s="151" t="s">
        <v>593</v>
      </c>
      <c r="B279" s="154">
        <v>55829</v>
      </c>
      <c r="C279" s="154">
        <v>381593.011</v>
      </c>
      <c r="D279" s="155">
        <v>0.91200000000000003</v>
      </c>
      <c r="E279" s="154">
        <v>348012.82603200001</v>
      </c>
      <c r="F279" s="154">
        <v>347849.43201607198</v>
      </c>
      <c r="G279" s="154">
        <v>6230.6226515981398</v>
      </c>
      <c r="H279" s="154">
        <v>723.62550486967302</v>
      </c>
      <c r="I279" s="154">
        <v>40399288</v>
      </c>
      <c r="J279" s="154">
        <v>0</v>
      </c>
    </row>
    <row r="280" spans="1:10" ht="18.75" customHeight="1">
      <c r="A280" s="145" t="s">
        <v>594</v>
      </c>
      <c r="B280" s="154"/>
      <c r="C280" s="154"/>
      <c r="D280" s="155"/>
      <c r="E280" s="154"/>
      <c r="F280" s="154"/>
      <c r="G280" s="154"/>
      <c r="H280" s="154"/>
      <c r="I280" s="154"/>
      <c r="J280" s="154"/>
    </row>
    <row r="281" spans="1:10" ht="12.75">
      <c r="A281" s="151" t="s">
        <v>595</v>
      </c>
      <c r="B281" s="154">
        <v>7119</v>
      </c>
      <c r="C281" s="154">
        <v>44425.915000000001</v>
      </c>
      <c r="D281" s="155">
        <v>1.18</v>
      </c>
      <c r="E281" s="154">
        <v>52422.579700000002</v>
      </c>
      <c r="F281" s="154">
        <v>52397.966998450604</v>
      </c>
      <c r="G281" s="154">
        <v>7360.2987777006101</v>
      </c>
      <c r="H281" s="154">
        <v>1853.30163097215</v>
      </c>
      <c r="I281" s="154">
        <v>13193654</v>
      </c>
      <c r="J281" s="154">
        <v>0</v>
      </c>
    </row>
    <row r="282" spans="1:10" ht="12.75">
      <c r="A282" s="151" t="s">
        <v>596</v>
      </c>
      <c r="B282" s="154">
        <v>6163</v>
      </c>
      <c r="C282" s="154">
        <v>31620.181</v>
      </c>
      <c r="D282" s="155">
        <v>1.242</v>
      </c>
      <c r="E282" s="154">
        <v>39272.264801999998</v>
      </c>
      <c r="F282" s="154">
        <v>39253.826248646299</v>
      </c>
      <c r="G282" s="154">
        <v>6369.2724726020197</v>
      </c>
      <c r="H282" s="154">
        <v>862.27532587355904</v>
      </c>
      <c r="I282" s="154">
        <v>5314203</v>
      </c>
      <c r="J282" s="154">
        <v>0</v>
      </c>
    </row>
    <row r="283" spans="1:10" ht="12.75">
      <c r="A283" s="151" t="s">
        <v>597</v>
      </c>
      <c r="B283" s="154">
        <v>10065</v>
      </c>
      <c r="C283" s="154">
        <v>47833.857000000004</v>
      </c>
      <c r="D283" s="155">
        <v>1.3129999999999999</v>
      </c>
      <c r="E283" s="154">
        <v>62805.854241000001</v>
      </c>
      <c r="F283" s="154">
        <v>62776.366532557702</v>
      </c>
      <c r="G283" s="154">
        <v>6237.0955322958498</v>
      </c>
      <c r="H283" s="154">
        <v>730.09838556738703</v>
      </c>
      <c r="I283" s="154">
        <v>7348440</v>
      </c>
      <c r="J283" s="154">
        <v>0</v>
      </c>
    </row>
    <row r="284" spans="1:10" ht="12.75">
      <c r="A284" s="151" t="s">
        <v>598</v>
      </c>
      <c r="B284" s="154">
        <v>15347</v>
      </c>
      <c r="C284" s="154">
        <v>79808.263999999996</v>
      </c>
      <c r="D284" s="155">
        <v>1.3169999999999999</v>
      </c>
      <c r="E284" s="154">
        <v>105107.48368799999</v>
      </c>
      <c r="F284" s="154">
        <v>105058.135122145</v>
      </c>
      <c r="G284" s="154">
        <v>6845.5160697299098</v>
      </c>
      <c r="H284" s="154">
        <v>1338.51892300145</v>
      </c>
      <c r="I284" s="154">
        <v>20542250</v>
      </c>
      <c r="J284" s="154">
        <v>0</v>
      </c>
    </row>
    <row r="285" spans="1:10" ht="12.75">
      <c r="A285" s="151" t="s">
        <v>599</v>
      </c>
      <c r="B285" s="154">
        <v>5221</v>
      </c>
      <c r="C285" s="154">
        <v>4876.0550000000003</v>
      </c>
      <c r="D285" s="155">
        <v>0.93100000000000005</v>
      </c>
      <c r="E285" s="154">
        <v>4539.6072050000002</v>
      </c>
      <c r="F285" s="154">
        <v>4537.4758334054004</v>
      </c>
      <c r="G285" s="154">
        <v>869.08175319008001</v>
      </c>
      <c r="H285" s="154">
        <v>-4637.9153935383802</v>
      </c>
      <c r="I285" s="154">
        <v>0</v>
      </c>
      <c r="J285" s="154">
        <v>-24214556</v>
      </c>
    </row>
    <row r="286" spans="1:10" ht="12.75">
      <c r="A286" s="151" t="s">
        <v>600</v>
      </c>
      <c r="B286" s="154">
        <v>11492</v>
      </c>
      <c r="C286" s="154">
        <v>71175.180999999997</v>
      </c>
      <c r="D286" s="155">
        <v>1.044</v>
      </c>
      <c r="E286" s="154">
        <v>74306.888963999998</v>
      </c>
      <c r="F286" s="154">
        <v>74272.001453854595</v>
      </c>
      <c r="G286" s="154">
        <v>6462.9308609340897</v>
      </c>
      <c r="H286" s="154">
        <v>955.93371420563005</v>
      </c>
      <c r="I286" s="154">
        <v>10985590</v>
      </c>
      <c r="J286" s="154">
        <v>0</v>
      </c>
    </row>
    <row r="287" spans="1:10" ht="12.75">
      <c r="A287" s="151" t="s">
        <v>601</v>
      </c>
      <c r="B287" s="154">
        <v>12194</v>
      </c>
      <c r="C287" s="154">
        <v>35977.824999999997</v>
      </c>
      <c r="D287" s="155">
        <v>1.1870000000000001</v>
      </c>
      <c r="E287" s="154">
        <v>42705.678274999998</v>
      </c>
      <c r="F287" s="154">
        <v>42685.627714347298</v>
      </c>
      <c r="G287" s="154">
        <v>3500.54352258056</v>
      </c>
      <c r="H287" s="154">
        <v>-2006.45362414791</v>
      </c>
      <c r="I287" s="154">
        <v>0</v>
      </c>
      <c r="J287" s="154">
        <v>-24466695</v>
      </c>
    </row>
    <row r="288" spans="1:10" ht="12.75">
      <c r="A288" s="151" t="s">
        <v>602</v>
      </c>
      <c r="B288" s="154">
        <v>64313</v>
      </c>
      <c r="C288" s="154">
        <v>704729.01800000004</v>
      </c>
      <c r="D288" s="155">
        <v>1.024</v>
      </c>
      <c r="E288" s="154">
        <v>721642.514432</v>
      </c>
      <c r="F288" s="154">
        <v>721303.69913647894</v>
      </c>
      <c r="G288" s="154">
        <v>11215.5193994446</v>
      </c>
      <c r="H288" s="154">
        <v>5708.5222527161104</v>
      </c>
      <c r="I288" s="154">
        <v>367132192</v>
      </c>
      <c r="J288" s="154">
        <v>0</v>
      </c>
    </row>
    <row r="289" spans="1:10" ht="18.75" customHeight="1">
      <c r="A289" s="145" t="s">
        <v>603</v>
      </c>
      <c r="B289" s="154"/>
      <c r="C289" s="154"/>
      <c r="D289" s="155"/>
      <c r="E289" s="154"/>
      <c r="F289" s="154"/>
      <c r="G289" s="154"/>
      <c r="H289" s="154"/>
      <c r="I289" s="154"/>
      <c r="J289" s="154"/>
    </row>
    <row r="290" spans="1:10" ht="12.75">
      <c r="A290" s="151" t="s">
        <v>604</v>
      </c>
      <c r="B290" s="154">
        <v>2393</v>
      </c>
      <c r="C290" s="154">
        <v>2586.8310000000001</v>
      </c>
      <c r="D290" s="155">
        <v>1.294</v>
      </c>
      <c r="E290" s="154">
        <v>3347.3593139999998</v>
      </c>
      <c r="F290" s="154">
        <v>3345.7877096217799</v>
      </c>
      <c r="G290" s="154">
        <v>1398.1561678319199</v>
      </c>
      <c r="H290" s="154">
        <v>-4108.84097889654</v>
      </c>
      <c r="I290" s="154">
        <v>0</v>
      </c>
      <c r="J290" s="154">
        <v>-9832456</v>
      </c>
    </row>
    <row r="291" spans="1:10" ht="12.75">
      <c r="A291" s="151" t="s">
        <v>605</v>
      </c>
      <c r="B291" s="154">
        <v>2449</v>
      </c>
      <c r="C291" s="154">
        <v>11217.557000000001</v>
      </c>
      <c r="D291" s="155">
        <v>1.26</v>
      </c>
      <c r="E291" s="154">
        <v>14134.12182</v>
      </c>
      <c r="F291" s="154">
        <v>14127.4857688173</v>
      </c>
      <c r="G291" s="154">
        <v>5768.6752833063701</v>
      </c>
      <c r="H291" s="154">
        <v>261.67813657791203</v>
      </c>
      <c r="I291" s="154">
        <v>640850</v>
      </c>
      <c r="J291" s="154">
        <v>0</v>
      </c>
    </row>
    <row r="292" spans="1:10" ht="12.75">
      <c r="A292" s="151" t="s">
        <v>606</v>
      </c>
      <c r="B292" s="154">
        <v>12278</v>
      </c>
      <c r="C292" s="154">
        <v>120242.005</v>
      </c>
      <c r="D292" s="155">
        <v>1.042</v>
      </c>
      <c r="E292" s="154">
        <v>125292.16920999999</v>
      </c>
      <c r="F292" s="154">
        <v>125233.343818635</v>
      </c>
      <c r="G292" s="154">
        <v>10199.816241947799</v>
      </c>
      <c r="H292" s="154">
        <v>4692.8190952192999</v>
      </c>
      <c r="I292" s="154">
        <v>57618433</v>
      </c>
      <c r="J292" s="154">
        <v>0</v>
      </c>
    </row>
    <row r="293" spans="1:10" ht="12.75">
      <c r="A293" s="151" t="s">
        <v>607</v>
      </c>
      <c r="B293" s="154">
        <v>3039</v>
      </c>
      <c r="C293" s="154">
        <v>5566.5259999999998</v>
      </c>
      <c r="D293" s="155">
        <v>1.0880000000000001</v>
      </c>
      <c r="E293" s="154">
        <v>6056.3802880000003</v>
      </c>
      <c r="F293" s="154">
        <v>6053.5367827518603</v>
      </c>
      <c r="G293" s="154">
        <v>1991.95024111611</v>
      </c>
      <c r="H293" s="154">
        <v>-3515.0469056123502</v>
      </c>
      <c r="I293" s="154">
        <v>0</v>
      </c>
      <c r="J293" s="154">
        <v>-10682228</v>
      </c>
    </row>
    <row r="294" spans="1:10" ht="12.75">
      <c r="A294" s="151" t="s">
        <v>608</v>
      </c>
      <c r="B294" s="154">
        <v>7104</v>
      </c>
      <c r="C294" s="154">
        <v>38341.224999999999</v>
      </c>
      <c r="D294" s="155">
        <v>1.0309999999999999</v>
      </c>
      <c r="E294" s="154">
        <v>39529.802974999999</v>
      </c>
      <c r="F294" s="154">
        <v>39511.243505998304</v>
      </c>
      <c r="G294" s="154">
        <v>5561.8304484794999</v>
      </c>
      <c r="H294" s="154">
        <v>54.833301751034902</v>
      </c>
      <c r="I294" s="154">
        <v>389536</v>
      </c>
      <c r="J294" s="154">
        <v>0</v>
      </c>
    </row>
    <row r="295" spans="1:10" ht="12.75">
      <c r="A295" s="151" t="s">
        <v>609</v>
      </c>
      <c r="B295" s="154">
        <v>3963</v>
      </c>
      <c r="C295" s="154">
        <v>29096.433000000001</v>
      </c>
      <c r="D295" s="155">
        <v>0.98899999999999999</v>
      </c>
      <c r="E295" s="154">
        <v>28776.372237</v>
      </c>
      <c r="F295" s="154">
        <v>28762.8615653468</v>
      </c>
      <c r="G295" s="154">
        <v>7257.8505085406896</v>
      </c>
      <c r="H295" s="154">
        <v>1750.8533618122301</v>
      </c>
      <c r="I295" s="154">
        <v>6938632</v>
      </c>
      <c r="J295" s="154">
        <v>0</v>
      </c>
    </row>
    <row r="296" spans="1:10" ht="12.75">
      <c r="A296" s="151" t="s">
        <v>610</v>
      </c>
      <c r="B296" s="154">
        <v>6772</v>
      </c>
      <c r="C296" s="154">
        <v>26557.22</v>
      </c>
      <c r="D296" s="155">
        <v>1.2150000000000001</v>
      </c>
      <c r="E296" s="154">
        <v>32267.022300000001</v>
      </c>
      <c r="F296" s="154">
        <v>32251.872748140799</v>
      </c>
      <c r="G296" s="154">
        <v>4762.5328925193198</v>
      </c>
      <c r="H296" s="154">
        <v>-744.46425420914102</v>
      </c>
      <c r="I296" s="154">
        <v>0</v>
      </c>
      <c r="J296" s="154">
        <v>-5041512</v>
      </c>
    </row>
    <row r="297" spans="1:10" ht="12.75">
      <c r="A297" s="151" t="s">
        <v>611</v>
      </c>
      <c r="B297" s="154">
        <v>73320</v>
      </c>
      <c r="C297" s="154">
        <v>602328.995</v>
      </c>
      <c r="D297" s="155">
        <v>0.97799999999999998</v>
      </c>
      <c r="E297" s="154">
        <v>589077.75711000001</v>
      </c>
      <c r="F297" s="154">
        <v>588801.18172763498</v>
      </c>
      <c r="G297" s="154">
        <v>8030.5671266725903</v>
      </c>
      <c r="H297" s="154">
        <v>2523.56997994413</v>
      </c>
      <c r="I297" s="154">
        <v>185028151</v>
      </c>
      <c r="J297" s="154">
        <v>0</v>
      </c>
    </row>
    <row r="298" spans="1:10" ht="12.75">
      <c r="A298" s="151" t="s">
        <v>612</v>
      </c>
      <c r="B298" s="154">
        <v>2458</v>
      </c>
      <c r="C298" s="154">
        <v>6212.9309999999996</v>
      </c>
      <c r="D298" s="155">
        <v>1.7729999999999999</v>
      </c>
      <c r="E298" s="154">
        <v>11015.526663000001</v>
      </c>
      <c r="F298" s="154">
        <v>11010.354810113</v>
      </c>
      <c r="G298" s="154">
        <v>4479.3957730321399</v>
      </c>
      <c r="H298" s="154">
        <v>-1027.60137369632</v>
      </c>
      <c r="I298" s="154">
        <v>0</v>
      </c>
      <c r="J298" s="154">
        <v>-2525844</v>
      </c>
    </row>
    <row r="299" spans="1:10" ht="12.75">
      <c r="A299" s="151" t="s">
        <v>613</v>
      </c>
      <c r="B299" s="154">
        <v>5805</v>
      </c>
      <c r="C299" s="154">
        <v>25123.362000000001</v>
      </c>
      <c r="D299" s="155">
        <v>1.127</v>
      </c>
      <c r="E299" s="154">
        <v>28314.028974000001</v>
      </c>
      <c r="F299" s="154">
        <v>28300.735375158001</v>
      </c>
      <c r="G299" s="154">
        <v>4875.2343454191096</v>
      </c>
      <c r="H299" s="154">
        <v>-631.76280130934799</v>
      </c>
      <c r="I299" s="154">
        <v>0</v>
      </c>
      <c r="J299" s="154">
        <v>-3667383</v>
      </c>
    </row>
    <row r="300" spans="1:10" ht="12.75">
      <c r="A300" s="151" t="s">
        <v>614</v>
      </c>
      <c r="B300" s="154">
        <v>131064</v>
      </c>
      <c r="C300" s="154">
        <v>881856.72499999998</v>
      </c>
      <c r="D300" s="155">
        <v>1.016</v>
      </c>
      <c r="E300" s="154">
        <v>895966.43259999994</v>
      </c>
      <c r="F300" s="154">
        <v>895545.77122602705</v>
      </c>
      <c r="G300" s="154">
        <v>6832.8890559270803</v>
      </c>
      <c r="H300" s="154">
        <v>1325.8919091986199</v>
      </c>
      <c r="I300" s="154">
        <v>173776697</v>
      </c>
      <c r="J300" s="154">
        <v>0</v>
      </c>
    </row>
    <row r="301" spans="1:10" ht="12.75">
      <c r="A301" s="151" t="s">
        <v>615</v>
      </c>
      <c r="B301" s="154">
        <v>6488</v>
      </c>
      <c r="C301" s="154">
        <v>50894.277999999998</v>
      </c>
      <c r="D301" s="155">
        <v>1.077</v>
      </c>
      <c r="E301" s="154">
        <v>54813.137406000002</v>
      </c>
      <c r="F301" s="154">
        <v>54787.402323909802</v>
      </c>
      <c r="G301" s="154">
        <v>8444.4208267431895</v>
      </c>
      <c r="H301" s="154">
        <v>2937.4236800147301</v>
      </c>
      <c r="I301" s="154">
        <v>19058005</v>
      </c>
      <c r="J301" s="154">
        <v>0</v>
      </c>
    </row>
    <row r="302" spans="1:10" ht="12.75">
      <c r="A302" s="151" t="s">
        <v>616</v>
      </c>
      <c r="B302" s="154">
        <v>5543</v>
      </c>
      <c r="C302" s="154">
        <v>24162.817999999999</v>
      </c>
      <c r="D302" s="155">
        <v>1.39</v>
      </c>
      <c r="E302" s="154">
        <v>33586.317020000002</v>
      </c>
      <c r="F302" s="154">
        <v>33570.548051710299</v>
      </c>
      <c r="G302" s="154">
        <v>6056.3860818528301</v>
      </c>
      <c r="H302" s="154">
        <v>549.38893512437198</v>
      </c>
      <c r="I302" s="154">
        <v>3045263</v>
      </c>
      <c r="J302" s="154">
        <v>0</v>
      </c>
    </row>
    <row r="303" spans="1:10" ht="12.75">
      <c r="A303" s="151" t="s">
        <v>617</v>
      </c>
      <c r="B303" s="154">
        <v>9040</v>
      </c>
      <c r="C303" s="154">
        <v>77914.737999999998</v>
      </c>
      <c r="D303" s="155">
        <v>1.0900000000000001</v>
      </c>
      <c r="E303" s="154">
        <v>84927.064419999995</v>
      </c>
      <c r="F303" s="154">
        <v>84887.190676624698</v>
      </c>
      <c r="G303" s="154">
        <v>9390.1759598036097</v>
      </c>
      <c r="H303" s="154">
        <v>3883.1788130751502</v>
      </c>
      <c r="I303" s="154">
        <v>35103936</v>
      </c>
      <c r="J303" s="154">
        <v>0</v>
      </c>
    </row>
    <row r="304" spans="1:10" ht="12.75">
      <c r="A304" s="151" t="s">
        <v>618</v>
      </c>
      <c r="B304" s="154">
        <v>2817</v>
      </c>
      <c r="C304" s="154">
        <v>17962.008000000002</v>
      </c>
      <c r="D304" s="155">
        <v>1.1120000000000001</v>
      </c>
      <c r="E304" s="154">
        <v>19973.752896000002</v>
      </c>
      <c r="F304" s="154">
        <v>19964.375104566199</v>
      </c>
      <c r="G304" s="154">
        <v>7087.1051134420204</v>
      </c>
      <c r="H304" s="154">
        <v>1580.10796671356</v>
      </c>
      <c r="I304" s="154">
        <v>4451164</v>
      </c>
      <c r="J304" s="154">
        <v>0</v>
      </c>
    </row>
    <row r="305" spans="1:10" ht="18.75" customHeight="1">
      <c r="A305" s="145" t="s">
        <v>619</v>
      </c>
      <c r="B305" s="154"/>
      <c r="C305" s="154"/>
      <c r="D305" s="155"/>
      <c r="E305" s="154"/>
      <c r="F305" s="154"/>
      <c r="G305" s="154"/>
      <c r="H305" s="154"/>
      <c r="I305" s="154"/>
      <c r="J305" s="154"/>
    </row>
    <row r="306" spans="1:10" ht="12.75">
      <c r="A306" s="151" t="s">
        <v>620</v>
      </c>
      <c r="B306" s="154">
        <v>2707</v>
      </c>
      <c r="C306" s="154">
        <v>8969.8559999999998</v>
      </c>
      <c r="D306" s="155">
        <v>1.3049999999999999</v>
      </c>
      <c r="E306" s="154">
        <v>11705.66208</v>
      </c>
      <c r="F306" s="154">
        <v>11700.1662045803</v>
      </c>
      <c r="G306" s="154">
        <v>4322.1892148430898</v>
      </c>
      <c r="H306" s="154">
        <v>-1184.80793188537</v>
      </c>
      <c r="I306" s="154">
        <v>0</v>
      </c>
      <c r="J306" s="154">
        <v>-3207275</v>
      </c>
    </row>
    <row r="307" spans="1:10" ht="12.75">
      <c r="A307" s="151" t="s">
        <v>621</v>
      </c>
      <c r="B307" s="154">
        <v>6145</v>
      </c>
      <c r="C307" s="154">
        <v>41208.144</v>
      </c>
      <c r="D307" s="155">
        <v>1.1220000000000001</v>
      </c>
      <c r="E307" s="154">
        <v>46235.537568</v>
      </c>
      <c r="F307" s="154">
        <v>46213.829718183202</v>
      </c>
      <c r="G307" s="154">
        <v>7520.5581315188301</v>
      </c>
      <c r="H307" s="154">
        <v>2013.56098479037</v>
      </c>
      <c r="I307" s="154">
        <v>12373332</v>
      </c>
      <c r="J307" s="154">
        <v>0</v>
      </c>
    </row>
    <row r="308" spans="1:10" ht="12.75">
      <c r="A308" s="151" t="s">
        <v>622</v>
      </c>
      <c r="B308" s="154">
        <v>28168</v>
      </c>
      <c r="C308" s="154">
        <v>223856.56099999999</v>
      </c>
      <c r="D308" s="155">
        <v>1.0269999999999999</v>
      </c>
      <c r="E308" s="154">
        <v>229900.68814700001</v>
      </c>
      <c r="F308" s="154">
        <v>229792.748456589</v>
      </c>
      <c r="G308" s="154">
        <v>8157.93625591413</v>
      </c>
      <c r="H308" s="154">
        <v>2650.9391091856701</v>
      </c>
      <c r="I308" s="154">
        <v>74671653</v>
      </c>
      <c r="J308" s="154">
        <v>0</v>
      </c>
    </row>
    <row r="309" spans="1:10" ht="12.75">
      <c r="A309" s="151" t="s">
        <v>623</v>
      </c>
      <c r="B309" s="154">
        <v>17452</v>
      </c>
      <c r="C309" s="154">
        <v>81530.400999999998</v>
      </c>
      <c r="D309" s="155">
        <v>1.304</v>
      </c>
      <c r="E309" s="154">
        <v>106315.64290399999</v>
      </c>
      <c r="F309" s="154">
        <v>106265.72710047</v>
      </c>
      <c r="G309" s="154">
        <v>6089.0285984683896</v>
      </c>
      <c r="H309" s="154">
        <v>582.03145173992698</v>
      </c>
      <c r="I309" s="154">
        <v>10157613</v>
      </c>
      <c r="J309" s="154">
        <v>0</v>
      </c>
    </row>
    <row r="310" spans="1:10" ht="12.75">
      <c r="A310" s="151" t="s">
        <v>624</v>
      </c>
      <c r="B310" s="154">
        <v>9502</v>
      </c>
      <c r="C310" s="154">
        <v>86962.37</v>
      </c>
      <c r="D310" s="155">
        <v>0.85499999999999998</v>
      </c>
      <c r="E310" s="154">
        <v>74352.826350000003</v>
      </c>
      <c r="F310" s="154">
        <v>74317.917271988597</v>
      </c>
      <c r="G310" s="154">
        <v>7821.2920724046098</v>
      </c>
      <c r="H310" s="154">
        <v>2314.2949256761499</v>
      </c>
      <c r="I310" s="154">
        <v>21990430</v>
      </c>
      <c r="J310" s="154">
        <v>0</v>
      </c>
    </row>
    <row r="311" spans="1:10" ht="12.75">
      <c r="A311" s="151" t="s">
        <v>625</v>
      </c>
      <c r="B311" s="154">
        <v>4773</v>
      </c>
      <c r="C311" s="154">
        <v>16757.151999999998</v>
      </c>
      <c r="D311" s="155">
        <v>1.0189999999999999</v>
      </c>
      <c r="E311" s="154">
        <v>17075.537887999999</v>
      </c>
      <c r="F311" s="154">
        <v>17067.5208251191</v>
      </c>
      <c r="G311" s="154">
        <v>3575.8476482545798</v>
      </c>
      <c r="H311" s="154">
        <v>-1931.1494984738799</v>
      </c>
      <c r="I311" s="154">
        <v>0</v>
      </c>
      <c r="J311" s="154">
        <v>-9217377</v>
      </c>
    </row>
    <row r="312" spans="1:10" ht="12.75">
      <c r="A312" s="151" t="s">
        <v>626</v>
      </c>
      <c r="B312" s="154">
        <v>15789</v>
      </c>
      <c r="C312" s="154">
        <v>107243.251</v>
      </c>
      <c r="D312" s="155">
        <v>0.89</v>
      </c>
      <c r="E312" s="154">
        <v>95446.493390000003</v>
      </c>
      <c r="F312" s="154">
        <v>95401.680714447095</v>
      </c>
      <c r="G312" s="154">
        <v>6042.2877138797303</v>
      </c>
      <c r="H312" s="154">
        <v>535.29056715127194</v>
      </c>
      <c r="I312" s="154">
        <v>8451703</v>
      </c>
      <c r="J312" s="154">
        <v>0</v>
      </c>
    </row>
    <row r="313" spans="1:10" ht="12.75">
      <c r="A313" s="151" t="s">
        <v>627</v>
      </c>
      <c r="B313" s="154">
        <v>22523</v>
      </c>
      <c r="C313" s="154">
        <v>117209.077</v>
      </c>
      <c r="D313" s="155">
        <v>1.016</v>
      </c>
      <c r="E313" s="154">
        <v>119084.422232</v>
      </c>
      <c r="F313" s="154">
        <v>119028.511413411</v>
      </c>
      <c r="G313" s="154">
        <v>5284.7538699734096</v>
      </c>
      <c r="H313" s="154">
        <v>-222.243276755056</v>
      </c>
      <c r="I313" s="154">
        <v>0</v>
      </c>
      <c r="J313" s="154">
        <v>-5005585</v>
      </c>
    </row>
    <row r="314" spans="1:10" ht="12.75">
      <c r="A314" s="151" t="s">
        <v>628</v>
      </c>
      <c r="B314" s="154">
        <v>78870</v>
      </c>
      <c r="C314" s="154">
        <v>497485.51799999998</v>
      </c>
      <c r="D314" s="155">
        <v>0.92100000000000004</v>
      </c>
      <c r="E314" s="154">
        <v>458184.16207800002</v>
      </c>
      <c r="F314" s="154">
        <v>457969.04198851902</v>
      </c>
      <c r="G314" s="154">
        <v>5806.6316975848804</v>
      </c>
      <c r="H314" s="154">
        <v>299.63455085641698</v>
      </c>
      <c r="I314" s="154">
        <v>23632177</v>
      </c>
      <c r="J314" s="154">
        <v>0</v>
      </c>
    </row>
    <row r="315" spans="1:10" ht="12.75">
      <c r="A315" s="151" t="s">
        <v>629</v>
      </c>
      <c r="B315" s="154">
        <v>5981</v>
      </c>
      <c r="C315" s="154">
        <v>29627.537</v>
      </c>
      <c r="D315" s="155">
        <v>1.1160000000000001</v>
      </c>
      <c r="E315" s="154">
        <v>33064.331292000003</v>
      </c>
      <c r="F315" s="154">
        <v>33048.8073990005</v>
      </c>
      <c r="G315" s="154">
        <v>5525.6324024411497</v>
      </c>
      <c r="H315" s="154">
        <v>18.635255712691102</v>
      </c>
      <c r="I315" s="154">
        <v>111457</v>
      </c>
      <c r="J315" s="154">
        <v>0</v>
      </c>
    </row>
    <row r="316" spans="1:10" ht="12.75">
      <c r="A316" s="151" t="s">
        <v>630</v>
      </c>
      <c r="B316" s="154">
        <v>42336</v>
      </c>
      <c r="C316" s="154">
        <v>271452.35399999999</v>
      </c>
      <c r="D316" s="155">
        <v>0.95</v>
      </c>
      <c r="E316" s="154">
        <v>257879.73629999999</v>
      </c>
      <c r="F316" s="154">
        <v>257758.66028616199</v>
      </c>
      <c r="G316" s="154">
        <v>6088.4037293594602</v>
      </c>
      <c r="H316" s="154">
        <v>581.40658263099601</v>
      </c>
      <c r="I316" s="154">
        <v>24614429</v>
      </c>
      <c r="J316" s="154">
        <v>0</v>
      </c>
    </row>
    <row r="317" spans="1:10" ht="12.75">
      <c r="A317" s="151" t="s">
        <v>631</v>
      </c>
      <c r="B317" s="154">
        <v>8034</v>
      </c>
      <c r="C317" s="154">
        <v>60095.826999999997</v>
      </c>
      <c r="D317" s="155">
        <v>0.97299999999999998</v>
      </c>
      <c r="E317" s="154">
        <v>58473.239671000003</v>
      </c>
      <c r="F317" s="154">
        <v>58445.786149924097</v>
      </c>
      <c r="G317" s="154">
        <v>7274.8053460199299</v>
      </c>
      <c r="H317" s="154">
        <v>1767.8081992914699</v>
      </c>
      <c r="I317" s="154">
        <v>14202571</v>
      </c>
      <c r="J317" s="154">
        <v>0</v>
      </c>
    </row>
    <row r="318" spans="1:10" ht="12.75">
      <c r="A318" s="152" t="s">
        <v>632</v>
      </c>
      <c r="B318" s="154">
        <v>3269</v>
      </c>
      <c r="C318" s="154">
        <v>23236.298999999999</v>
      </c>
      <c r="D318" s="155">
        <v>1.079</v>
      </c>
      <c r="E318" s="154">
        <v>25071.966621</v>
      </c>
      <c r="F318" s="154">
        <v>25060.195189009599</v>
      </c>
      <c r="G318" s="154">
        <v>7666.0125998805897</v>
      </c>
      <c r="H318" s="154">
        <v>2159.0154531521198</v>
      </c>
      <c r="I318" s="154">
        <v>7057822</v>
      </c>
      <c r="J318" s="154">
        <v>0</v>
      </c>
    </row>
    <row r="319" spans="1:10" ht="13.5" thickBot="1">
      <c r="A319" s="153" t="s">
        <v>633</v>
      </c>
      <c r="B319" s="156">
        <v>4203</v>
      </c>
      <c r="C319" s="156">
        <v>41658.894</v>
      </c>
      <c r="D319" s="157">
        <v>0.86499999999999999</v>
      </c>
      <c r="E319" s="156">
        <v>36034.943310000002</v>
      </c>
      <c r="F319" s="156">
        <v>36018.024697636502</v>
      </c>
      <c r="G319" s="156">
        <v>8569.5990239439798</v>
      </c>
      <c r="H319" s="156">
        <v>3062.6018772155198</v>
      </c>
      <c r="I319" s="156">
        <v>12872116</v>
      </c>
      <c r="J319" s="156">
        <v>0</v>
      </c>
    </row>
    <row r="320" spans="1:10" ht="12.75">
      <c r="A320" s="145"/>
    </row>
    <row r="321" spans="1:1" ht="12.75">
      <c r="A321" s="145"/>
    </row>
    <row r="322" spans="1:1" ht="12.75">
      <c r="A322" s="145"/>
    </row>
  </sheetData>
  <mergeCells count="4">
    <mergeCell ref="F2:G2"/>
    <mergeCell ref="F3:G3"/>
    <mergeCell ref="F4:G4"/>
    <mergeCell ref="F5:G5"/>
  </mergeCells>
  <pageMargins left="0.70866141732283472" right="0.15748031496062992" top="1.1811023622047245" bottom="0.62992125984251968" header="0.39370078740157483" footer="0.39370078740157483"/>
  <pageSetup paperSize="9" scale="80" orientation="portrait" r:id="rId1"/>
  <headerFooter alignWithMargins="0"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P322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21.28515625" style="11" customWidth="1"/>
    <col min="2" max="2" width="12.28515625" style="11" customWidth="1"/>
    <col min="3" max="3" width="11.28515625" style="11" customWidth="1"/>
    <col min="4" max="4" width="9.7109375" style="11" bestFit="1" customWidth="1"/>
    <col min="5" max="5" width="9.42578125" style="11" bestFit="1" customWidth="1"/>
    <col min="6" max="6" width="9.7109375" style="11" bestFit="1" customWidth="1"/>
    <col min="7" max="7" width="9.85546875" style="11" bestFit="1" customWidth="1"/>
    <col min="8" max="9" width="10.5703125" style="11" bestFit="1" customWidth="1"/>
    <col min="10" max="10" width="10.85546875" style="11" bestFit="1" customWidth="1"/>
    <col min="11" max="11" width="9.85546875" style="11" bestFit="1" customWidth="1"/>
    <col min="12" max="12" width="10.5703125" style="11" bestFit="1" customWidth="1"/>
    <col min="13" max="13" width="10.140625" style="11" bestFit="1" customWidth="1"/>
    <col min="14" max="14" width="13" style="11" bestFit="1" customWidth="1"/>
    <col min="15" max="15" width="12" style="11" customWidth="1"/>
    <col min="16" max="16" width="5" style="11" customWidth="1"/>
    <col min="17" max="16384" width="9.140625" style="11" hidden="1"/>
  </cols>
  <sheetData>
    <row r="1" spans="1:15" ht="16.5" thickBot="1">
      <c r="A1" s="27" t="s">
        <v>637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ht="14.25">
      <c r="A2" s="31" t="s">
        <v>5</v>
      </c>
      <c r="B2" s="181" t="s">
        <v>634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4" t="s">
        <v>33</v>
      </c>
      <c r="N2" s="13" t="s">
        <v>34</v>
      </c>
      <c r="O2" s="13" t="s">
        <v>7</v>
      </c>
    </row>
    <row r="3" spans="1:15">
      <c r="B3" s="16" t="s">
        <v>35</v>
      </c>
      <c r="C3" s="32" t="s">
        <v>36</v>
      </c>
      <c r="D3" s="16" t="s">
        <v>37</v>
      </c>
      <c r="E3" s="16" t="s">
        <v>38</v>
      </c>
      <c r="F3" s="16" t="s">
        <v>39</v>
      </c>
      <c r="G3" s="16" t="s">
        <v>40</v>
      </c>
      <c r="H3" s="16" t="s">
        <v>40</v>
      </c>
      <c r="I3" s="183" t="s">
        <v>41</v>
      </c>
      <c r="J3" s="184"/>
      <c r="K3" s="184"/>
      <c r="L3" s="16" t="s">
        <v>42</v>
      </c>
      <c r="M3" s="16" t="s">
        <v>43</v>
      </c>
      <c r="N3" s="16" t="s">
        <v>44</v>
      </c>
      <c r="O3" s="15" t="s">
        <v>13</v>
      </c>
    </row>
    <row r="4" spans="1:15">
      <c r="A4" s="33" t="s">
        <v>18</v>
      </c>
      <c r="B4" s="16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50</v>
      </c>
      <c r="I4" s="16" t="s">
        <v>51</v>
      </c>
      <c r="J4" s="16" t="s">
        <v>52</v>
      </c>
      <c r="K4" s="16" t="s">
        <v>53</v>
      </c>
      <c r="L4" s="16" t="s">
        <v>54</v>
      </c>
      <c r="M4" s="16" t="s">
        <v>55</v>
      </c>
      <c r="N4" s="16" t="s">
        <v>56</v>
      </c>
      <c r="O4" s="15" t="s">
        <v>19</v>
      </c>
    </row>
    <row r="5" spans="1:15" ht="14.25">
      <c r="A5" s="34"/>
      <c r="B5" s="16" t="s">
        <v>57</v>
      </c>
      <c r="C5" s="16" t="s">
        <v>58</v>
      </c>
      <c r="D5" s="16" t="s">
        <v>59</v>
      </c>
      <c r="E5" s="16" t="s">
        <v>60</v>
      </c>
      <c r="F5" s="16" t="s">
        <v>59</v>
      </c>
      <c r="G5" s="16" t="s">
        <v>61</v>
      </c>
      <c r="H5" s="16" t="s">
        <v>62</v>
      </c>
      <c r="I5" s="16" t="s">
        <v>63</v>
      </c>
      <c r="J5" s="16" t="s">
        <v>64</v>
      </c>
      <c r="K5" s="16" t="s">
        <v>63</v>
      </c>
      <c r="L5" s="16" t="s">
        <v>65</v>
      </c>
      <c r="M5" s="16" t="s">
        <v>66</v>
      </c>
      <c r="N5" s="35" t="s">
        <v>323</v>
      </c>
      <c r="O5" s="15" t="s">
        <v>15</v>
      </c>
    </row>
    <row r="6" spans="1:15">
      <c r="A6" s="34"/>
      <c r="B6" s="16"/>
      <c r="C6" s="16" t="s">
        <v>67</v>
      </c>
      <c r="D6" s="16" t="s">
        <v>68</v>
      </c>
      <c r="E6" s="16" t="s">
        <v>69</v>
      </c>
      <c r="F6" s="16" t="s">
        <v>68</v>
      </c>
      <c r="G6" s="16" t="s">
        <v>70</v>
      </c>
      <c r="H6" s="16" t="s">
        <v>71</v>
      </c>
      <c r="I6" s="16" t="s">
        <v>72</v>
      </c>
      <c r="J6" s="16" t="s">
        <v>73</v>
      </c>
      <c r="K6" s="16" t="s">
        <v>72</v>
      </c>
      <c r="L6" s="16" t="s">
        <v>74</v>
      </c>
      <c r="M6" s="36" t="s">
        <v>635</v>
      </c>
      <c r="N6" s="15" t="s">
        <v>75</v>
      </c>
      <c r="O6" s="35" t="s">
        <v>323</v>
      </c>
    </row>
    <row r="7" spans="1:15">
      <c r="A7" s="37"/>
      <c r="B7" s="38"/>
      <c r="C7" s="39" t="s">
        <v>76</v>
      </c>
      <c r="D7" s="38"/>
      <c r="E7" s="38"/>
      <c r="F7" s="38"/>
      <c r="G7" s="38"/>
      <c r="H7" s="38"/>
      <c r="I7" s="39" t="s">
        <v>77</v>
      </c>
      <c r="J7" s="38"/>
      <c r="K7" s="39" t="s">
        <v>77</v>
      </c>
      <c r="L7" s="38" t="s">
        <v>78</v>
      </c>
      <c r="M7" s="39" t="s">
        <v>79</v>
      </c>
      <c r="N7" s="39"/>
    </row>
    <row r="8" spans="1:15" ht="15" customHeight="1">
      <c r="A8" s="40" t="s">
        <v>987</v>
      </c>
      <c r="B8" s="41">
        <v>612358</v>
      </c>
      <c r="C8" s="41"/>
      <c r="D8" s="41">
        <v>75474</v>
      </c>
      <c r="E8" s="41">
        <v>30190</v>
      </c>
      <c r="F8" s="41">
        <v>75474</v>
      </c>
      <c r="G8" s="41">
        <v>301895</v>
      </c>
      <c r="H8" s="41">
        <v>166043</v>
      </c>
      <c r="I8" s="41">
        <v>1295668</v>
      </c>
      <c r="J8" s="41">
        <v>466440</v>
      </c>
      <c r="K8" s="41">
        <v>1036534</v>
      </c>
      <c r="L8" s="41">
        <v>210625</v>
      </c>
      <c r="M8" s="41">
        <v>306179</v>
      </c>
      <c r="N8" s="42"/>
      <c r="O8" s="43"/>
    </row>
    <row r="9" spans="1:15" ht="18" customHeight="1">
      <c r="A9" s="21" t="s">
        <v>31</v>
      </c>
      <c r="B9" s="81">
        <v>5274</v>
      </c>
      <c r="C9" s="81">
        <v>54</v>
      </c>
      <c r="D9" s="81">
        <v>7055</v>
      </c>
      <c r="E9" s="81">
        <v>18053</v>
      </c>
      <c r="F9" s="81">
        <v>4013</v>
      </c>
      <c r="G9" s="81">
        <v>8791</v>
      </c>
      <c r="H9" s="81">
        <v>4502</v>
      </c>
      <c r="I9" s="81">
        <v>830</v>
      </c>
      <c r="J9" s="81">
        <v>49</v>
      </c>
      <c r="K9" s="81">
        <v>28618</v>
      </c>
      <c r="L9" s="81">
        <v>39024</v>
      </c>
      <c r="M9" s="81">
        <v>13864</v>
      </c>
      <c r="N9" s="81">
        <v>4423253</v>
      </c>
      <c r="O9" s="81">
        <v>55627698.261</v>
      </c>
    </row>
    <row r="10" spans="1:15" ht="18.75" customHeight="1">
      <c r="A10" s="145" t="s">
        <v>324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>
      <c r="A11" s="151" t="s">
        <v>314</v>
      </c>
      <c r="B11" s="17">
        <v>85</v>
      </c>
      <c r="C11" s="17" t="s">
        <v>967</v>
      </c>
      <c r="D11" s="17">
        <v>136</v>
      </c>
      <c r="E11" s="17">
        <v>187</v>
      </c>
      <c r="F11" s="17">
        <v>79</v>
      </c>
      <c r="G11" s="17">
        <v>76</v>
      </c>
      <c r="H11" s="17">
        <v>65</v>
      </c>
      <c r="I11" s="17">
        <v>8</v>
      </c>
      <c r="J11" s="17">
        <v>0</v>
      </c>
      <c r="K11" s="17">
        <v>228</v>
      </c>
      <c r="L11" s="17">
        <v>389</v>
      </c>
      <c r="M11" s="17">
        <v>180</v>
      </c>
      <c r="N11" s="17">
        <v>57146</v>
      </c>
      <c r="O11" s="17">
        <v>547933.76800000004</v>
      </c>
    </row>
    <row r="12" spans="1:15">
      <c r="A12" s="151" t="s">
        <v>325</v>
      </c>
      <c r="B12" s="17">
        <v>18</v>
      </c>
      <c r="C12" s="17">
        <v>0</v>
      </c>
      <c r="D12" s="17">
        <v>29</v>
      </c>
      <c r="E12" s="17">
        <v>40</v>
      </c>
      <c r="F12" s="17">
        <v>27</v>
      </c>
      <c r="G12" s="17">
        <v>35</v>
      </c>
      <c r="H12" s="17">
        <v>16</v>
      </c>
      <c r="I12" s="17" t="s">
        <v>967</v>
      </c>
      <c r="J12" s="17">
        <v>0</v>
      </c>
      <c r="K12" s="17">
        <v>68</v>
      </c>
      <c r="L12" s="17">
        <v>88</v>
      </c>
      <c r="M12" s="17">
        <v>27</v>
      </c>
      <c r="N12" s="17">
        <v>9571</v>
      </c>
      <c r="O12" s="17">
        <v>139128.08199999999</v>
      </c>
    </row>
    <row r="13" spans="1:15">
      <c r="A13" s="151" t="s">
        <v>326</v>
      </c>
      <c r="B13" s="17">
        <v>10</v>
      </c>
      <c r="C13" s="17">
        <v>0</v>
      </c>
      <c r="D13" s="17">
        <v>17</v>
      </c>
      <c r="E13" s="17">
        <v>35</v>
      </c>
      <c r="F13" s="17">
        <v>10</v>
      </c>
      <c r="G13" s="17">
        <v>33</v>
      </c>
      <c r="H13" s="17">
        <v>15</v>
      </c>
      <c r="I13" s="17">
        <v>6</v>
      </c>
      <c r="J13" s="17">
        <v>0</v>
      </c>
      <c r="K13" s="17">
        <v>88</v>
      </c>
      <c r="L13" s="17">
        <v>120</v>
      </c>
      <c r="M13" s="17">
        <v>26</v>
      </c>
      <c r="N13" s="17">
        <v>8457</v>
      </c>
      <c r="O13" s="17">
        <v>162352.86199999999</v>
      </c>
    </row>
    <row r="14" spans="1:15">
      <c r="A14" s="151" t="s">
        <v>327</v>
      </c>
      <c r="B14" s="17">
        <v>31</v>
      </c>
      <c r="C14" s="17">
        <v>0</v>
      </c>
      <c r="D14" s="17">
        <v>65</v>
      </c>
      <c r="E14" s="17">
        <v>142</v>
      </c>
      <c r="F14" s="17">
        <v>61</v>
      </c>
      <c r="G14" s="17">
        <v>94</v>
      </c>
      <c r="H14" s="17">
        <v>33</v>
      </c>
      <c r="I14" s="17">
        <v>11</v>
      </c>
      <c r="J14" s="17">
        <v>0</v>
      </c>
      <c r="K14" s="17">
        <v>179</v>
      </c>
      <c r="L14" s="17">
        <v>267</v>
      </c>
      <c r="M14" s="17">
        <v>140</v>
      </c>
      <c r="N14" s="17">
        <v>44963</v>
      </c>
      <c r="O14" s="17">
        <v>410494.22</v>
      </c>
    </row>
    <row r="15" spans="1:15">
      <c r="A15" s="151" t="s">
        <v>328</v>
      </c>
      <c r="B15" s="17">
        <v>57</v>
      </c>
      <c r="C15" s="17">
        <v>0</v>
      </c>
      <c r="D15" s="17">
        <v>31</v>
      </c>
      <c r="E15" s="17">
        <v>187</v>
      </c>
      <c r="F15" s="17">
        <v>52</v>
      </c>
      <c r="G15" s="17">
        <v>61</v>
      </c>
      <c r="H15" s="17">
        <v>45</v>
      </c>
      <c r="I15" s="17">
        <v>4</v>
      </c>
      <c r="J15" s="17">
        <v>0</v>
      </c>
      <c r="K15" s="17">
        <v>209</v>
      </c>
      <c r="L15" s="17">
        <v>337</v>
      </c>
      <c r="M15" s="17">
        <v>146</v>
      </c>
      <c r="N15" s="17">
        <v>45188</v>
      </c>
      <c r="O15" s="17">
        <v>455390.84499999997</v>
      </c>
    </row>
    <row r="16" spans="1:15">
      <c r="A16" s="151" t="s">
        <v>329</v>
      </c>
      <c r="B16" s="17">
        <v>55</v>
      </c>
      <c r="C16" s="17" t="s">
        <v>967</v>
      </c>
      <c r="D16" s="17">
        <v>92</v>
      </c>
      <c r="E16" s="17">
        <v>52</v>
      </c>
      <c r="F16" s="17">
        <v>77</v>
      </c>
      <c r="G16" s="17">
        <v>42</v>
      </c>
      <c r="H16" s="17">
        <v>39</v>
      </c>
      <c r="I16" s="17">
        <v>5</v>
      </c>
      <c r="J16" s="17">
        <v>0</v>
      </c>
      <c r="K16" s="17">
        <v>177</v>
      </c>
      <c r="L16" s="17">
        <v>278</v>
      </c>
      <c r="M16" s="17">
        <v>91</v>
      </c>
      <c r="N16" s="17">
        <v>31175</v>
      </c>
      <c r="O16" s="17">
        <v>373471.12400000001</v>
      </c>
    </row>
    <row r="17" spans="1:15">
      <c r="A17" s="151" t="s">
        <v>330</v>
      </c>
      <c r="B17" s="17">
        <v>15</v>
      </c>
      <c r="C17" s="17">
        <v>0</v>
      </c>
      <c r="D17" s="17">
        <v>29</v>
      </c>
      <c r="E17" s="17">
        <v>76</v>
      </c>
      <c r="F17" s="17">
        <v>32</v>
      </c>
      <c r="G17" s="17">
        <v>42</v>
      </c>
      <c r="H17" s="17">
        <v>33</v>
      </c>
      <c r="I17" s="17">
        <v>6</v>
      </c>
      <c r="J17" s="17">
        <v>0</v>
      </c>
      <c r="K17" s="17">
        <v>135</v>
      </c>
      <c r="L17" s="17">
        <v>160</v>
      </c>
      <c r="M17" s="17">
        <v>48</v>
      </c>
      <c r="N17" s="17">
        <v>14967</v>
      </c>
      <c r="O17" s="17">
        <v>245312.42300000001</v>
      </c>
    </row>
    <row r="18" spans="1:15">
      <c r="A18" s="151" t="s">
        <v>331</v>
      </c>
      <c r="B18" s="17">
        <v>67</v>
      </c>
      <c r="C18" s="17">
        <v>0</v>
      </c>
      <c r="D18" s="17">
        <v>86</v>
      </c>
      <c r="E18" s="17">
        <v>126</v>
      </c>
      <c r="F18" s="17">
        <v>89</v>
      </c>
      <c r="G18" s="17">
        <v>124</v>
      </c>
      <c r="H18" s="17">
        <v>74</v>
      </c>
      <c r="I18" s="17">
        <v>4</v>
      </c>
      <c r="J18" s="17">
        <v>0</v>
      </c>
      <c r="K18" s="17">
        <v>177</v>
      </c>
      <c r="L18" s="17">
        <v>263</v>
      </c>
      <c r="M18" s="17">
        <v>114</v>
      </c>
      <c r="N18" s="17">
        <v>36671</v>
      </c>
      <c r="O18" s="17">
        <v>423381.00900000002</v>
      </c>
    </row>
    <row r="19" spans="1:15">
      <c r="A19" s="151" t="s">
        <v>332</v>
      </c>
      <c r="B19" s="17">
        <v>21</v>
      </c>
      <c r="C19" s="17">
        <v>0</v>
      </c>
      <c r="D19" s="17">
        <v>27</v>
      </c>
      <c r="E19" s="17">
        <v>132</v>
      </c>
      <c r="F19" s="17">
        <v>23</v>
      </c>
      <c r="G19" s="17">
        <v>50</v>
      </c>
      <c r="H19" s="17">
        <v>23</v>
      </c>
      <c r="I19" s="17">
        <v>11</v>
      </c>
      <c r="J19" s="17" t="s">
        <v>967</v>
      </c>
      <c r="K19" s="17">
        <v>184</v>
      </c>
      <c r="L19" s="17">
        <v>284</v>
      </c>
      <c r="M19" s="17">
        <v>81</v>
      </c>
      <c r="N19" s="17">
        <v>0</v>
      </c>
      <c r="O19" s="17">
        <v>329591.08</v>
      </c>
    </row>
    <row r="20" spans="1:15">
      <c r="A20" s="151" t="s">
        <v>333</v>
      </c>
      <c r="B20" s="17">
        <v>6</v>
      </c>
      <c r="C20" s="17">
        <v>0</v>
      </c>
      <c r="D20" s="17" t="s">
        <v>967</v>
      </c>
      <c r="E20" s="17">
        <v>9</v>
      </c>
      <c r="F20" s="17" t="s">
        <v>967</v>
      </c>
      <c r="G20" s="17">
        <v>5</v>
      </c>
      <c r="H20" s="17">
        <v>6</v>
      </c>
      <c r="I20" s="17">
        <v>0</v>
      </c>
      <c r="J20" s="17">
        <v>0</v>
      </c>
      <c r="K20" s="17">
        <v>28</v>
      </c>
      <c r="L20" s="17">
        <v>36</v>
      </c>
      <c r="M20" s="17">
        <v>14</v>
      </c>
      <c r="N20" s="17">
        <v>3923</v>
      </c>
      <c r="O20" s="17">
        <v>51568.445</v>
      </c>
    </row>
    <row r="21" spans="1:15">
      <c r="A21" s="151" t="s">
        <v>334</v>
      </c>
      <c r="B21" s="17">
        <v>10</v>
      </c>
      <c r="C21" s="17">
        <v>0</v>
      </c>
      <c r="D21" s="17">
        <v>6</v>
      </c>
      <c r="E21" s="17">
        <v>53</v>
      </c>
      <c r="F21" s="17">
        <v>6</v>
      </c>
      <c r="G21" s="17">
        <v>30</v>
      </c>
      <c r="H21" s="17">
        <v>20</v>
      </c>
      <c r="I21" s="17" t="s">
        <v>967</v>
      </c>
      <c r="J21" s="17">
        <v>0</v>
      </c>
      <c r="K21" s="17">
        <v>59</v>
      </c>
      <c r="L21" s="17">
        <v>99</v>
      </c>
      <c r="M21" s="17">
        <v>36</v>
      </c>
      <c r="N21" s="17">
        <v>12278</v>
      </c>
      <c r="O21" s="17">
        <v>128906.209</v>
      </c>
    </row>
    <row r="22" spans="1:15">
      <c r="A22" s="151" t="s">
        <v>335</v>
      </c>
      <c r="B22" s="17">
        <v>11</v>
      </c>
      <c r="C22" s="17">
        <v>0</v>
      </c>
      <c r="D22" s="17">
        <v>11</v>
      </c>
      <c r="E22" s="17">
        <v>27</v>
      </c>
      <c r="F22" s="17">
        <v>16</v>
      </c>
      <c r="G22" s="17">
        <v>18</v>
      </c>
      <c r="H22" s="17">
        <v>15</v>
      </c>
      <c r="I22" s="17">
        <v>0</v>
      </c>
      <c r="J22" s="17">
        <v>0</v>
      </c>
      <c r="K22" s="17">
        <v>38</v>
      </c>
      <c r="L22" s="17">
        <v>50</v>
      </c>
      <c r="M22" s="17">
        <v>24</v>
      </c>
      <c r="N22" s="17">
        <v>7837</v>
      </c>
      <c r="O22" s="17">
        <v>82618.459000000003</v>
      </c>
    </row>
    <row r="23" spans="1:15">
      <c r="A23" s="151" t="s">
        <v>336</v>
      </c>
      <c r="B23" s="17">
        <v>35</v>
      </c>
      <c r="C23" s="17">
        <v>0</v>
      </c>
      <c r="D23" s="17">
        <v>45</v>
      </c>
      <c r="E23" s="17">
        <v>46</v>
      </c>
      <c r="F23" s="17">
        <v>27</v>
      </c>
      <c r="G23" s="17">
        <v>42</v>
      </c>
      <c r="H23" s="17">
        <v>24</v>
      </c>
      <c r="I23" s="17" t="s">
        <v>967</v>
      </c>
      <c r="J23" s="17" t="s">
        <v>967</v>
      </c>
      <c r="K23" s="17">
        <v>95</v>
      </c>
      <c r="L23" s="17">
        <v>155</v>
      </c>
      <c r="M23" s="17">
        <v>55</v>
      </c>
      <c r="N23" s="17">
        <v>17878</v>
      </c>
      <c r="O23" s="17">
        <v>216041.79399999999</v>
      </c>
    </row>
    <row r="24" spans="1:15">
      <c r="A24" s="151" t="s">
        <v>337</v>
      </c>
      <c r="B24" s="17">
        <v>26</v>
      </c>
      <c r="C24" s="17">
        <v>0</v>
      </c>
      <c r="D24" s="17">
        <v>59</v>
      </c>
      <c r="E24" s="17">
        <v>69</v>
      </c>
      <c r="F24" s="17">
        <v>59</v>
      </c>
      <c r="G24" s="17">
        <v>65</v>
      </c>
      <c r="H24" s="17">
        <v>67</v>
      </c>
      <c r="I24" s="17" t="s">
        <v>967</v>
      </c>
      <c r="J24" s="17">
        <v>0</v>
      </c>
      <c r="K24" s="17">
        <v>159</v>
      </c>
      <c r="L24" s="17">
        <v>239</v>
      </c>
      <c r="M24" s="17">
        <v>99</v>
      </c>
      <c r="N24" s="17">
        <v>30745</v>
      </c>
      <c r="O24" s="17">
        <v>337750.41200000001</v>
      </c>
    </row>
    <row r="25" spans="1:15">
      <c r="A25" s="151" t="s">
        <v>338</v>
      </c>
      <c r="B25" s="17">
        <v>39</v>
      </c>
      <c r="C25" s="17">
        <v>0</v>
      </c>
      <c r="D25" s="17">
        <v>29</v>
      </c>
      <c r="E25" s="17">
        <v>56</v>
      </c>
      <c r="F25" s="17">
        <v>36</v>
      </c>
      <c r="G25" s="17">
        <v>32</v>
      </c>
      <c r="H25" s="17">
        <v>38</v>
      </c>
      <c r="I25" s="17" t="s">
        <v>967</v>
      </c>
      <c r="J25" s="17">
        <v>0</v>
      </c>
      <c r="K25" s="17">
        <v>113</v>
      </c>
      <c r="L25" s="17">
        <v>173</v>
      </c>
      <c r="M25" s="17">
        <v>71</v>
      </c>
      <c r="N25" s="17">
        <v>17149</v>
      </c>
      <c r="O25" s="17">
        <v>241494.198</v>
      </c>
    </row>
    <row r="26" spans="1:15">
      <c r="A26" s="151" t="s">
        <v>339</v>
      </c>
      <c r="B26" s="17">
        <v>297</v>
      </c>
      <c r="C26" s="17" t="s">
        <v>967</v>
      </c>
      <c r="D26" s="17">
        <v>718</v>
      </c>
      <c r="E26" s="17">
        <v>483</v>
      </c>
      <c r="F26" s="17">
        <v>472</v>
      </c>
      <c r="G26" s="17">
        <v>686</v>
      </c>
      <c r="H26" s="17">
        <v>437</v>
      </c>
      <c r="I26" s="17">
        <v>78</v>
      </c>
      <c r="J26" s="17" t="s">
        <v>967</v>
      </c>
      <c r="K26" s="17">
        <v>1661</v>
      </c>
      <c r="L26" s="17">
        <v>2881</v>
      </c>
      <c r="M26" s="17">
        <v>1091</v>
      </c>
      <c r="N26" s="17">
        <v>363585</v>
      </c>
      <c r="O26" s="17">
        <v>3693429.4309999999</v>
      </c>
    </row>
    <row r="27" spans="1:15">
      <c r="A27" s="151" t="s">
        <v>340</v>
      </c>
      <c r="B27" s="17">
        <v>12</v>
      </c>
      <c r="C27" s="17">
        <v>0</v>
      </c>
      <c r="D27" s="17">
        <v>23</v>
      </c>
      <c r="E27" s="17">
        <v>29</v>
      </c>
      <c r="F27" s="17">
        <v>13</v>
      </c>
      <c r="G27" s="17">
        <v>26</v>
      </c>
      <c r="H27" s="17">
        <v>20</v>
      </c>
      <c r="I27" s="17" t="s">
        <v>967</v>
      </c>
      <c r="J27" s="17">
        <v>0</v>
      </c>
      <c r="K27" s="17">
        <v>62</v>
      </c>
      <c r="L27" s="17">
        <v>100</v>
      </c>
      <c r="M27" s="17">
        <v>49</v>
      </c>
      <c r="N27" s="17">
        <v>15091</v>
      </c>
      <c r="O27" s="17">
        <v>138828.04699999999</v>
      </c>
    </row>
    <row r="28" spans="1:15">
      <c r="A28" s="151" t="s">
        <v>341</v>
      </c>
      <c r="B28" s="17">
        <v>51</v>
      </c>
      <c r="C28" s="17" t="s">
        <v>967</v>
      </c>
      <c r="D28" s="17">
        <v>57</v>
      </c>
      <c r="E28" s="17">
        <v>159</v>
      </c>
      <c r="F28" s="17">
        <v>43</v>
      </c>
      <c r="G28" s="17">
        <v>81</v>
      </c>
      <c r="H28" s="17">
        <v>65</v>
      </c>
      <c r="I28" s="17">
        <v>8</v>
      </c>
      <c r="J28" s="17">
        <v>0</v>
      </c>
      <c r="K28" s="17">
        <v>402</v>
      </c>
      <c r="L28" s="17">
        <v>577</v>
      </c>
      <c r="M28" s="17">
        <v>169</v>
      </c>
      <c r="N28" s="17">
        <v>51260</v>
      </c>
      <c r="O28" s="17">
        <v>729798.68799999997</v>
      </c>
    </row>
    <row r="29" spans="1:15">
      <c r="A29" s="151" t="s">
        <v>342</v>
      </c>
      <c r="B29" s="17">
        <v>35</v>
      </c>
      <c r="C29" s="17">
        <v>0</v>
      </c>
      <c r="D29" s="17">
        <v>38</v>
      </c>
      <c r="E29" s="17">
        <v>77</v>
      </c>
      <c r="F29" s="17">
        <v>47</v>
      </c>
      <c r="G29" s="17">
        <v>72</v>
      </c>
      <c r="H29" s="17">
        <v>20</v>
      </c>
      <c r="I29" s="17">
        <v>4</v>
      </c>
      <c r="J29" s="17">
        <v>0</v>
      </c>
      <c r="K29" s="17">
        <v>123</v>
      </c>
      <c r="L29" s="17">
        <v>176</v>
      </c>
      <c r="M29" s="17">
        <v>69</v>
      </c>
      <c r="N29" s="17">
        <v>20150</v>
      </c>
      <c r="O29" s="17">
        <v>266252.45500000002</v>
      </c>
    </row>
    <row r="30" spans="1:15">
      <c r="A30" s="151" t="s">
        <v>343</v>
      </c>
      <c r="B30" s="17">
        <v>24</v>
      </c>
      <c r="C30" s="17">
        <v>0</v>
      </c>
      <c r="D30" s="17">
        <v>56</v>
      </c>
      <c r="E30" s="17">
        <v>33</v>
      </c>
      <c r="F30" s="17">
        <v>34</v>
      </c>
      <c r="G30" s="17">
        <v>72</v>
      </c>
      <c r="H30" s="17">
        <v>56</v>
      </c>
      <c r="I30" s="17">
        <v>6</v>
      </c>
      <c r="J30" s="17">
        <v>0</v>
      </c>
      <c r="K30" s="17">
        <v>145</v>
      </c>
      <c r="L30" s="17">
        <v>218</v>
      </c>
      <c r="M30" s="17">
        <v>93</v>
      </c>
      <c r="N30" s="17">
        <v>28565</v>
      </c>
      <c r="O30" s="17">
        <v>314547.70500000002</v>
      </c>
    </row>
    <row r="31" spans="1:15">
      <c r="A31" s="151" t="s">
        <v>344</v>
      </c>
      <c r="B31" s="17">
        <v>24</v>
      </c>
      <c r="C31" s="17" t="s">
        <v>967</v>
      </c>
      <c r="D31" s="17">
        <v>72</v>
      </c>
      <c r="E31" s="17">
        <v>21</v>
      </c>
      <c r="F31" s="17">
        <v>28</v>
      </c>
      <c r="G31" s="17">
        <v>44</v>
      </c>
      <c r="H31" s="17">
        <v>31</v>
      </c>
      <c r="I31" s="17" t="s">
        <v>967</v>
      </c>
      <c r="J31" s="17">
        <v>0</v>
      </c>
      <c r="K31" s="17">
        <v>130</v>
      </c>
      <c r="L31" s="17">
        <v>180</v>
      </c>
      <c r="M31" s="17">
        <v>72</v>
      </c>
      <c r="N31" s="17">
        <v>21831</v>
      </c>
      <c r="O31" s="17">
        <v>258529.81299999999</v>
      </c>
    </row>
    <row r="32" spans="1:15">
      <c r="A32" s="151" t="s">
        <v>345</v>
      </c>
      <c r="B32" s="17">
        <v>12</v>
      </c>
      <c r="C32" s="17">
        <v>0</v>
      </c>
      <c r="D32" s="17">
        <v>34</v>
      </c>
      <c r="E32" s="17">
        <v>22</v>
      </c>
      <c r="F32" s="17">
        <v>16</v>
      </c>
      <c r="G32" s="17">
        <v>10</v>
      </c>
      <c r="H32" s="17">
        <v>22</v>
      </c>
      <c r="I32" s="17">
        <v>5</v>
      </c>
      <c r="J32" s="17">
        <v>0</v>
      </c>
      <c r="K32" s="17">
        <v>64</v>
      </c>
      <c r="L32" s="17">
        <v>97</v>
      </c>
      <c r="M32" s="17">
        <v>43</v>
      </c>
      <c r="N32" s="17">
        <v>13426</v>
      </c>
      <c r="O32" s="17">
        <v>138296.91</v>
      </c>
    </row>
    <row r="33" spans="1:15">
      <c r="A33" s="151" t="s">
        <v>346</v>
      </c>
      <c r="B33" s="17">
        <v>4</v>
      </c>
      <c r="C33" s="17">
        <v>0</v>
      </c>
      <c r="D33" s="17">
        <v>10</v>
      </c>
      <c r="E33" s="17">
        <v>19</v>
      </c>
      <c r="F33" s="17">
        <v>18</v>
      </c>
      <c r="G33" s="17">
        <v>29</v>
      </c>
      <c r="H33" s="17">
        <v>29</v>
      </c>
      <c r="I33" s="17" t="s">
        <v>967</v>
      </c>
      <c r="J33" s="17">
        <v>0</v>
      </c>
      <c r="K33" s="17">
        <v>105</v>
      </c>
      <c r="L33" s="17">
        <v>125</v>
      </c>
      <c r="M33" s="17">
        <v>40</v>
      </c>
      <c r="N33" s="17">
        <v>12842</v>
      </c>
      <c r="O33" s="17">
        <v>180255.53899999999</v>
      </c>
    </row>
    <row r="34" spans="1:15">
      <c r="A34" s="151" t="s">
        <v>347</v>
      </c>
      <c r="B34" s="17">
        <v>5</v>
      </c>
      <c r="C34" s="17">
        <v>0</v>
      </c>
      <c r="D34" s="17">
        <v>9</v>
      </c>
      <c r="E34" s="17">
        <v>12</v>
      </c>
      <c r="F34" s="17">
        <v>7</v>
      </c>
      <c r="G34" s="17">
        <v>7</v>
      </c>
      <c r="H34" s="17" t="s">
        <v>967</v>
      </c>
      <c r="I34" s="17" t="s">
        <v>967</v>
      </c>
      <c r="J34" s="17">
        <v>0</v>
      </c>
      <c r="K34" s="17">
        <v>23</v>
      </c>
      <c r="L34" s="17">
        <v>24</v>
      </c>
      <c r="M34" s="17">
        <v>8</v>
      </c>
      <c r="N34" s="17">
        <v>2453</v>
      </c>
      <c r="O34" s="17">
        <v>43632.097999999998</v>
      </c>
    </row>
    <row r="35" spans="1:15">
      <c r="A35" s="151" t="s">
        <v>348</v>
      </c>
      <c r="B35" s="17">
        <v>9</v>
      </c>
      <c r="C35" s="17">
        <v>0</v>
      </c>
      <c r="D35" s="17">
        <v>73</v>
      </c>
      <c r="E35" s="17">
        <v>13</v>
      </c>
      <c r="F35" s="17">
        <v>13</v>
      </c>
      <c r="G35" s="17">
        <v>60</v>
      </c>
      <c r="H35" s="17">
        <v>39</v>
      </c>
      <c r="I35" s="17" t="s">
        <v>967</v>
      </c>
      <c r="J35" s="17">
        <v>0</v>
      </c>
      <c r="K35" s="17">
        <v>87</v>
      </c>
      <c r="L35" s="17">
        <v>128</v>
      </c>
      <c r="M35" s="17">
        <v>64</v>
      </c>
      <c r="N35" s="17">
        <v>20127</v>
      </c>
      <c r="O35" s="17">
        <v>197731.75099999999</v>
      </c>
    </row>
    <row r="36" spans="1:15">
      <c r="A36" s="151" t="s">
        <v>349</v>
      </c>
      <c r="B36" s="17">
        <v>25</v>
      </c>
      <c r="C36" s="17" t="s">
        <v>967</v>
      </c>
      <c r="D36" s="17">
        <v>25</v>
      </c>
      <c r="E36" s="17">
        <v>70</v>
      </c>
      <c r="F36" s="17">
        <v>19</v>
      </c>
      <c r="G36" s="17">
        <v>56</v>
      </c>
      <c r="H36" s="17">
        <v>22</v>
      </c>
      <c r="I36" s="17">
        <v>5</v>
      </c>
      <c r="J36" s="17">
        <v>0</v>
      </c>
      <c r="K36" s="17">
        <v>138</v>
      </c>
      <c r="L36" s="17">
        <v>181</v>
      </c>
      <c r="M36" s="17">
        <v>59</v>
      </c>
      <c r="N36" s="17">
        <v>15705</v>
      </c>
      <c r="O36" s="17">
        <v>262102.53200000001</v>
      </c>
    </row>
    <row r="37" spans="1:15" ht="18.75" customHeight="1">
      <c r="A37" s="145" t="s">
        <v>350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51" t="s">
        <v>351</v>
      </c>
      <c r="B38" s="17">
        <v>28</v>
      </c>
      <c r="C38" s="17">
        <v>0</v>
      </c>
      <c r="D38" s="17">
        <v>21</v>
      </c>
      <c r="E38" s="17">
        <v>148</v>
      </c>
      <c r="F38" s="17">
        <v>20</v>
      </c>
      <c r="G38" s="17">
        <v>48</v>
      </c>
      <c r="H38" s="17">
        <v>22</v>
      </c>
      <c r="I38" s="17" t="s">
        <v>967</v>
      </c>
      <c r="J38" s="17">
        <v>0</v>
      </c>
      <c r="K38" s="17">
        <v>112</v>
      </c>
      <c r="L38" s="17">
        <v>194</v>
      </c>
      <c r="M38" s="17">
        <v>57</v>
      </c>
      <c r="N38" s="17">
        <v>19167</v>
      </c>
      <c r="O38" s="17">
        <v>240311.74900000001</v>
      </c>
    </row>
    <row r="39" spans="1:15">
      <c r="A39" s="151" t="s">
        <v>352</v>
      </c>
      <c r="B39" s="17">
        <v>5</v>
      </c>
      <c r="C39" s="17">
        <v>0</v>
      </c>
      <c r="D39" s="17">
        <v>4</v>
      </c>
      <c r="E39" s="17">
        <v>68</v>
      </c>
      <c r="F39" s="17" t="s">
        <v>967</v>
      </c>
      <c r="G39" s="17">
        <v>15</v>
      </c>
      <c r="H39" s="17">
        <v>6</v>
      </c>
      <c r="I39" s="17" t="s">
        <v>967</v>
      </c>
      <c r="J39" s="17">
        <v>0</v>
      </c>
      <c r="K39" s="17">
        <v>44</v>
      </c>
      <c r="L39" s="17">
        <v>56</v>
      </c>
      <c r="M39" s="17">
        <v>24</v>
      </c>
      <c r="N39" s="17">
        <v>7719</v>
      </c>
      <c r="O39" s="17">
        <v>86153.365000000005</v>
      </c>
    </row>
    <row r="40" spans="1:15">
      <c r="A40" s="151" t="s">
        <v>353</v>
      </c>
      <c r="B40" s="17">
        <v>11</v>
      </c>
      <c r="C40" s="17" t="s">
        <v>967</v>
      </c>
      <c r="D40" s="17">
        <v>9</v>
      </c>
      <c r="E40" s="17">
        <v>30</v>
      </c>
      <c r="F40" s="17">
        <v>9</v>
      </c>
      <c r="G40" s="17">
        <v>7</v>
      </c>
      <c r="H40" s="17" t="s">
        <v>967</v>
      </c>
      <c r="I40" s="17">
        <v>5</v>
      </c>
      <c r="J40" s="17">
        <v>0</v>
      </c>
      <c r="K40" s="17">
        <v>43</v>
      </c>
      <c r="L40" s="17">
        <v>62</v>
      </c>
      <c r="M40" s="17">
        <v>20</v>
      </c>
      <c r="N40" s="17">
        <v>6497</v>
      </c>
      <c r="O40" s="17">
        <v>87727.838000000003</v>
      </c>
    </row>
    <row r="41" spans="1:15">
      <c r="A41" s="151" t="s">
        <v>354</v>
      </c>
      <c r="B41" s="17">
        <v>5</v>
      </c>
      <c r="C41" s="17">
        <v>0</v>
      </c>
      <c r="D41" s="17">
        <v>29</v>
      </c>
      <c r="E41" s="17">
        <v>10</v>
      </c>
      <c r="F41" s="17">
        <v>11</v>
      </c>
      <c r="G41" s="17">
        <v>10</v>
      </c>
      <c r="H41" s="17" t="s">
        <v>967</v>
      </c>
      <c r="I41" s="17" t="s">
        <v>967</v>
      </c>
      <c r="J41" s="17">
        <v>0</v>
      </c>
      <c r="K41" s="17">
        <v>36</v>
      </c>
      <c r="L41" s="17">
        <v>43</v>
      </c>
      <c r="M41" s="17">
        <v>19</v>
      </c>
      <c r="N41" s="17">
        <v>5636</v>
      </c>
      <c r="O41" s="17">
        <v>71446.19</v>
      </c>
    </row>
    <row r="42" spans="1:15">
      <c r="A42" s="151" t="s">
        <v>355</v>
      </c>
      <c r="B42" s="17">
        <v>15</v>
      </c>
      <c r="C42" s="17">
        <v>0</v>
      </c>
      <c r="D42" s="17">
        <v>32</v>
      </c>
      <c r="E42" s="17">
        <v>88</v>
      </c>
      <c r="F42" s="17">
        <v>6</v>
      </c>
      <c r="G42" s="17">
        <v>15</v>
      </c>
      <c r="H42" s="17">
        <v>10</v>
      </c>
      <c r="I42" s="17">
        <v>0</v>
      </c>
      <c r="J42" s="17">
        <v>0</v>
      </c>
      <c r="K42" s="17">
        <v>69</v>
      </c>
      <c r="L42" s="17">
        <v>110</v>
      </c>
      <c r="M42" s="17">
        <v>26</v>
      </c>
      <c r="N42" s="17">
        <v>7913</v>
      </c>
      <c r="O42" s="17">
        <v>131462.20699999999</v>
      </c>
    </row>
    <row r="43" spans="1:15">
      <c r="A43" s="151" t="s">
        <v>356</v>
      </c>
      <c r="B43" s="17">
        <v>136</v>
      </c>
      <c r="C43" s="17">
        <v>0</v>
      </c>
      <c r="D43" s="17">
        <v>233</v>
      </c>
      <c r="E43" s="17">
        <v>405</v>
      </c>
      <c r="F43" s="17">
        <v>131</v>
      </c>
      <c r="G43" s="17">
        <v>157</v>
      </c>
      <c r="H43" s="17">
        <v>91</v>
      </c>
      <c r="I43" s="17">
        <v>12</v>
      </c>
      <c r="J43" s="17" t="s">
        <v>967</v>
      </c>
      <c r="K43" s="17">
        <v>634</v>
      </c>
      <c r="L43" s="17">
        <v>961</v>
      </c>
      <c r="M43" s="17">
        <v>296</v>
      </c>
      <c r="N43" s="17">
        <v>96158</v>
      </c>
      <c r="O43" s="17">
        <v>1247862.223</v>
      </c>
    </row>
    <row r="44" spans="1:15">
      <c r="A44" s="151" t="s">
        <v>357</v>
      </c>
      <c r="B44" s="17">
        <v>4</v>
      </c>
      <c r="C44" s="17">
        <v>0</v>
      </c>
      <c r="D44" s="17" t="s">
        <v>967</v>
      </c>
      <c r="E44" s="17">
        <v>7</v>
      </c>
      <c r="F44" s="17" t="s">
        <v>967</v>
      </c>
      <c r="G44" s="17">
        <v>7</v>
      </c>
      <c r="H44" s="17" t="s">
        <v>967</v>
      </c>
      <c r="I44" s="17" t="s">
        <v>967</v>
      </c>
      <c r="J44" s="17">
        <v>0</v>
      </c>
      <c r="K44" s="17">
        <v>20</v>
      </c>
      <c r="L44" s="17">
        <v>30</v>
      </c>
      <c r="M44" s="17">
        <v>11</v>
      </c>
      <c r="N44" s="17">
        <v>3244</v>
      </c>
      <c r="O44" s="17">
        <v>40289.601999999999</v>
      </c>
    </row>
    <row r="45" spans="1:15">
      <c r="A45" s="151" t="s">
        <v>358</v>
      </c>
      <c r="B45" s="17">
        <v>9</v>
      </c>
      <c r="C45" s="17">
        <v>0</v>
      </c>
      <c r="D45" s="17">
        <v>34</v>
      </c>
      <c r="E45" s="17">
        <v>49</v>
      </c>
      <c r="F45" s="17" t="s">
        <v>967</v>
      </c>
      <c r="G45" s="17">
        <v>20</v>
      </c>
      <c r="H45" s="17">
        <v>5</v>
      </c>
      <c r="I45" s="17" t="s">
        <v>967</v>
      </c>
      <c r="J45" s="17">
        <v>0</v>
      </c>
      <c r="K45" s="17">
        <v>49</v>
      </c>
      <c r="L45" s="17">
        <v>101</v>
      </c>
      <c r="M45" s="17">
        <v>20</v>
      </c>
      <c r="N45" s="17">
        <v>6113</v>
      </c>
      <c r="O45" s="17">
        <v>103391.444</v>
      </c>
    </row>
    <row r="46" spans="1:15" ht="18.75" customHeight="1">
      <c r="A46" s="145" t="s">
        <v>359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>
      <c r="A47" s="151" t="s">
        <v>360</v>
      </c>
      <c r="B47" s="17">
        <v>79</v>
      </c>
      <c r="C47" s="17">
        <v>0</v>
      </c>
      <c r="D47" s="17">
        <v>13</v>
      </c>
      <c r="E47" s="17">
        <v>260</v>
      </c>
      <c r="F47" s="17">
        <v>21</v>
      </c>
      <c r="G47" s="17">
        <v>88</v>
      </c>
      <c r="H47" s="17">
        <v>43</v>
      </c>
      <c r="I47" s="17">
        <v>7</v>
      </c>
      <c r="J47" s="17">
        <v>0</v>
      </c>
      <c r="K47" s="17">
        <v>254</v>
      </c>
      <c r="L47" s="17">
        <v>435</v>
      </c>
      <c r="M47" s="17">
        <v>210</v>
      </c>
      <c r="N47" s="17">
        <v>67570</v>
      </c>
      <c r="O47" s="17">
        <v>588337.18400000001</v>
      </c>
    </row>
    <row r="48" spans="1:15">
      <c r="A48" s="151" t="s">
        <v>361</v>
      </c>
      <c r="B48" s="17">
        <v>19</v>
      </c>
      <c r="C48" s="17">
        <v>0</v>
      </c>
      <c r="D48" s="17">
        <v>12</v>
      </c>
      <c r="E48" s="17">
        <v>58</v>
      </c>
      <c r="F48" s="17">
        <v>4</v>
      </c>
      <c r="G48" s="17">
        <v>10</v>
      </c>
      <c r="H48" s="17" t="s">
        <v>967</v>
      </c>
      <c r="I48" s="17" t="s">
        <v>967</v>
      </c>
      <c r="J48" s="17" t="s">
        <v>967</v>
      </c>
      <c r="K48" s="17">
        <v>47</v>
      </c>
      <c r="L48" s="17">
        <v>62</v>
      </c>
      <c r="M48" s="17">
        <v>23</v>
      </c>
      <c r="N48" s="17">
        <v>7371</v>
      </c>
      <c r="O48" s="17">
        <v>98320.808000000005</v>
      </c>
    </row>
    <row r="49" spans="1:15">
      <c r="A49" s="151" t="s">
        <v>362</v>
      </c>
      <c r="B49" s="17">
        <v>7</v>
      </c>
      <c r="C49" s="17">
        <v>0</v>
      </c>
      <c r="D49" s="17">
        <v>4</v>
      </c>
      <c r="E49" s="17">
        <v>25</v>
      </c>
      <c r="F49" s="17">
        <v>5</v>
      </c>
      <c r="G49" s="17">
        <v>21</v>
      </c>
      <c r="H49" s="17">
        <v>9</v>
      </c>
      <c r="I49" s="17" t="s">
        <v>967</v>
      </c>
      <c r="J49" s="17">
        <v>0</v>
      </c>
      <c r="K49" s="17">
        <v>29</v>
      </c>
      <c r="L49" s="17">
        <v>50</v>
      </c>
      <c r="M49" s="17">
        <v>16</v>
      </c>
      <c r="N49" s="17">
        <v>5365</v>
      </c>
      <c r="O49" s="17">
        <v>67000.639999999999</v>
      </c>
    </row>
    <row r="50" spans="1:15">
      <c r="A50" s="151" t="s">
        <v>363</v>
      </c>
      <c r="B50" s="17">
        <v>26</v>
      </c>
      <c r="C50" s="17" t="s">
        <v>967</v>
      </c>
      <c r="D50" s="17">
        <v>26</v>
      </c>
      <c r="E50" s="17">
        <v>120</v>
      </c>
      <c r="F50" s="17" t="s">
        <v>967</v>
      </c>
      <c r="G50" s="17">
        <v>59</v>
      </c>
      <c r="H50" s="17">
        <v>29</v>
      </c>
      <c r="I50" s="17" t="s">
        <v>967</v>
      </c>
      <c r="J50" s="17">
        <v>0</v>
      </c>
      <c r="K50" s="17">
        <v>139</v>
      </c>
      <c r="L50" s="17">
        <v>228</v>
      </c>
      <c r="M50" s="17">
        <v>67</v>
      </c>
      <c r="N50" s="17">
        <v>21175</v>
      </c>
      <c r="O50" s="17">
        <v>281424.27100000001</v>
      </c>
    </row>
    <row r="51" spans="1:15">
      <c r="A51" s="151" t="s">
        <v>364</v>
      </c>
      <c r="B51" s="17">
        <v>39</v>
      </c>
      <c r="C51" s="17">
        <v>0</v>
      </c>
      <c r="D51" s="17">
        <v>6</v>
      </c>
      <c r="E51" s="17">
        <v>200</v>
      </c>
      <c r="F51" s="17">
        <v>4</v>
      </c>
      <c r="G51" s="17">
        <v>35</v>
      </c>
      <c r="H51" s="17">
        <v>24</v>
      </c>
      <c r="I51" s="17">
        <v>5</v>
      </c>
      <c r="J51" s="17" t="s">
        <v>967</v>
      </c>
      <c r="K51" s="17">
        <v>199</v>
      </c>
      <c r="L51" s="17">
        <v>232</v>
      </c>
      <c r="M51" s="17">
        <v>54</v>
      </c>
      <c r="N51" s="17">
        <v>16942</v>
      </c>
      <c r="O51" s="17">
        <v>340781.77100000001</v>
      </c>
    </row>
    <row r="52" spans="1:15">
      <c r="A52" s="151" t="s">
        <v>365</v>
      </c>
      <c r="B52" s="17">
        <v>6</v>
      </c>
      <c r="C52" s="17">
        <v>0</v>
      </c>
      <c r="D52" s="17" t="s">
        <v>967</v>
      </c>
      <c r="E52" s="17">
        <v>6</v>
      </c>
      <c r="F52" s="17">
        <v>6</v>
      </c>
      <c r="G52" s="17">
        <v>5</v>
      </c>
      <c r="H52" s="17">
        <v>5</v>
      </c>
      <c r="I52" s="17">
        <v>0</v>
      </c>
      <c r="J52" s="17">
        <v>0</v>
      </c>
      <c r="K52" s="17">
        <v>34</v>
      </c>
      <c r="L52" s="17">
        <v>34</v>
      </c>
      <c r="M52" s="17">
        <v>17</v>
      </c>
      <c r="N52" s="17">
        <v>4705</v>
      </c>
      <c r="O52" s="17">
        <v>59036.745000000003</v>
      </c>
    </row>
    <row r="53" spans="1:15">
      <c r="A53" s="151" t="s">
        <v>366</v>
      </c>
      <c r="B53" s="17">
        <v>9</v>
      </c>
      <c r="C53" s="17">
        <v>0</v>
      </c>
      <c r="D53" s="17">
        <v>8</v>
      </c>
      <c r="E53" s="17">
        <v>40</v>
      </c>
      <c r="F53" s="17">
        <v>6</v>
      </c>
      <c r="G53" s="17">
        <v>26</v>
      </c>
      <c r="H53" s="17">
        <v>13</v>
      </c>
      <c r="I53" s="17">
        <v>4</v>
      </c>
      <c r="J53" s="17">
        <v>0</v>
      </c>
      <c r="K53" s="17">
        <v>80</v>
      </c>
      <c r="L53" s="17">
        <v>125</v>
      </c>
      <c r="M53" s="17">
        <v>28</v>
      </c>
      <c r="N53" s="17">
        <v>9640</v>
      </c>
      <c r="O53" s="17">
        <v>150429.81599999999</v>
      </c>
    </row>
    <row r="54" spans="1:15">
      <c r="A54" s="151" t="s">
        <v>367</v>
      </c>
      <c r="B54" s="17">
        <v>6</v>
      </c>
      <c r="C54" s="17">
        <v>0</v>
      </c>
      <c r="D54" s="17">
        <v>8</v>
      </c>
      <c r="E54" s="17">
        <v>31</v>
      </c>
      <c r="F54" s="17">
        <v>0</v>
      </c>
      <c r="G54" s="17">
        <v>16</v>
      </c>
      <c r="H54" s="17">
        <v>4</v>
      </c>
      <c r="I54" s="17" t="s">
        <v>967</v>
      </c>
      <c r="J54" s="17">
        <v>0</v>
      </c>
      <c r="K54" s="17">
        <v>19</v>
      </c>
      <c r="L54" s="17">
        <v>35</v>
      </c>
      <c r="M54" s="17">
        <v>19</v>
      </c>
      <c r="N54" s="17">
        <v>6358</v>
      </c>
      <c r="O54" s="17">
        <v>53836.748</v>
      </c>
    </row>
    <row r="55" spans="1:15">
      <c r="A55" s="151" t="s">
        <v>368</v>
      </c>
      <c r="B55" s="17">
        <v>5</v>
      </c>
      <c r="C55" s="17">
        <v>0</v>
      </c>
      <c r="D55" s="17">
        <v>4</v>
      </c>
      <c r="E55" s="17">
        <v>21</v>
      </c>
      <c r="F55" s="17" t="s">
        <v>967</v>
      </c>
      <c r="G55" s="17">
        <v>9</v>
      </c>
      <c r="H55" s="17">
        <v>4</v>
      </c>
      <c r="I55" s="17">
        <v>0</v>
      </c>
      <c r="J55" s="17">
        <v>0</v>
      </c>
      <c r="K55" s="17">
        <v>16</v>
      </c>
      <c r="L55" s="17">
        <v>48</v>
      </c>
      <c r="M55" s="17">
        <v>25</v>
      </c>
      <c r="N55" s="17">
        <v>8227</v>
      </c>
      <c r="O55" s="17">
        <v>50030.396000000001</v>
      </c>
    </row>
    <row r="56" spans="1:15" ht="18.75" customHeight="1">
      <c r="A56" s="145" t="s">
        <v>369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>
      <c r="A57" s="151" t="s">
        <v>370</v>
      </c>
      <c r="B57" s="17">
        <v>0</v>
      </c>
      <c r="C57" s="17">
        <v>0</v>
      </c>
      <c r="D57" s="17" t="s">
        <v>967</v>
      </c>
      <c r="E57" s="17">
        <v>6</v>
      </c>
      <c r="F57" s="17">
        <v>0</v>
      </c>
      <c r="G57" s="17">
        <v>6</v>
      </c>
      <c r="H57" s="17" t="s">
        <v>967</v>
      </c>
      <c r="I57" s="17">
        <v>0</v>
      </c>
      <c r="J57" s="17">
        <v>0</v>
      </c>
      <c r="K57" s="17">
        <v>8</v>
      </c>
      <c r="L57" s="17">
        <v>21</v>
      </c>
      <c r="M57" s="17">
        <v>6</v>
      </c>
      <c r="N57" s="17">
        <v>2190</v>
      </c>
      <c r="O57" s="17">
        <v>19308.583999999999</v>
      </c>
    </row>
    <row r="58" spans="1:15">
      <c r="A58" s="151" t="s">
        <v>371</v>
      </c>
      <c r="B58" s="17" t="s">
        <v>967</v>
      </c>
      <c r="C58" s="17">
        <v>0</v>
      </c>
      <c r="D58" s="17">
        <v>6</v>
      </c>
      <c r="E58" s="17">
        <v>48</v>
      </c>
      <c r="F58" s="17">
        <v>5</v>
      </c>
      <c r="G58" s="17">
        <v>30</v>
      </c>
      <c r="H58" s="17">
        <v>8</v>
      </c>
      <c r="I58" s="17">
        <v>5</v>
      </c>
      <c r="J58" s="17">
        <v>0</v>
      </c>
      <c r="K58" s="17">
        <v>71</v>
      </c>
      <c r="L58" s="17">
        <v>76</v>
      </c>
      <c r="M58" s="17">
        <v>34</v>
      </c>
      <c r="N58" s="17">
        <v>10606</v>
      </c>
      <c r="O58" s="17">
        <v>131597.44200000001</v>
      </c>
    </row>
    <row r="59" spans="1:15">
      <c r="A59" s="151" t="s">
        <v>372</v>
      </c>
      <c r="B59" s="17" t="s">
        <v>967</v>
      </c>
      <c r="C59" s="17">
        <v>0</v>
      </c>
      <c r="D59" s="17">
        <v>8</v>
      </c>
      <c r="E59" s="17">
        <v>24</v>
      </c>
      <c r="F59" s="17" t="s">
        <v>967</v>
      </c>
      <c r="G59" s="17">
        <v>17</v>
      </c>
      <c r="H59" s="17">
        <v>6</v>
      </c>
      <c r="I59" s="17" t="s">
        <v>967</v>
      </c>
      <c r="J59" s="17">
        <v>0</v>
      </c>
      <c r="K59" s="17">
        <v>32</v>
      </c>
      <c r="L59" s="17">
        <v>53</v>
      </c>
      <c r="M59" s="17">
        <v>8</v>
      </c>
      <c r="N59" s="17">
        <v>2318</v>
      </c>
      <c r="O59" s="17">
        <v>59986.586000000003</v>
      </c>
    </row>
    <row r="60" spans="1:15">
      <c r="A60" s="151" t="s">
        <v>373</v>
      </c>
      <c r="B60" s="17">
        <v>98</v>
      </c>
      <c r="C60" s="17">
        <v>0</v>
      </c>
      <c r="D60" s="17">
        <v>50</v>
      </c>
      <c r="E60" s="17">
        <v>182</v>
      </c>
      <c r="F60" s="17">
        <v>60</v>
      </c>
      <c r="G60" s="17">
        <v>143</v>
      </c>
      <c r="H60" s="17">
        <v>62</v>
      </c>
      <c r="I60" s="17">
        <v>9</v>
      </c>
      <c r="J60" s="17">
        <v>0</v>
      </c>
      <c r="K60" s="17">
        <v>514</v>
      </c>
      <c r="L60" s="17">
        <v>622</v>
      </c>
      <c r="M60" s="17">
        <v>196</v>
      </c>
      <c r="N60" s="17">
        <v>61482</v>
      </c>
      <c r="O60" s="17">
        <v>924214.777</v>
      </c>
    </row>
    <row r="61" spans="1:15">
      <c r="A61" s="151" t="s">
        <v>374</v>
      </c>
      <c r="B61" s="17">
        <v>17</v>
      </c>
      <c r="C61" s="17">
        <v>0</v>
      </c>
      <c r="D61" s="17">
        <v>14</v>
      </c>
      <c r="E61" s="17">
        <v>88</v>
      </c>
      <c r="F61" s="17" t="s">
        <v>967</v>
      </c>
      <c r="G61" s="17">
        <v>31</v>
      </c>
      <c r="H61" s="17">
        <v>8</v>
      </c>
      <c r="I61" s="17" t="s">
        <v>967</v>
      </c>
      <c r="J61" s="17">
        <v>0</v>
      </c>
      <c r="K61" s="17">
        <v>86</v>
      </c>
      <c r="L61" s="17">
        <v>117</v>
      </c>
      <c r="M61" s="17">
        <v>33</v>
      </c>
      <c r="N61" s="17">
        <v>11757</v>
      </c>
      <c r="O61" s="17">
        <v>163123.29699999999</v>
      </c>
    </row>
    <row r="62" spans="1:15">
      <c r="A62" s="151" t="s">
        <v>375</v>
      </c>
      <c r="B62" s="17">
        <v>22</v>
      </c>
      <c r="C62" s="17">
        <v>0</v>
      </c>
      <c r="D62" s="17">
        <v>35</v>
      </c>
      <c r="E62" s="17">
        <v>104</v>
      </c>
      <c r="F62" s="17">
        <v>11</v>
      </c>
      <c r="G62" s="17">
        <v>58</v>
      </c>
      <c r="H62" s="17">
        <v>26</v>
      </c>
      <c r="I62" s="17" t="s">
        <v>967</v>
      </c>
      <c r="J62" s="17">
        <v>0</v>
      </c>
      <c r="K62" s="17">
        <v>132</v>
      </c>
      <c r="L62" s="17">
        <v>195</v>
      </c>
      <c r="M62" s="17">
        <v>81</v>
      </c>
      <c r="N62" s="17">
        <v>25206</v>
      </c>
      <c r="O62" s="17">
        <v>271106.99800000002</v>
      </c>
    </row>
    <row r="63" spans="1:15">
      <c r="A63" s="151" t="s">
        <v>376</v>
      </c>
      <c r="B63" s="17">
        <v>92</v>
      </c>
      <c r="C63" s="17" t="s">
        <v>967</v>
      </c>
      <c r="D63" s="17">
        <v>57</v>
      </c>
      <c r="E63" s="17">
        <v>253</v>
      </c>
      <c r="F63" s="17">
        <v>46</v>
      </c>
      <c r="G63" s="17">
        <v>116</v>
      </c>
      <c r="H63" s="17">
        <v>55</v>
      </c>
      <c r="I63" s="17">
        <v>5</v>
      </c>
      <c r="J63" s="17">
        <v>0</v>
      </c>
      <c r="K63" s="17">
        <v>557</v>
      </c>
      <c r="L63" s="17">
        <v>564</v>
      </c>
      <c r="M63" s="17">
        <v>192</v>
      </c>
      <c r="N63" s="17">
        <v>69783</v>
      </c>
      <c r="O63" s="17">
        <v>946478.30099999998</v>
      </c>
    </row>
    <row r="64" spans="1:15">
      <c r="A64" s="151" t="s">
        <v>377</v>
      </c>
      <c r="B64" s="17">
        <v>10</v>
      </c>
      <c r="C64" s="17">
        <v>0</v>
      </c>
      <c r="D64" s="17" t="s">
        <v>967</v>
      </c>
      <c r="E64" s="17">
        <v>40</v>
      </c>
      <c r="F64" s="17">
        <v>5</v>
      </c>
      <c r="G64" s="17">
        <v>26</v>
      </c>
      <c r="H64" s="17">
        <v>14</v>
      </c>
      <c r="I64" s="17" t="s">
        <v>967</v>
      </c>
      <c r="J64" s="17">
        <v>0</v>
      </c>
      <c r="K64" s="17">
        <v>54</v>
      </c>
      <c r="L64" s="17">
        <v>66</v>
      </c>
      <c r="M64" s="17">
        <v>22</v>
      </c>
      <c r="N64" s="17">
        <v>7143</v>
      </c>
      <c r="O64" s="17">
        <v>105748.872</v>
      </c>
    </row>
    <row r="65" spans="1:15">
      <c r="A65" s="151" t="s">
        <v>378</v>
      </c>
      <c r="B65" s="17" t="s">
        <v>967</v>
      </c>
      <c r="C65" s="17">
        <v>0</v>
      </c>
      <c r="D65" s="17" t="s">
        <v>967</v>
      </c>
      <c r="E65" s="17">
        <v>11</v>
      </c>
      <c r="F65" s="17">
        <v>5</v>
      </c>
      <c r="G65" s="17" t="s">
        <v>967</v>
      </c>
      <c r="H65" s="17">
        <v>0</v>
      </c>
      <c r="I65" s="17">
        <v>0</v>
      </c>
      <c r="J65" s="17">
        <v>0</v>
      </c>
      <c r="K65" s="17">
        <v>17</v>
      </c>
      <c r="L65" s="17">
        <v>18</v>
      </c>
      <c r="M65" s="17">
        <v>16</v>
      </c>
      <c r="N65" s="17">
        <v>5695</v>
      </c>
      <c r="O65" s="17">
        <v>34770.58</v>
      </c>
    </row>
    <row r="66" spans="1:15">
      <c r="A66" s="151" t="s">
        <v>379</v>
      </c>
      <c r="B66" s="17">
        <v>4</v>
      </c>
      <c r="C66" s="17">
        <v>0</v>
      </c>
      <c r="D66" s="17">
        <v>0</v>
      </c>
      <c r="E66" s="17">
        <v>17</v>
      </c>
      <c r="F66" s="17" t="s">
        <v>967</v>
      </c>
      <c r="G66" s="17">
        <v>7</v>
      </c>
      <c r="H66" s="17" t="s">
        <v>967</v>
      </c>
      <c r="I66" s="17" t="s">
        <v>967</v>
      </c>
      <c r="J66" s="17">
        <v>0</v>
      </c>
      <c r="K66" s="17">
        <v>31</v>
      </c>
      <c r="L66" s="17">
        <v>32</v>
      </c>
      <c r="M66" s="17">
        <v>9</v>
      </c>
      <c r="N66" s="17">
        <v>2765</v>
      </c>
      <c r="O66" s="17">
        <v>53748.561000000002</v>
      </c>
    </row>
    <row r="67" spans="1:15">
      <c r="A67" s="151" t="s">
        <v>380</v>
      </c>
      <c r="B67" s="17">
        <v>6</v>
      </c>
      <c r="C67" s="17">
        <v>0</v>
      </c>
      <c r="D67" s="17" t="s">
        <v>967</v>
      </c>
      <c r="E67" s="17" t="s">
        <v>967</v>
      </c>
      <c r="F67" s="17">
        <v>0</v>
      </c>
      <c r="G67" s="17">
        <v>4</v>
      </c>
      <c r="H67" s="17">
        <v>0</v>
      </c>
      <c r="I67" s="17">
        <v>0</v>
      </c>
      <c r="J67" s="17">
        <v>0</v>
      </c>
      <c r="K67" s="17">
        <v>4</v>
      </c>
      <c r="L67" s="17">
        <v>4</v>
      </c>
      <c r="M67" s="17">
        <v>0</v>
      </c>
      <c r="N67" s="17">
        <v>0</v>
      </c>
      <c r="O67" s="17">
        <v>10111.882</v>
      </c>
    </row>
    <row r="68" spans="1:15">
      <c r="A68" s="151" t="s">
        <v>381</v>
      </c>
      <c r="B68" s="17" t="s">
        <v>967</v>
      </c>
      <c r="C68" s="17">
        <v>0</v>
      </c>
      <c r="D68" s="17" t="s">
        <v>967</v>
      </c>
      <c r="E68" s="17">
        <v>28</v>
      </c>
      <c r="F68" s="17">
        <v>7</v>
      </c>
      <c r="G68" s="17">
        <v>21</v>
      </c>
      <c r="H68" s="17">
        <v>13</v>
      </c>
      <c r="I68" s="17" t="s">
        <v>967</v>
      </c>
      <c r="J68" s="17" t="s">
        <v>967</v>
      </c>
      <c r="K68" s="17">
        <v>39</v>
      </c>
      <c r="L68" s="17">
        <v>45</v>
      </c>
      <c r="M68" s="17">
        <v>8</v>
      </c>
      <c r="N68" s="17">
        <v>4071</v>
      </c>
      <c r="O68" s="17">
        <v>70653.341</v>
      </c>
    </row>
    <row r="69" spans="1:15">
      <c r="A69" s="151" t="s">
        <v>382</v>
      </c>
      <c r="B69" s="17" t="s">
        <v>967</v>
      </c>
      <c r="C69" s="17">
        <v>0</v>
      </c>
      <c r="D69" s="17" t="s">
        <v>967</v>
      </c>
      <c r="E69" s="17">
        <v>6</v>
      </c>
      <c r="F69" s="17">
        <v>0</v>
      </c>
      <c r="G69" s="17">
        <v>6</v>
      </c>
      <c r="H69" s="17" t="s">
        <v>967</v>
      </c>
      <c r="I69" s="17" t="s">
        <v>967</v>
      </c>
      <c r="J69" s="17">
        <v>0</v>
      </c>
      <c r="K69" s="17">
        <v>13</v>
      </c>
      <c r="L69" s="17">
        <v>16</v>
      </c>
      <c r="M69" s="17">
        <v>6</v>
      </c>
      <c r="N69" s="17">
        <v>2078</v>
      </c>
      <c r="O69" s="17">
        <v>25921.987000000001</v>
      </c>
    </row>
    <row r="70" spans="1:15" ht="18.75" customHeight="1">
      <c r="A70" s="145" t="s">
        <v>383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>
      <c r="A71" s="151" t="s">
        <v>384</v>
      </c>
      <c r="B71" s="17">
        <v>8</v>
      </c>
      <c r="C71" s="17">
        <v>0</v>
      </c>
      <c r="D71" s="17">
        <v>6</v>
      </c>
      <c r="E71" s="17">
        <v>13</v>
      </c>
      <c r="F71" s="17" t="s">
        <v>967</v>
      </c>
      <c r="G71" s="17">
        <v>4</v>
      </c>
      <c r="H71" s="17" t="s">
        <v>967</v>
      </c>
      <c r="I71" s="17" t="s">
        <v>967</v>
      </c>
      <c r="J71" s="17">
        <v>0</v>
      </c>
      <c r="K71" s="17">
        <v>18</v>
      </c>
      <c r="L71" s="17">
        <v>34</v>
      </c>
      <c r="M71" s="17">
        <v>8</v>
      </c>
      <c r="N71" s="17">
        <v>2558</v>
      </c>
      <c r="O71" s="17">
        <v>39556.754000000001</v>
      </c>
    </row>
    <row r="72" spans="1:15">
      <c r="A72" s="151" t="s">
        <v>385</v>
      </c>
      <c r="B72" s="17">
        <v>16</v>
      </c>
      <c r="C72" s="17" t="s">
        <v>967</v>
      </c>
      <c r="D72" s="17">
        <v>4</v>
      </c>
      <c r="E72" s="17">
        <v>12</v>
      </c>
      <c r="F72" s="17">
        <v>0</v>
      </c>
      <c r="G72" s="17">
        <v>20</v>
      </c>
      <c r="H72" s="17">
        <v>5</v>
      </c>
      <c r="I72" s="17" t="s">
        <v>967</v>
      </c>
      <c r="J72" s="17">
        <v>0</v>
      </c>
      <c r="K72" s="17">
        <v>67</v>
      </c>
      <c r="L72" s="17">
        <v>82</v>
      </c>
      <c r="M72" s="17">
        <v>47</v>
      </c>
      <c r="N72" s="17">
        <v>15821</v>
      </c>
      <c r="O72" s="17">
        <v>136239.43799999999</v>
      </c>
    </row>
    <row r="73" spans="1:15">
      <c r="A73" s="151" t="s">
        <v>386</v>
      </c>
      <c r="B73" s="17">
        <v>17</v>
      </c>
      <c r="C73" s="17">
        <v>0</v>
      </c>
      <c r="D73" s="17">
        <v>16</v>
      </c>
      <c r="E73" s="17">
        <v>46</v>
      </c>
      <c r="F73" s="17">
        <v>7</v>
      </c>
      <c r="G73" s="17">
        <v>18</v>
      </c>
      <c r="H73" s="17">
        <v>15</v>
      </c>
      <c r="I73" s="17">
        <v>6</v>
      </c>
      <c r="J73" s="17">
        <v>0</v>
      </c>
      <c r="K73" s="17">
        <v>86</v>
      </c>
      <c r="L73" s="17">
        <v>96</v>
      </c>
      <c r="M73" s="17">
        <v>26</v>
      </c>
      <c r="N73" s="17">
        <v>7228</v>
      </c>
      <c r="O73" s="17">
        <v>153784.06899999999</v>
      </c>
    </row>
    <row r="74" spans="1:15">
      <c r="A74" s="151" t="s">
        <v>387</v>
      </c>
      <c r="B74" s="17">
        <v>7</v>
      </c>
      <c r="C74" s="17">
        <v>0</v>
      </c>
      <c r="D74" s="17">
        <v>4</v>
      </c>
      <c r="E74" s="17">
        <v>8</v>
      </c>
      <c r="F74" s="17">
        <v>0</v>
      </c>
      <c r="G74" s="17">
        <v>7</v>
      </c>
      <c r="H74" s="17" t="s">
        <v>967</v>
      </c>
      <c r="I74" s="17">
        <v>0</v>
      </c>
      <c r="J74" s="17">
        <v>0</v>
      </c>
      <c r="K74" s="17">
        <v>21</v>
      </c>
      <c r="L74" s="17">
        <v>26</v>
      </c>
      <c r="M74" s="17">
        <v>7</v>
      </c>
      <c r="N74" s="17">
        <v>2395</v>
      </c>
      <c r="O74" s="17">
        <v>39056.99</v>
      </c>
    </row>
    <row r="75" spans="1:15">
      <c r="A75" s="151" t="s">
        <v>388</v>
      </c>
      <c r="B75" s="17">
        <v>7</v>
      </c>
      <c r="C75" s="17">
        <v>0</v>
      </c>
      <c r="D75" s="17">
        <v>7</v>
      </c>
      <c r="E75" s="17">
        <v>12</v>
      </c>
      <c r="F75" s="17">
        <v>4</v>
      </c>
      <c r="G75" s="17">
        <v>12</v>
      </c>
      <c r="H75" s="17" t="s">
        <v>967</v>
      </c>
      <c r="I75" s="17">
        <v>0</v>
      </c>
      <c r="J75" s="17" t="s">
        <v>967</v>
      </c>
      <c r="K75" s="17">
        <v>12</v>
      </c>
      <c r="L75" s="17">
        <v>25</v>
      </c>
      <c r="M75" s="17">
        <v>11</v>
      </c>
      <c r="N75" s="17">
        <v>3065</v>
      </c>
      <c r="O75" s="17">
        <v>34037.267999999996</v>
      </c>
    </row>
    <row r="76" spans="1:15">
      <c r="A76" s="151" t="s">
        <v>389</v>
      </c>
      <c r="B76" s="17">
        <v>98</v>
      </c>
      <c r="C76" s="17">
        <v>6</v>
      </c>
      <c r="D76" s="17">
        <v>61</v>
      </c>
      <c r="E76" s="17">
        <v>230</v>
      </c>
      <c r="F76" s="17">
        <v>34</v>
      </c>
      <c r="G76" s="17">
        <v>96</v>
      </c>
      <c r="H76" s="17">
        <v>57</v>
      </c>
      <c r="I76" s="17">
        <v>6</v>
      </c>
      <c r="J76" s="17">
        <v>0</v>
      </c>
      <c r="K76" s="17">
        <v>409</v>
      </c>
      <c r="L76" s="17">
        <v>479</v>
      </c>
      <c r="M76" s="17">
        <v>146</v>
      </c>
      <c r="N76" s="17">
        <v>47899</v>
      </c>
      <c r="O76" s="17">
        <v>734103.96</v>
      </c>
    </row>
    <row r="77" spans="1:15">
      <c r="A77" s="151" t="s">
        <v>390</v>
      </c>
      <c r="B77" s="17">
        <v>8</v>
      </c>
      <c r="C77" s="17">
        <v>0</v>
      </c>
      <c r="D77" s="17" t="s">
        <v>967</v>
      </c>
      <c r="E77" s="17">
        <v>14</v>
      </c>
      <c r="F77" s="17" t="s">
        <v>967</v>
      </c>
      <c r="G77" s="17">
        <v>8</v>
      </c>
      <c r="H77" s="17" t="s">
        <v>967</v>
      </c>
      <c r="I77" s="17">
        <v>0</v>
      </c>
      <c r="J77" s="17">
        <v>0</v>
      </c>
      <c r="K77" s="17">
        <v>15</v>
      </c>
      <c r="L77" s="17">
        <v>25</v>
      </c>
      <c r="M77" s="17">
        <v>4</v>
      </c>
      <c r="N77" s="17">
        <v>1611</v>
      </c>
      <c r="O77" s="17">
        <v>32261.534</v>
      </c>
    </row>
    <row r="78" spans="1:15">
      <c r="A78" s="151" t="s">
        <v>391</v>
      </c>
      <c r="B78" s="17">
        <v>34</v>
      </c>
      <c r="C78" s="17">
        <v>0</v>
      </c>
      <c r="D78" s="17">
        <v>15</v>
      </c>
      <c r="E78" s="17">
        <v>54</v>
      </c>
      <c r="F78" s="17" t="s">
        <v>967</v>
      </c>
      <c r="G78" s="17">
        <v>17</v>
      </c>
      <c r="H78" s="17">
        <v>12</v>
      </c>
      <c r="I78" s="17" t="s">
        <v>967</v>
      </c>
      <c r="J78" s="17">
        <v>0</v>
      </c>
      <c r="K78" s="17">
        <v>110</v>
      </c>
      <c r="L78" s="17">
        <v>133</v>
      </c>
      <c r="M78" s="17">
        <v>55</v>
      </c>
      <c r="N78" s="17">
        <v>17889</v>
      </c>
      <c r="O78" s="17">
        <v>210285.74100000001</v>
      </c>
    </row>
    <row r="79" spans="1:15">
      <c r="A79" s="151" t="s">
        <v>392</v>
      </c>
      <c r="B79" s="17">
        <v>15</v>
      </c>
      <c r="C79" s="17">
        <v>0</v>
      </c>
      <c r="D79" s="17">
        <v>14</v>
      </c>
      <c r="E79" s="17">
        <v>27</v>
      </c>
      <c r="F79" s="17">
        <v>5</v>
      </c>
      <c r="G79" s="17">
        <v>9</v>
      </c>
      <c r="H79" s="17" t="s">
        <v>967</v>
      </c>
      <c r="I79" s="17" t="s">
        <v>967</v>
      </c>
      <c r="J79" s="17">
        <v>0</v>
      </c>
      <c r="K79" s="17">
        <v>35</v>
      </c>
      <c r="L79" s="17">
        <v>61</v>
      </c>
      <c r="M79" s="17">
        <v>20</v>
      </c>
      <c r="N79" s="17">
        <v>6058</v>
      </c>
      <c r="O79" s="17">
        <v>79679.046000000002</v>
      </c>
    </row>
    <row r="80" spans="1:15">
      <c r="A80" s="151" t="s">
        <v>393</v>
      </c>
      <c r="B80" s="17">
        <v>13</v>
      </c>
      <c r="C80" s="17">
        <v>0</v>
      </c>
      <c r="D80" s="17">
        <v>35</v>
      </c>
      <c r="E80" s="17">
        <v>34</v>
      </c>
      <c r="F80" s="17">
        <v>7</v>
      </c>
      <c r="G80" s="17">
        <v>18</v>
      </c>
      <c r="H80" s="17">
        <v>7</v>
      </c>
      <c r="I80" s="17" t="s">
        <v>967</v>
      </c>
      <c r="J80" s="17">
        <v>0</v>
      </c>
      <c r="K80" s="17">
        <v>58</v>
      </c>
      <c r="L80" s="17">
        <v>104</v>
      </c>
      <c r="M80" s="17">
        <v>24</v>
      </c>
      <c r="N80" s="17">
        <v>7129</v>
      </c>
      <c r="O80" s="17">
        <v>119141.705</v>
      </c>
    </row>
    <row r="81" spans="1:15">
      <c r="A81" s="151" t="s">
        <v>394</v>
      </c>
      <c r="B81" s="17">
        <v>9</v>
      </c>
      <c r="C81" s="17">
        <v>0</v>
      </c>
      <c r="D81" s="17">
        <v>7</v>
      </c>
      <c r="E81" s="17">
        <v>22</v>
      </c>
      <c r="F81" s="17" t="s">
        <v>967</v>
      </c>
      <c r="G81" s="17">
        <v>19</v>
      </c>
      <c r="H81" s="17">
        <v>9</v>
      </c>
      <c r="I81" s="17">
        <v>0</v>
      </c>
      <c r="J81" s="17">
        <v>0</v>
      </c>
      <c r="K81" s="17">
        <v>40</v>
      </c>
      <c r="L81" s="17">
        <v>57</v>
      </c>
      <c r="M81" s="17">
        <v>16</v>
      </c>
      <c r="N81" s="17">
        <v>5645</v>
      </c>
      <c r="O81" s="17">
        <v>78020.434999999998</v>
      </c>
    </row>
    <row r="82" spans="1:15">
      <c r="A82" s="151" t="s">
        <v>395</v>
      </c>
      <c r="B82" s="17">
        <v>34</v>
      </c>
      <c r="C82" s="17">
        <v>0</v>
      </c>
      <c r="D82" s="17">
        <v>12</v>
      </c>
      <c r="E82" s="17">
        <v>40</v>
      </c>
      <c r="F82" s="17" t="s">
        <v>967</v>
      </c>
      <c r="G82" s="17">
        <v>16</v>
      </c>
      <c r="H82" s="17">
        <v>13</v>
      </c>
      <c r="I82" s="17" t="s">
        <v>967</v>
      </c>
      <c r="J82" s="17">
        <v>0</v>
      </c>
      <c r="K82" s="17">
        <v>71</v>
      </c>
      <c r="L82" s="17">
        <v>111</v>
      </c>
      <c r="M82" s="17">
        <v>32</v>
      </c>
      <c r="N82" s="17">
        <v>10514</v>
      </c>
      <c r="O82" s="17">
        <v>151245.30799999999</v>
      </c>
    </row>
    <row r="83" spans="1:15">
      <c r="A83" s="151" t="s">
        <v>396</v>
      </c>
      <c r="B83" s="17">
        <v>29</v>
      </c>
      <c r="C83" s="17">
        <v>0</v>
      </c>
      <c r="D83" s="17">
        <v>13</v>
      </c>
      <c r="E83" s="17">
        <v>90</v>
      </c>
      <c r="F83" s="17">
        <v>10</v>
      </c>
      <c r="G83" s="17">
        <v>32</v>
      </c>
      <c r="H83" s="17">
        <v>29</v>
      </c>
      <c r="I83" s="17">
        <v>5</v>
      </c>
      <c r="J83" s="17">
        <v>0</v>
      </c>
      <c r="K83" s="17">
        <v>126</v>
      </c>
      <c r="L83" s="17">
        <v>129</v>
      </c>
      <c r="M83" s="17">
        <v>19</v>
      </c>
      <c r="N83" s="17">
        <v>6376</v>
      </c>
      <c r="O83" s="17">
        <v>213132.921</v>
      </c>
    </row>
    <row r="84" spans="1:15" ht="18.75" customHeight="1">
      <c r="A84" s="145" t="s">
        <v>397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>
      <c r="A85" s="151" t="s">
        <v>398</v>
      </c>
      <c r="B85" s="17">
        <v>9</v>
      </c>
      <c r="C85" s="17">
        <v>0</v>
      </c>
      <c r="D85" s="17">
        <v>6</v>
      </c>
      <c r="E85" s="17">
        <v>48</v>
      </c>
      <c r="F85" s="17" t="s">
        <v>967</v>
      </c>
      <c r="G85" s="17">
        <v>32</v>
      </c>
      <c r="H85" s="17">
        <v>9</v>
      </c>
      <c r="I85" s="17">
        <v>6</v>
      </c>
      <c r="J85" s="17">
        <v>0</v>
      </c>
      <c r="K85" s="17">
        <v>44</v>
      </c>
      <c r="L85" s="17">
        <v>68</v>
      </c>
      <c r="M85" s="17">
        <v>20</v>
      </c>
      <c r="N85" s="17">
        <v>6545</v>
      </c>
      <c r="O85" s="17">
        <v>99091.744999999995</v>
      </c>
    </row>
    <row r="86" spans="1:15">
      <c r="A86" s="151" t="s">
        <v>399</v>
      </c>
      <c r="B86" s="17">
        <v>4</v>
      </c>
      <c r="C86" s="17">
        <v>0</v>
      </c>
      <c r="D86" s="17">
        <v>11</v>
      </c>
      <c r="E86" s="17">
        <v>20</v>
      </c>
      <c r="F86" s="17" t="s">
        <v>967</v>
      </c>
      <c r="G86" s="17">
        <v>8</v>
      </c>
      <c r="H86" s="17">
        <v>0</v>
      </c>
      <c r="I86" s="17">
        <v>0</v>
      </c>
      <c r="J86" s="17" t="s">
        <v>967</v>
      </c>
      <c r="K86" s="17">
        <v>18</v>
      </c>
      <c r="L86" s="17">
        <v>27</v>
      </c>
      <c r="M86" s="17">
        <v>6</v>
      </c>
      <c r="N86" s="17">
        <v>1811</v>
      </c>
      <c r="O86" s="17">
        <v>34833.080999999998</v>
      </c>
    </row>
    <row r="87" spans="1:15">
      <c r="A87" s="151" t="s">
        <v>400</v>
      </c>
      <c r="B87" s="17">
        <v>14</v>
      </c>
      <c r="C87" s="17">
        <v>0</v>
      </c>
      <c r="D87" s="17">
        <v>11</v>
      </c>
      <c r="E87" s="17">
        <v>47</v>
      </c>
      <c r="F87" s="17" t="s">
        <v>967</v>
      </c>
      <c r="G87" s="17">
        <v>34</v>
      </c>
      <c r="H87" s="17">
        <v>16</v>
      </c>
      <c r="I87" s="17">
        <v>0</v>
      </c>
      <c r="J87" s="17">
        <v>0</v>
      </c>
      <c r="K87" s="17">
        <v>104</v>
      </c>
      <c r="L87" s="17">
        <v>181</v>
      </c>
      <c r="M87" s="17">
        <v>38</v>
      </c>
      <c r="N87" s="17">
        <v>10444</v>
      </c>
      <c r="O87" s="17">
        <v>191971.15900000001</v>
      </c>
    </row>
    <row r="88" spans="1:15">
      <c r="A88" s="151" t="s">
        <v>401</v>
      </c>
      <c r="B88" s="17">
        <v>10</v>
      </c>
      <c r="C88" s="17">
        <v>0</v>
      </c>
      <c r="D88" s="17">
        <v>10</v>
      </c>
      <c r="E88" s="17">
        <v>34</v>
      </c>
      <c r="F88" s="17" t="s">
        <v>967</v>
      </c>
      <c r="G88" s="17">
        <v>19</v>
      </c>
      <c r="H88" s="17" t="s">
        <v>967</v>
      </c>
      <c r="I88" s="17">
        <v>0</v>
      </c>
      <c r="J88" s="17">
        <v>0</v>
      </c>
      <c r="K88" s="17">
        <v>26</v>
      </c>
      <c r="L88" s="17">
        <v>52</v>
      </c>
      <c r="M88" s="17">
        <v>9</v>
      </c>
      <c r="N88" s="17">
        <v>2852</v>
      </c>
      <c r="O88" s="17">
        <v>57799.857000000004</v>
      </c>
    </row>
    <row r="89" spans="1:15">
      <c r="A89" s="151" t="s">
        <v>402</v>
      </c>
      <c r="B89" s="17">
        <v>18</v>
      </c>
      <c r="C89" s="17">
        <v>0</v>
      </c>
      <c r="D89" s="17">
        <v>22</v>
      </c>
      <c r="E89" s="17">
        <v>49</v>
      </c>
      <c r="F89" s="17">
        <v>5</v>
      </c>
      <c r="G89" s="17">
        <v>9</v>
      </c>
      <c r="H89" s="17">
        <v>0</v>
      </c>
      <c r="I89" s="17" t="s">
        <v>967</v>
      </c>
      <c r="J89" s="17">
        <v>0</v>
      </c>
      <c r="K89" s="17">
        <v>44</v>
      </c>
      <c r="L89" s="17">
        <v>74</v>
      </c>
      <c r="M89" s="17">
        <v>14</v>
      </c>
      <c r="N89" s="17">
        <v>5782</v>
      </c>
      <c r="O89" s="17">
        <v>92405.862999999998</v>
      </c>
    </row>
    <row r="90" spans="1:15">
      <c r="A90" s="151" t="s">
        <v>403</v>
      </c>
      <c r="B90" s="17">
        <v>4</v>
      </c>
      <c r="C90" s="17">
        <v>0</v>
      </c>
      <c r="D90" s="17" t="s">
        <v>967</v>
      </c>
      <c r="E90" s="17">
        <v>12</v>
      </c>
      <c r="F90" s="17">
        <v>0</v>
      </c>
      <c r="G90" s="17">
        <v>7</v>
      </c>
      <c r="H90" s="17" t="s">
        <v>967</v>
      </c>
      <c r="I90" s="17" t="s">
        <v>967</v>
      </c>
      <c r="J90" s="17">
        <v>0</v>
      </c>
      <c r="K90" s="17">
        <v>22</v>
      </c>
      <c r="L90" s="17">
        <v>27</v>
      </c>
      <c r="M90" s="17">
        <v>8</v>
      </c>
      <c r="N90" s="17">
        <v>2490</v>
      </c>
      <c r="O90" s="17">
        <v>41595.445</v>
      </c>
    </row>
    <row r="91" spans="1:15">
      <c r="A91" s="151" t="s">
        <v>404</v>
      </c>
      <c r="B91" s="17">
        <v>48</v>
      </c>
      <c r="C91" s="17" t="s">
        <v>967</v>
      </c>
      <c r="D91" s="17">
        <v>189</v>
      </c>
      <c r="E91" s="17">
        <v>131</v>
      </c>
      <c r="F91" s="17">
        <v>30</v>
      </c>
      <c r="G91" s="17">
        <v>91</v>
      </c>
      <c r="H91" s="17">
        <v>31</v>
      </c>
      <c r="I91" s="17">
        <v>7</v>
      </c>
      <c r="J91" s="17">
        <v>0</v>
      </c>
      <c r="K91" s="17">
        <v>301</v>
      </c>
      <c r="L91" s="17">
        <v>345</v>
      </c>
      <c r="M91" s="17">
        <v>107</v>
      </c>
      <c r="N91" s="17">
        <v>33390</v>
      </c>
      <c r="O91" s="17">
        <v>540542.772</v>
      </c>
    </row>
    <row r="92" spans="1:15">
      <c r="A92" s="151" t="s">
        <v>405</v>
      </c>
      <c r="B92" s="17">
        <v>10</v>
      </c>
      <c r="C92" s="17">
        <v>0</v>
      </c>
      <c r="D92" s="17">
        <v>12</v>
      </c>
      <c r="E92" s="17">
        <v>50</v>
      </c>
      <c r="F92" s="17">
        <v>6</v>
      </c>
      <c r="G92" s="17">
        <v>11</v>
      </c>
      <c r="H92" s="17">
        <v>11</v>
      </c>
      <c r="I92" s="17" t="s">
        <v>967</v>
      </c>
      <c r="J92" s="17">
        <v>0</v>
      </c>
      <c r="K92" s="17">
        <v>52</v>
      </c>
      <c r="L92" s="17">
        <v>52</v>
      </c>
      <c r="M92" s="17">
        <v>17</v>
      </c>
      <c r="N92" s="17">
        <v>5834</v>
      </c>
      <c r="O92" s="17">
        <v>91325.909</v>
      </c>
    </row>
    <row r="93" spans="1:15" ht="18.75" customHeight="1">
      <c r="A93" s="145" t="s">
        <v>406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A94" s="151" t="s">
        <v>407</v>
      </c>
      <c r="B94" s="17">
        <v>7</v>
      </c>
      <c r="C94" s="17">
        <v>0</v>
      </c>
      <c r="D94" s="17">
        <v>4</v>
      </c>
      <c r="E94" s="17">
        <v>8</v>
      </c>
      <c r="F94" s="17">
        <v>10</v>
      </c>
      <c r="G94" s="17">
        <v>7</v>
      </c>
      <c r="H94" s="17" t="s">
        <v>967</v>
      </c>
      <c r="I94" s="17">
        <v>0</v>
      </c>
      <c r="J94" s="17">
        <v>0</v>
      </c>
      <c r="K94" s="17">
        <v>31</v>
      </c>
      <c r="L94" s="17">
        <v>44</v>
      </c>
      <c r="M94" s="17">
        <v>14</v>
      </c>
      <c r="N94" s="17">
        <v>4778</v>
      </c>
      <c r="O94" s="17">
        <v>58328.53</v>
      </c>
    </row>
    <row r="95" spans="1:15">
      <c r="A95" s="151" t="s">
        <v>408</v>
      </c>
      <c r="B95" s="17">
        <v>4</v>
      </c>
      <c r="C95" s="17">
        <v>0</v>
      </c>
      <c r="D95" s="17">
        <v>18</v>
      </c>
      <c r="E95" s="17">
        <v>10</v>
      </c>
      <c r="F95" s="17" t="s">
        <v>967</v>
      </c>
      <c r="G95" s="17">
        <v>9</v>
      </c>
      <c r="H95" s="17" t="s">
        <v>967</v>
      </c>
      <c r="I95" s="17">
        <v>0</v>
      </c>
      <c r="J95" s="17">
        <v>0</v>
      </c>
      <c r="K95" s="17">
        <v>40</v>
      </c>
      <c r="L95" s="17">
        <v>30</v>
      </c>
      <c r="M95" s="17">
        <v>14</v>
      </c>
      <c r="N95" s="17">
        <v>4137</v>
      </c>
      <c r="O95" s="17">
        <v>63755.086000000003</v>
      </c>
    </row>
    <row r="96" spans="1:15">
      <c r="A96" s="151" t="s">
        <v>409</v>
      </c>
      <c r="B96" s="17">
        <v>12</v>
      </c>
      <c r="C96" s="17">
        <v>0</v>
      </c>
      <c r="D96" s="17">
        <v>7</v>
      </c>
      <c r="E96" s="17">
        <v>38</v>
      </c>
      <c r="F96" s="17">
        <v>4</v>
      </c>
      <c r="G96" s="17">
        <v>13</v>
      </c>
      <c r="H96" s="17" t="s">
        <v>967</v>
      </c>
      <c r="I96" s="17">
        <v>0</v>
      </c>
      <c r="J96" s="17">
        <v>0</v>
      </c>
      <c r="K96" s="17">
        <v>65</v>
      </c>
      <c r="L96" s="17">
        <v>72</v>
      </c>
      <c r="M96" s="17">
        <v>21</v>
      </c>
      <c r="N96" s="17">
        <v>7333</v>
      </c>
      <c r="O96" s="17">
        <v>110050.963</v>
      </c>
    </row>
    <row r="97" spans="1:15">
      <c r="A97" s="151" t="s">
        <v>410</v>
      </c>
      <c r="B97" s="17" t="s">
        <v>967</v>
      </c>
      <c r="C97" s="17">
        <v>0</v>
      </c>
      <c r="D97" s="17" t="s">
        <v>967</v>
      </c>
      <c r="E97" s="17">
        <v>11</v>
      </c>
      <c r="F97" s="17" t="s">
        <v>967</v>
      </c>
      <c r="G97" s="17">
        <v>4</v>
      </c>
      <c r="H97" s="17">
        <v>0</v>
      </c>
      <c r="I97" s="17" t="s">
        <v>967</v>
      </c>
      <c r="J97" s="17">
        <v>0</v>
      </c>
      <c r="K97" s="17">
        <v>16</v>
      </c>
      <c r="L97" s="17">
        <v>18</v>
      </c>
      <c r="M97" s="17">
        <v>4</v>
      </c>
      <c r="N97" s="17">
        <v>1347</v>
      </c>
      <c r="O97" s="17">
        <v>28072.766</v>
      </c>
    </row>
    <row r="98" spans="1:15">
      <c r="A98" s="151" t="s">
        <v>411</v>
      </c>
      <c r="B98" s="17">
        <v>36</v>
      </c>
      <c r="C98" s="17">
        <v>0</v>
      </c>
      <c r="D98" s="17">
        <v>36</v>
      </c>
      <c r="E98" s="17">
        <v>164</v>
      </c>
      <c r="F98" s="17">
        <v>9</v>
      </c>
      <c r="G98" s="17">
        <v>68</v>
      </c>
      <c r="H98" s="17">
        <v>35</v>
      </c>
      <c r="I98" s="17">
        <v>4</v>
      </c>
      <c r="J98" s="17">
        <v>0</v>
      </c>
      <c r="K98" s="17">
        <v>313</v>
      </c>
      <c r="L98" s="17">
        <v>375</v>
      </c>
      <c r="M98" s="17">
        <v>114</v>
      </c>
      <c r="N98" s="17">
        <v>34821</v>
      </c>
      <c r="O98" s="17">
        <v>535060.33799999999</v>
      </c>
    </row>
    <row r="99" spans="1:15">
      <c r="A99" s="151" t="s">
        <v>412</v>
      </c>
      <c r="B99" s="17">
        <v>12</v>
      </c>
      <c r="C99" s="17">
        <v>0</v>
      </c>
      <c r="D99" s="17">
        <v>9</v>
      </c>
      <c r="E99" s="17">
        <v>33</v>
      </c>
      <c r="F99" s="17" t="s">
        <v>967</v>
      </c>
      <c r="G99" s="17">
        <v>19</v>
      </c>
      <c r="H99" s="17">
        <v>8</v>
      </c>
      <c r="I99" s="17">
        <v>0</v>
      </c>
      <c r="J99" s="17">
        <v>0</v>
      </c>
      <c r="K99" s="17">
        <v>47</v>
      </c>
      <c r="L99" s="17">
        <v>62</v>
      </c>
      <c r="M99" s="17">
        <v>26</v>
      </c>
      <c r="N99" s="17">
        <v>8326</v>
      </c>
      <c r="O99" s="17">
        <v>94301.630999999994</v>
      </c>
    </row>
    <row r="100" spans="1:15">
      <c r="A100" s="151" t="s">
        <v>413</v>
      </c>
      <c r="B100" s="17">
        <v>11</v>
      </c>
      <c r="C100" s="17">
        <v>0</v>
      </c>
      <c r="D100" s="17">
        <v>8</v>
      </c>
      <c r="E100" s="17">
        <v>27</v>
      </c>
      <c r="F100" s="17" t="s">
        <v>967</v>
      </c>
      <c r="G100" s="17">
        <v>7</v>
      </c>
      <c r="H100" s="17">
        <v>5</v>
      </c>
      <c r="I100" s="17">
        <v>0</v>
      </c>
      <c r="J100" s="17" t="s">
        <v>967</v>
      </c>
      <c r="K100" s="17">
        <v>55</v>
      </c>
      <c r="L100" s="17">
        <v>59</v>
      </c>
      <c r="M100" s="17">
        <v>25</v>
      </c>
      <c r="N100" s="17">
        <v>7086</v>
      </c>
      <c r="O100" s="17">
        <v>95892.448000000004</v>
      </c>
    </row>
    <row r="101" spans="1:15">
      <c r="A101" s="151" t="s">
        <v>414</v>
      </c>
      <c r="B101" s="17">
        <v>15</v>
      </c>
      <c r="C101" s="17">
        <v>0</v>
      </c>
      <c r="D101" s="17">
        <v>14</v>
      </c>
      <c r="E101" s="17">
        <v>48</v>
      </c>
      <c r="F101" s="17">
        <v>9</v>
      </c>
      <c r="G101" s="17">
        <v>25</v>
      </c>
      <c r="H101" s="17">
        <v>16</v>
      </c>
      <c r="I101" s="17">
        <v>0</v>
      </c>
      <c r="J101" s="17">
        <v>0</v>
      </c>
      <c r="K101" s="17">
        <v>68</v>
      </c>
      <c r="L101" s="17">
        <v>110</v>
      </c>
      <c r="M101" s="17">
        <v>34</v>
      </c>
      <c r="N101" s="17">
        <v>8904</v>
      </c>
      <c r="O101" s="17">
        <v>135541.603</v>
      </c>
    </row>
    <row r="102" spans="1:15">
      <c r="A102" s="151" t="s">
        <v>415</v>
      </c>
      <c r="B102" s="17">
        <v>17</v>
      </c>
      <c r="C102" s="17">
        <v>0</v>
      </c>
      <c r="D102" s="17">
        <v>9</v>
      </c>
      <c r="E102" s="17">
        <v>89</v>
      </c>
      <c r="F102" s="17">
        <v>10</v>
      </c>
      <c r="G102" s="17">
        <v>22</v>
      </c>
      <c r="H102" s="17">
        <v>6</v>
      </c>
      <c r="I102" s="17" t="s">
        <v>967</v>
      </c>
      <c r="J102" s="17">
        <v>0</v>
      </c>
      <c r="K102" s="17">
        <v>79</v>
      </c>
      <c r="L102" s="17">
        <v>101</v>
      </c>
      <c r="M102" s="17">
        <v>36</v>
      </c>
      <c r="N102" s="17">
        <v>12063</v>
      </c>
      <c r="O102" s="17">
        <v>149709.37299999999</v>
      </c>
    </row>
    <row r="103" spans="1:15">
      <c r="A103" s="151" t="s">
        <v>416</v>
      </c>
      <c r="B103" s="17">
        <v>6</v>
      </c>
      <c r="C103" s="17">
        <v>0</v>
      </c>
      <c r="D103" s="17">
        <v>7</v>
      </c>
      <c r="E103" s="17">
        <v>5</v>
      </c>
      <c r="F103" s="17">
        <v>6</v>
      </c>
      <c r="G103" s="17">
        <v>11</v>
      </c>
      <c r="H103" s="17">
        <v>5</v>
      </c>
      <c r="I103" s="17">
        <v>0</v>
      </c>
      <c r="J103" s="17" t="s">
        <v>967</v>
      </c>
      <c r="K103" s="17">
        <v>12</v>
      </c>
      <c r="L103" s="17">
        <v>21</v>
      </c>
      <c r="M103" s="17">
        <v>8</v>
      </c>
      <c r="N103" s="17">
        <v>2668</v>
      </c>
      <c r="O103" s="17">
        <v>31402.724999999999</v>
      </c>
    </row>
    <row r="104" spans="1:15">
      <c r="A104" s="151" t="s">
        <v>417</v>
      </c>
      <c r="B104" s="17">
        <v>15</v>
      </c>
      <c r="C104" s="17">
        <v>0</v>
      </c>
      <c r="D104" s="17">
        <v>11</v>
      </c>
      <c r="E104" s="17">
        <v>27</v>
      </c>
      <c r="F104" s="17" t="s">
        <v>967</v>
      </c>
      <c r="G104" s="17">
        <v>23</v>
      </c>
      <c r="H104" s="17">
        <v>6</v>
      </c>
      <c r="I104" s="17">
        <v>0</v>
      </c>
      <c r="J104" s="17">
        <v>0</v>
      </c>
      <c r="K104" s="17">
        <v>58</v>
      </c>
      <c r="L104" s="17">
        <v>59</v>
      </c>
      <c r="M104" s="17">
        <v>18</v>
      </c>
      <c r="N104" s="17">
        <v>5754</v>
      </c>
      <c r="O104" s="17">
        <v>102657.1</v>
      </c>
    </row>
    <row r="105" spans="1:15">
      <c r="A105" s="151" t="s">
        <v>418</v>
      </c>
      <c r="B105" s="17">
        <v>22</v>
      </c>
      <c r="C105" s="17">
        <v>0</v>
      </c>
      <c r="D105" s="17">
        <v>11</v>
      </c>
      <c r="E105" s="17">
        <v>160</v>
      </c>
      <c r="F105" s="17">
        <v>11</v>
      </c>
      <c r="G105" s="17">
        <v>24</v>
      </c>
      <c r="H105" s="17">
        <v>9</v>
      </c>
      <c r="I105" s="17" t="s">
        <v>967</v>
      </c>
      <c r="J105" s="17">
        <v>0</v>
      </c>
      <c r="K105" s="17">
        <v>154</v>
      </c>
      <c r="L105" s="17">
        <v>202</v>
      </c>
      <c r="M105" s="17">
        <v>32</v>
      </c>
      <c r="N105" s="17">
        <v>10332</v>
      </c>
      <c r="O105" s="17">
        <v>252300.45300000001</v>
      </c>
    </row>
    <row r="106" spans="1:15" ht="18.75" customHeight="1">
      <c r="A106" s="145" t="s">
        <v>419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>
      <c r="A107" s="151" t="s">
        <v>420</v>
      </c>
      <c r="B107" s="17">
        <v>23</v>
      </c>
      <c r="C107" s="17">
        <v>0</v>
      </c>
      <c r="D107" s="17">
        <v>56</v>
      </c>
      <c r="E107" s="17">
        <v>104</v>
      </c>
      <c r="F107" s="17">
        <v>19</v>
      </c>
      <c r="G107" s="17">
        <v>58</v>
      </c>
      <c r="H107" s="17">
        <v>19</v>
      </c>
      <c r="I107" s="17">
        <v>9</v>
      </c>
      <c r="J107" s="17">
        <v>0</v>
      </c>
      <c r="K107" s="17">
        <v>179</v>
      </c>
      <c r="L107" s="17">
        <v>320</v>
      </c>
      <c r="M107" s="17">
        <v>100</v>
      </c>
      <c r="N107" s="17">
        <v>30995</v>
      </c>
      <c r="O107" s="17">
        <v>369762.76899999997</v>
      </c>
    </row>
    <row r="108" spans="1:15" ht="18.75" customHeight="1">
      <c r="A108" s="145" t="s">
        <v>421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>
      <c r="A109" s="151" t="s">
        <v>422</v>
      </c>
      <c r="B109" s="17">
        <v>38</v>
      </c>
      <c r="C109" s="17" t="s">
        <v>967</v>
      </c>
      <c r="D109" s="17">
        <v>12</v>
      </c>
      <c r="E109" s="17">
        <v>170</v>
      </c>
      <c r="F109" s="17">
        <v>12</v>
      </c>
      <c r="G109" s="17">
        <v>21</v>
      </c>
      <c r="H109" s="17">
        <v>10</v>
      </c>
      <c r="I109" s="17">
        <v>12</v>
      </c>
      <c r="J109" s="17">
        <v>0</v>
      </c>
      <c r="K109" s="17">
        <v>119</v>
      </c>
      <c r="L109" s="17">
        <v>141</v>
      </c>
      <c r="M109" s="17">
        <v>32</v>
      </c>
      <c r="N109" s="17">
        <v>10935</v>
      </c>
      <c r="O109" s="17">
        <v>226927.56200000001</v>
      </c>
    </row>
    <row r="110" spans="1:15">
      <c r="A110" s="151" t="s">
        <v>423</v>
      </c>
      <c r="B110" s="17">
        <v>25</v>
      </c>
      <c r="C110" s="17">
        <v>0</v>
      </c>
      <c r="D110" s="17">
        <v>23</v>
      </c>
      <c r="E110" s="17">
        <v>176</v>
      </c>
      <c r="F110" s="17">
        <v>19</v>
      </c>
      <c r="G110" s="17">
        <v>86</v>
      </c>
      <c r="H110" s="17">
        <v>27</v>
      </c>
      <c r="I110" s="17">
        <v>6</v>
      </c>
      <c r="J110" s="17">
        <v>0</v>
      </c>
      <c r="K110" s="17">
        <v>209</v>
      </c>
      <c r="L110" s="17">
        <v>270</v>
      </c>
      <c r="M110" s="17">
        <v>81</v>
      </c>
      <c r="N110" s="17">
        <v>28348</v>
      </c>
      <c r="O110" s="17">
        <v>388665.29200000002</v>
      </c>
    </row>
    <row r="111" spans="1:15">
      <c r="A111" s="151" t="s">
        <v>424</v>
      </c>
      <c r="B111" s="17">
        <v>6</v>
      </c>
      <c r="C111" s="17">
        <v>0</v>
      </c>
      <c r="D111" s="17" t="s">
        <v>967</v>
      </c>
      <c r="E111" s="17">
        <v>35</v>
      </c>
      <c r="F111" s="17" t="s">
        <v>967</v>
      </c>
      <c r="G111" s="17">
        <v>16</v>
      </c>
      <c r="H111" s="17">
        <v>8</v>
      </c>
      <c r="I111" s="17">
        <v>0</v>
      </c>
      <c r="J111" s="17">
        <v>0</v>
      </c>
      <c r="K111" s="17">
        <v>38</v>
      </c>
      <c r="L111" s="17">
        <v>58</v>
      </c>
      <c r="M111" s="17">
        <v>24</v>
      </c>
      <c r="N111" s="17">
        <v>7668</v>
      </c>
      <c r="O111" s="17">
        <v>77812.195999999996</v>
      </c>
    </row>
    <row r="112" spans="1:15">
      <c r="A112" s="151" t="s">
        <v>425</v>
      </c>
      <c r="B112" s="17">
        <v>16</v>
      </c>
      <c r="C112" s="17">
        <v>0</v>
      </c>
      <c r="D112" s="17">
        <v>13</v>
      </c>
      <c r="E112" s="17">
        <v>142</v>
      </c>
      <c r="F112" s="17">
        <v>5</v>
      </c>
      <c r="G112" s="17">
        <v>28</v>
      </c>
      <c r="H112" s="17">
        <v>9</v>
      </c>
      <c r="I112" s="17">
        <v>5</v>
      </c>
      <c r="J112" s="17" t="s">
        <v>967</v>
      </c>
      <c r="K112" s="17">
        <v>81</v>
      </c>
      <c r="L112" s="17">
        <v>150</v>
      </c>
      <c r="M112" s="17">
        <v>43</v>
      </c>
      <c r="N112" s="17">
        <v>13084</v>
      </c>
      <c r="O112" s="17">
        <v>174138.16800000001</v>
      </c>
    </row>
    <row r="113" spans="1:15">
      <c r="A113" s="151" t="s">
        <v>426</v>
      </c>
      <c r="B113" s="17">
        <v>9</v>
      </c>
      <c r="C113" s="17">
        <v>0</v>
      </c>
      <c r="D113" s="17">
        <v>12</v>
      </c>
      <c r="E113" s="17">
        <v>65</v>
      </c>
      <c r="F113" s="17">
        <v>4</v>
      </c>
      <c r="G113" s="17">
        <v>17</v>
      </c>
      <c r="H113" s="17">
        <v>6</v>
      </c>
      <c r="I113" s="17" t="s">
        <v>967</v>
      </c>
      <c r="J113" s="17">
        <v>0</v>
      </c>
      <c r="K113" s="17">
        <v>46</v>
      </c>
      <c r="L113" s="17">
        <v>88</v>
      </c>
      <c r="M113" s="17">
        <v>26</v>
      </c>
      <c r="N113" s="17">
        <v>8249</v>
      </c>
      <c r="O113" s="17">
        <v>101121.851</v>
      </c>
    </row>
    <row r="114" spans="1:15" ht="18.75" customHeight="1">
      <c r="A114" s="145" t="s">
        <v>427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>
      <c r="A115" s="151" t="s">
        <v>428</v>
      </c>
      <c r="B115" s="17">
        <v>6</v>
      </c>
      <c r="C115" s="17">
        <v>0</v>
      </c>
      <c r="D115" s="17" t="s">
        <v>967</v>
      </c>
      <c r="E115" s="17">
        <v>25</v>
      </c>
      <c r="F115" s="17" t="s">
        <v>967</v>
      </c>
      <c r="G115" s="17">
        <v>14</v>
      </c>
      <c r="H115" s="17" t="s">
        <v>967</v>
      </c>
      <c r="I115" s="17">
        <v>0</v>
      </c>
      <c r="J115" s="17">
        <v>0</v>
      </c>
      <c r="K115" s="17">
        <v>28</v>
      </c>
      <c r="L115" s="17">
        <v>48</v>
      </c>
      <c r="M115" s="17">
        <v>22</v>
      </c>
      <c r="N115" s="17">
        <v>6146</v>
      </c>
      <c r="O115" s="17">
        <v>61228.826000000001</v>
      </c>
    </row>
    <row r="116" spans="1:15">
      <c r="A116" s="151" t="s">
        <v>429</v>
      </c>
      <c r="B116" s="17">
        <v>8</v>
      </c>
      <c r="C116" s="17">
        <v>0</v>
      </c>
      <c r="D116" s="17">
        <v>5</v>
      </c>
      <c r="E116" s="17">
        <v>33</v>
      </c>
      <c r="F116" s="17">
        <v>5</v>
      </c>
      <c r="G116" s="17">
        <v>12</v>
      </c>
      <c r="H116" s="17">
        <v>6</v>
      </c>
      <c r="I116" s="17">
        <v>0</v>
      </c>
      <c r="J116" s="17">
        <v>0</v>
      </c>
      <c r="K116" s="17">
        <v>37</v>
      </c>
      <c r="L116" s="17">
        <v>43</v>
      </c>
      <c r="M116" s="17">
        <v>14</v>
      </c>
      <c r="N116" s="17">
        <v>5259</v>
      </c>
      <c r="O116" s="17">
        <v>68223.010999999999</v>
      </c>
    </row>
    <row r="117" spans="1:15">
      <c r="A117" s="151" t="s">
        <v>430</v>
      </c>
      <c r="B117" s="17">
        <v>8</v>
      </c>
      <c r="C117" s="17">
        <v>0</v>
      </c>
      <c r="D117" s="17">
        <v>16</v>
      </c>
      <c r="E117" s="17">
        <v>14</v>
      </c>
      <c r="F117" s="17">
        <v>4</v>
      </c>
      <c r="G117" s="17">
        <v>11</v>
      </c>
      <c r="H117" s="17">
        <v>9</v>
      </c>
      <c r="I117" s="17" t="s">
        <v>967</v>
      </c>
      <c r="J117" s="17">
        <v>0</v>
      </c>
      <c r="K117" s="17">
        <v>23</v>
      </c>
      <c r="L117" s="17">
        <v>57</v>
      </c>
      <c r="M117" s="17">
        <v>20</v>
      </c>
      <c r="N117" s="17">
        <v>6875</v>
      </c>
      <c r="O117" s="17">
        <v>61786.391000000003</v>
      </c>
    </row>
    <row r="118" spans="1:15">
      <c r="A118" s="151" t="s">
        <v>431</v>
      </c>
      <c r="B118" s="17">
        <v>10</v>
      </c>
      <c r="C118" s="17">
        <v>0</v>
      </c>
      <c r="D118" s="17">
        <v>12</v>
      </c>
      <c r="E118" s="17">
        <v>17</v>
      </c>
      <c r="F118" s="17">
        <v>4</v>
      </c>
      <c r="G118" s="17">
        <v>9</v>
      </c>
      <c r="H118" s="17" t="s">
        <v>967</v>
      </c>
      <c r="I118" s="17">
        <v>0</v>
      </c>
      <c r="J118" s="17">
        <v>0</v>
      </c>
      <c r="K118" s="17">
        <v>18</v>
      </c>
      <c r="L118" s="17">
        <v>26</v>
      </c>
      <c r="M118" s="17">
        <v>16</v>
      </c>
      <c r="N118" s="17">
        <v>4667</v>
      </c>
      <c r="O118" s="17">
        <v>44759.303999999996</v>
      </c>
    </row>
    <row r="119" spans="1:15">
      <c r="A119" s="151" t="s">
        <v>432</v>
      </c>
      <c r="B119" s="17">
        <v>11</v>
      </c>
      <c r="C119" s="17">
        <v>0</v>
      </c>
      <c r="D119" s="17">
        <v>25</v>
      </c>
      <c r="E119" s="17">
        <v>54</v>
      </c>
      <c r="F119" s="17">
        <v>13</v>
      </c>
      <c r="G119" s="17">
        <v>45</v>
      </c>
      <c r="H119" s="17">
        <v>20</v>
      </c>
      <c r="I119" s="17" t="s">
        <v>967</v>
      </c>
      <c r="J119" s="17">
        <v>0</v>
      </c>
      <c r="K119" s="17">
        <v>157</v>
      </c>
      <c r="L119" s="17">
        <v>173</v>
      </c>
      <c r="M119" s="17">
        <v>52</v>
      </c>
      <c r="N119" s="17">
        <v>17487</v>
      </c>
      <c r="O119" s="17">
        <v>264609.62</v>
      </c>
    </row>
    <row r="120" spans="1:15">
      <c r="A120" s="151" t="s">
        <v>433</v>
      </c>
      <c r="B120" s="17">
        <v>64</v>
      </c>
      <c r="C120" s="17" t="s">
        <v>967</v>
      </c>
      <c r="D120" s="17">
        <v>121</v>
      </c>
      <c r="E120" s="17">
        <v>201</v>
      </c>
      <c r="F120" s="17">
        <v>32</v>
      </c>
      <c r="G120" s="17">
        <v>70</v>
      </c>
      <c r="H120" s="17">
        <v>46</v>
      </c>
      <c r="I120" s="17" t="s">
        <v>967</v>
      </c>
      <c r="J120" s="17">
        <v>0</v>
      </c>
      <c r="K120" s="17">
        <v>231</v>
      </c>
      <c r="L120" s="17">
        <v>445</v>
      </c>
      <c r="M120" s="17">
        <v>217</v>
      </c>
      <c r="N120" s="17">
        <v>69420</v>
      </c>
      <c r="O120" s="17">
        <v>557267.86199999996</v>
      </c>
    </row>
    <row r="121" spans="1:15">
      <c r="A121" s="151" t="s">
        <v>434</v>
      </c>
      <c r="B121" s="17">
        <v>40</v>
      </c>
      <c r="C121" s="17">
        <v>0</v>
      </c>
      <c r="D121" s="17">
        <v>42</v>
      </c>
      <c r="E121" s="17">
        <v>144</v>
      </c>
      <c r="F121" s="17">
        <v>22</v>
      </c>
      <c r="G121" s="17">
        <v>32</v>
      </c>
      <c r="H121" s="17">
        <v>13</v>
      </c>
      <c r="I121" s="17">
        <v>0</v>
      </c>
      <c r="J121" s="17">
        <v>0</v>
      </c>
      <c r="K121" s="17">
        <v>191</v>
      </c>
      <c r="L121" s="17">
        <v>264</v>
      </c>
      <c r="M121" s="17">
        <v>74</v>
      </c>
      <c r="N121" s="17">
        <v>24405</v>
      </c>
      <c r="O121" s="17">
        <v>346136.45500000002</v>
      </c>
    </row>
    <row r="122" spans="1:15">
      <c r="A122" s="151" t="s">
        <v>435</v>
      </c>
      <c r="B122" s="17">
        <v>11</v>
      </c>
      <c r="C122" s="17">
        <v>0</v>
      </c>
      <c r="D122" s="17">
        <v>41</v>
      </c>
      <c r="E122" s="17">
        <v>59</v>
      </c>
      <c r="F122" s="17">
        <v>15</v>
      </c>
      <c r="G122" s="17">
        <v>26</v>
      </c>
      <c r="H122" s="17">
        <v>11</v>
      </c>
      <c r="I122" s="17">
        <v>0</v>
      </c>
      <c r="J122" s="17">
        <v>0</v>
      </c>
      <c r="K122" s="17">
        <v>75</v>
      </c>
      <c r="L122" s="17">
        <v>97</v>
      </c>
      <c r="M122" s="17">
        <v>28</v>
      </c>
      <c r="N122" s="17">
        <v>8264</v>
      </c>
      <c r="O122" s="17">
        <v>137427.122</v>
      </c>
    </row>
    <row r="123" spans="1:15">
      <c r="A123" s="151" t="s">
        <v>436</v>
      </c>
      <c r="B123" s="17">
        <v>6</v>
      </c>
      <c r="C123" s="17">
        <v>0</v>
      </c>
      <c r="D123" s="17">
        <v>11</v>
      </c>
      <c r="E123" s="17">
        <v>19</v>
      </c>
      <c r="F123" s="17">
        <v>5</v>
      </c>
      <c r="G123" s="17">
        <v>11</v>
      </c>
      <c r="H123" s="17">
        <v>5</v>
      </c>
      <c r="I123" s="17">
        <v>0</v>
      </c>
      <c r="J123" s="17">
        <v>0</v>
      </c>
      <c r="K123" s="17">
        <v>50</v>
      </c>
      <c r="L123" s="17">
        <v>62</v>
      </c>
      <c r="M123" s="17">
        <v>21</v>
      </c>
      <c r="N123" s="17">
        <v>6599</v>
      </c>
      <c r="O123" s="17">
        <v>87520.611000000004</v>
      </c>
    </row>
    <row r="124" spans="1:15">
      <c r="A124" s="151" t="s">
        <v>437</v>
      </c>
      <c r="B124" s="17" t="s">
        <v>967</v>
      </c>
      <c r="C124" s="17">
        <v>0</v>
      </c>
      <c r="D124" s="17">
        <v>5</v>
      </c>
      <c r="E124" s="17">
        <v>13</v>
      </c>
      <c r="F124" s="17">
        <v>4</v>
      </c>
      <c r="G124" s="17">
        <v>16</v>
      </c>
      <c r="H124" s="17">
        <v>6</v>
      </c>
      <c r="I124" s="17">
        <v>0</v>
      </c>
      <c r="J124" s="17">
        <v>0</v>
      </c>
      <c r="K124" s="17">
        <v>31</v>
      </c>
      <c r="L124" s="17">
        <v>46</v>
      </c>
      <c r="M124" s="17">
        <v>25</v>
      </c>
      <c r="N124" s="17">
        <v>8499</v>
      </c>
      <c r="O124" s="17">
        <v>66097.808999999994</v>
      </c>
    </row>
    <row r="125" spans="1:15">
      <c r="A125" s="151" t="s">
        <v>438</v>
      </c>
      <c r="B125" s="17">
        <v>12</v>
      </c>
      <c r="C125" s="17">
        <v>0</v>
      </c>
      <c r="D125" s="17">
        <v>15</v>
      </c>
      <c r="E125" s="17">
        <v>56</v>
      </c>
      <c r="F125" s="17" t="s">
        <v>967</v>
      </c>
      <c r="G125" s="17">
        <v>9</v>
      </c>
      <c r="H125" s="17">
        <v>7</v>
      </c>
      <c r="I125" s="17">
        <v>0</v>
      </c>
      <c r="J125" s="17">
        <v>0</v>
      </c>
      <c r="K125" s="17">
        <v>45</v>
      </c>
      <c r="L125" s="17">
        <v>91</v>
      </c>
      <c r="M125" s="17">
        <v>29</v>
      </c>
      <c r="N125" s="17">
        <v>9099</v>
      </c>
      <c r="O125" s="17">
        <v>97990.445999999996</v>
      </c>
    </row>
    <row r="126" spans="1:15">
      <c r="A126" s="151" t="s">
        <v>439</v>
      </c>
      <c r="B126" s="17">
        <v>80</v>
      </c>
      <c r="C126" s="17" t="s">
        <v>967</v>
      </c>
      <c r="D126" s="17">
        <v>124</v>
      </c>
      <c r="E126" s="17">
        <v>150</v>
      </c>
      <c r="F126" s="17">
        <v>30</v>
      </c>
      <c r="G126" s="17">
        <v>65</v>
      </c>
      <c r="H126" s="17">
        <v>44</v>
      </c>
      <c r="I126" s="17">
        <v>4</v>
      </c>
      <c r="J126" s="17">
        <v>0</v>
      </c>
      <c r="K126" s="17">
        <v>298</v>
      </c>
      <c r="L126" s="17">
        <v>378</v>
      </c>
      <c r="M126" s="17">
        <v>143</v>
      </c>
      <c r="N126" s="17">
        <v>44210</v>
      </c>
      <c r="O126" s="17">
        <v>571911.78</v>
      </c>
    </row>
    <row r="127" spans="1:15">
      <c r="A127" s="151" t="s">
        <v>440</v>
      </c>
      <c r="B127" s="17">
        <v>6</v>
      </c>
      <c r="C127" s="17">
        <v>0</v>
      </c>
      <c r="D127" s="17">
        <v>13</v>
      </c>
      <c r="E127" s="17">
        <v>39</v>
      </c>
      <c r="F127" s="17">
        <v>12</v>
      </c>
      <c r="G127" s="17">
        <v>22</v>
      </c>
      <c r="H127" s="17">
        <v>13</v>
      </c>
      <c r="I127" s="17" t="s">
        <v>967</v>
      </c>
      <c r="J127" s="17">
        <v>0</v>
      </c>
      <c r="K127" s="17">
        <v>64</v>
      </c>
      <c r="L127" s="17">
        <v>99</v>
      </c>
      <c r="M127" s="17">
        <v>36</v>
      </c>
      <c r="N127" s="17">
        <v>11384</v>
      </c>
      <c r="O127" s="17">
        <v>129022.156</v>
      </c>
    </row>
    <row r="128" spans="1:15">
      <c r="A128" s="151" t="s">
        <v>441</v>
      </c>
      <c r="B128" s="17">
        <v>17</v>
      </c>
      <c r="C128" s="17">
        <v>0</v>
      </c>
      <c r="D128" s="17">
        <v>17</v>
      </c>
      <c r="E128" s="17">
        <v>83</v>
      </c>
      <c r="F128" s="17">
        <v>12</v>
      </c>
      <c r="G128" s="17">
        <v>24</v>
      </c>
      <c r="H128" s="17">
        <v>15</v>
      </c>
      <c r="I128" s="17" t="s">
        <v>967</v>
      </c>
      <c r="J128" s="17">
        <v>0</v>
      </c>
      <c r="K128" s="17">
        <v>123</v>
      </c>
      <c r="L128" s="17">
        <v>182</v>
      </c>
      <c r="M128" s="17">
        <v>59</v>
      </c>
      <c r="N128" s="17">
        <v>18409</v>
      </c>
      <c r="O128" s="17">
        <v>231028.72399999999</v>
      </c>
    </row>
    <row r="129" spans="1:15">
      <c r="A129" s="151" t="s">
        <v>442</v>
      </c>
      <c r="B129" s="17">
        <v>15</v>
      </c>
      <c r="C129" s="17">
        <v>0</v>
      </c>
      <c r="D129" s="17">
        <v>20</v>
      </c>
      <c r="E129" s="17">
        <v>7</v>
      </c>
      <c r="F129" s="17">
        <v>8</v>
      </c>
      <c r="G129" s="17">
        <v>14</v>
      </c>
      <c r="H129" s="17">
        <v>13</v>
      </c>
      <c r="I129" s="17" t="s">
        <v>967</v>
      </c>
      <c r="J129" s="17">
        <v>0</v>
      </c>
      <c r="K129" s="17">
        <v>40</v>
      </c>
      <c r="L129" s="17">
        <v>33</v>
      </c>
      <c r="M129" s="17">
        <v>28</v>
      </c>
      <c r="N129" s="17">
        <v>10351</v>
      </c>
      <c r="O129" s="17">
        <v>86526.725999999995</v>
      </c>
    </row>
    <row r="130" spans="1:15">
      <c r="A130" s="151" t="s">
        <v>443</v>
      </c>
      <c r="B130" s="17">
        <v>39</v>
      </c>
      <c r="C130" s="17" t="s">
        <v>967</v>
      </c>
      <c r="D130" s="17">
        <v>129</v>
      </c>
      <c r="E130" s="17">
        <v>155</v>
      </c>
      <c r="F130" s="17">
        <v>85</v>
      </c>
      <c r="G130" s="17">
        <v>82</v>
      </c>
      <c r="H130" s="17">
        <v>61</v>
      </c>
      <c r="I130" s="17">
        <v>4</v>
      </c>
      <c r="J130" s="17">
        <v>0</v>
      </c>
      <c r="K130" s="17">
        <v>377</v>
      </c>
      <c r="L130" s="17">
        <v>432</v>
      </c>
      <c r="M130" s="17">
        <v>165</v>
      </c>
      <c r="N130" s="17">
        <v>53292</v>
      </c>
      <c r="O130" s="17">
        <v>669742.02800000005</v>
      </c>
    </row>
    <row r="131" spans="1:15">
      <c r="A131" s="151" t="s">
        <v>444</v>
      </c>
      <c r="B131" s="17">
        <v>203</v>
      </c>
      <c r="C131" s="17">
        <v>4</v>
      </c>
      <c r="D131" s="17">
        <v>328</v>
      </c>
      <c r="E131" s="17">
        <v>530</v>
      </c>
      <c r="F131" s="17">
        <v>135</v>
      </c>
      <c r="G131" s="17">
        <v>149</v>
      </c>
      <c r="H131" s="17">
        <v>185</v>
      </c>
      <c r="I131" s="17">
        <v>12</v>
      </c>
      <c r="J131" s="17">
        <v>0</v>
      </c>
      <c r="K131" s="17">
        <v>896</v>
      </c>
      <c r="L131" s="17">
        <v>824</v>
      </c>
      <c r="M131" s="17">
        <v>407</v>
      </c>
      <c r="N131" s="17">
        <v>123923</v>
      </c>
      <c r="O131" s="17">
        <v>1614880.047</v>
      </c>
    </row>
    <row r="132" spans="1:15">
      <c r="A132" s="151" t="s">
        <v>445</v>
      </c>
      <c r="B132" s="17">
        <v>5</v>
      </c>
      <c r="C132" s="17">
        <v>0</v>
      </c>
      <c r="D132" s="17">
        <v>36</v>
      </c>
      <c r="E132" s="17">
        <v>23</v>
      </c>
      <c r="F132" s="17">
        <v>9</v>
      </c>
      <c r="G132" s="17">
        <v>13</v>
      </c>
      <c r="H132" s="17">
        <v>4</v>
      </c>
      <c r="I132" s="17">
        <v>0</v>
      </c>
      <c r="J132" s="17" t="s">
        <v>967</v>
      </c>
      <c r="K132" s="17">
        <v>32</v>
      </c>
      <c r="L132" s="17">
        <v>64</v>
      </c>
      <c r="M132" s="17">
        <v>13</v>
      </c>
      <c r="N132" s="17">
        <v>3941</v>
      </c>
      <c r="O132" s="17">
        <v>66778.152000000002</v>
      </c>
    </row>
    <row r="133" spans="1:15">
      <c r="A133" s="151" t="s">
        <v>446</v>
      </c>
      <c r="B133" s="17">
        <v>11</v>
      </c>
      <c r="C133" s="17">
        <v>0</v>
      </c>
      <c r="D133" s="17" t="s">
        <v>967</v>
      </c>
      <c r="E133" s="17">
        <v>21</v>
      </c>
      <c r="F133" s="17" t="s">
        <v>967</v>
      </c>
      <c r="G133" s="17" t="s">
        <v>967</v>
      </c>
      <c r="H133" s="17">
        <v>7</v>
      </c>
      <c r="I133" s="17" t="s">
        <v>967</v>
      </c>
      <c r="J133" s="17">
        <v>0</v>
      </c>
      <c r="K133" s="17">
        <v>10</v>
      </c>
      <c r="L133" s="17">
        <v>50</v>
      </c>
      <c r="M133" s="17">
        <v>8</v>
      </c>
      <c r="N133" s="17">
        <v>2569</v>
      </c>
      <c r="O133" s="17">
        <v>36573.131000000001</v>
      </c>
    </row>
    <row r="134" spans="1:15">
      <c r="A134" s="151" t="s">
        <v>447</v>
      </c>
      <c r="B134" s="17">
        <v>0</v>
      </c>
      <c r="C134" s="17">
        <v>0</v>
      </c>
      <c r="D134" s="17">
        <v>21</v>
      </c>
      <c r="E134" s="17">
        <v>27</v>
      </c>
      <c r="F134" s="17" t="s">
        <v>967</v>
      </c>
      <c r="G134" s="17">
        <v>13</v>
      </c>
      <c r="H134" s="17">
        <v>5</v>
      </c>
      <c r="I134" s="17" t="s">
        <v>967</v>
      </c>
      <c r="J134" s="17">
        <v>0</v>
      </c>
      <c r="K134" s="17">
        <v>55</v>
      </c>
      <c r="L134" s="17">
        <v>114</v>
      </c>
      <c r="M134" s="17">
        <v>32</v>
      </c>
      <c r="N134" s="17">
        <v>10446</v>
      </c>
      <c r="O134" s="17">
        <v>109941.372</v>
      </c>
    </row>
    <row r="135" spans="1:15">
      <c r="A135" s="151" t="s">
        <v>448</v>
      </c>
      <c r="B135" s="17">
        <v>8</v>
      </c>
      <c r="C135" s="17" t="s">
        <v>967</v>
      </c>
      <c r="D135" s="17">
        <v>22</v>
      </c>
      <c r="E135" s="17">
        <v>37</v>
      </c>
      <c r="F135" s="17">
        <v>9</v>
      </c>
      <c r="G135" s="17">
        <v>27</v>
      </c>
      <c r="H135" s="17">
        <v>20</v>
      </c>
      <c r="I135" s="17" t="s">
        <v>967</v>
      </c>
      <c r="J135" s="17">
        <v>0</v>
      </c>
      <c r="K135" s="17">
        <v>49</v>
      </c>
      <c r="L135" s="17">
        <v>72</v>
      </c>
      <c r="M135" s="17">
        <v>15</v>
      </c>
      <c r="N135" s="17">
        <v>4851</v>
      </c>
      <c r="O135" s="17">
        <v>97205.441999999995</v>
      </c>
    </row>
    <row r="136" spans="1:15">
      <c r="A136" s="151" t="s">
        <v>449</v>
      </c>
      <c r="B136" s="17">
        <v>5</v>
      </c>
      <c r="C136" s="17">
        <v>0</v>
      </c>
      <c r="D136" s="17">
        <v>21</v>
      </c>
      <c r="E136" s="17">
        <v>31</v>
      </c>
      <c r="F136" s="17">
        <v>23</v>
      </c>
      <c r="G136" s="17">
        <v>21</v>
      </c>
      <c r="H136" s="17">
        <v>18</v>
      </c>
      <c r="I136" s="17" t="s">
        <v>967</v>
      </c>
      <c r="J136" s="17">
        <v>0</v>
      </c>
      <c r="K136" s="17">
        <v>27</v>
      </c>
      <c r="L136" s="17">
        <v>44</v>
      </c>
      <c r="M136" s="17">
        <v>23</v>
      </c>
      <c r="N136" s="17">
        <v>7122</v>
      </c>
      <c r="O136" s="17">
        <v>70656.475999999995</v>
      </c>
    </row>
    <row r="137" spans="1:15">
      <c r="A137" s="151" t="s">
        <v>450</v>
      </c>
      <c r="B137" s="17">
        <v>10</v>
      </c>
      <c r="C137" s="17">
        <v>0</v>
      </c>
      <c r="D137" s="17">
        <v>23</v>
      </c>
      <c r="E137" s="17">
        <v>24</v>
      </c>
      <c r="F137" s="17">
        <v>15</v>
      </c>
      <c r="G137" s="17">
        <v>16</v>
      </c>
      <c r="H137" s="17">
        <v>7</v>
      </c>
      <c r="I137" s="17" t="s">
        <v>967</v>
      </c>
      <c r="J137" s="17">
        <v>0</v>
      </c>
      <c r="K137" s="17">
        <v>40</v>
      </c>
      <c r="L137" s="17">
        <v>55</v>
      </c>
      <c r="M137" s="17">
        <v>35</v>
      </c>
      <c r="N137" s="17">
        <v>11348</v>
      </c>
      <c r="O137" s="17">
        <v>93410.108999999997</v>
      </c>
    </row>
    <row r="138" spans="1:15">
      <c r="A138" s="151" t="s">
        <v>451</v>
      </c>
      <c r="B138" s="17">
        <v>6</v>
      </c>
      <c r="C138" s="17">
        <v>0</v>
      </c>
      <c r="D138" s="17">
        <v>8</v>
      </c>
      <c r="E138" s="17">
        <v>35</v>
      </c>
      <c r="F138" s="17">
        <v>8</v>
      </c>
      <c r="G138" s="17">
        <v>17</v>
      </c>
      <c r="H138" s="17">
        <v>6</v>
      </c>
      <c r="I138" s="17" t="s">
        <v>967</v>
      </c>
      <c r="J138" s="17" t="s">
        <v>967</v>
      </c>
      <c r="K138" s="17">
        <v>29</v>
      </c>
      <c r="L138" s="17">
        <v>55</v>
      </c>
      <c r="M138" s="17">
        <v>19</v>
      </c>
      <c r="N138" s="17">
        <v>5990</v>
      </c>
      <c r="O138" s="17">
        <v>67746.664999999994</v>
      </c>
    </row>
    <row r="139" spans="1:15">
      <c r="A139" s="151" t="s">
        <v>452</v>
      </c>
      <c r="B139" s="17">
        <v>5</v>
      </c>
      <c r="C139" s="17">
        <v>0</v>
      </c>
      <c r="D139" s="17">
        <v>7</v>
      </c>
      <c r="E139" s="17">
        <v>57</v>
      </c>
      <c r="F139" s="17">
        <v>8</v>
      </c>
      <c r="G139" s="17">
        <v>16</v>
      </c>
      <c r="H139" s="17">
        <v>6</v>
      </c>
      <c r="I139" s="17" t="s">
        <v>967</v>
      </c>
      <c r="J139" s="17">
        <v>0</v>
      </c>
      <c r="K139" s="17">
        <v>35</v>
      </c>
      <c r="L139" s="17">
        <v>48</v>
      </c>
      <c r="M139" s="17">
        <v>16</v>
      </c>
      <c r="N139" s="17">
        <v>5348</v>
      </c>
      <c r="O139" s="17">
        <v>69672.53</v>
      </c>
    </row>
    <row r="140" spans="1:15">
      <c r="A140" s="151" t="s">
        <v>453</v>
      </c>
      <c r="B140" s="17">
        <v>8</v>
      </c>
      <c r="C140" s="17">
        <v>0</v>
      </c>
      <c r="D140" s="17">
        <v>16</v>
      </c>
      <c r="E140" s="17">
        <v>24</v>
      </c>
      <c r="F140" s="17" t="s">
        <v>967</v>
      </c>
      <c r="G140" s="17">
        <v>11</v>
      </c>
      <c r="H140" s="17">
        <v>7</v>
      </c>
      <c r="I140" s="17" t="s">
        <v>967</v>
      </c>
      <c r="J140" s="17">
        <v>0</v>
      </c>
      <c r="K140" s="17">
        <v>31</v>
      </c>
      <c r="L140" s="17">
        <v>49</v>
      </c>
      <c r="M140" s="17">
        <v>30</v>
      </c>
      <c r="N140" s="17">
        <v>17670</v>
      </c>
      <c r="O140" s="17">
        <v>81993.845000000001</v>
      </c>
    </row>
    <row r="141" spans="1:15">
      <c r="A141" s="151" t="s">
        <v>454</v>
      </c>
      <c r="B141" s="17">
        <v>28</v>
      </c>
      <c r="C141" s="17">
        <v>0</v>
      </c>
      <c r="D141" s="17">
        <v>20</v>
      </c>
      <c r="E141" s="17">
        <v>87</v>
      </c>
      <c r="F141" s="17">
        <v>12</v>
      </c>
      <c r="G141" s="17">
        <v>55</v>
      </c>
      <c r="H141" s="17">
        <v>12</v>
      </c>
      <c r="I141" s="17">
        <v>5</v>
      </c>
      <c r="J141" s="17">
        <v>0</v>
      </c>
      <c r="K141" s="17">
        <v>124</v>
      </c>
      <c r="L141" s="17">
        <v>190</v>
      </c>
      <c r="M141" s="17">
        <v>65</v>
      </c>
      <c r="N141" s="17">
        <v>21543</v>
      </c>
      <c r="O141" s="17">
        <v>257256.40400000001</v>
      </c>
    </row>
    <row r="142" spans="1:15">
      <c r="A142" s="151" t="s">
        <v>455</v>
      </c>
      <c r="B142" s="17">
        <v>16</v>
      </c>
      <c r="C142" s="17">
        <v>0</v>
      </c>
      <c r="D142" s="17">
        <v>53</v>
      </c>
      <c r="E142" s="17">
        <v>54</v>
      </c>
      <c r="F142" s="17">
        <v>14</v>
      </c>
      <c r="G142" s="17">
        <v>35</v>
      </c>
      <c r="H142" s="17">
        <v>21</v>
      </c>
      <c r="I142" s="17" t="s">
        <v>967</v>
      </c>
      <c r="J142" s="17">
        <v>0</v>
      </c>
      <c r="K142" s="17">
        <v>31</v>
      </c>
      <c r="L142" s="17">
        <v>75</v>
      </c>
      <c r="M142" s="17">
        <v>50</v>
      </c>
      <c r="N142" s="17">
        <v>15380</v>
      </c>
      <c r="O142" s="17">
        <v>110452.02099999999</v>
      </c>
    </row>
    <row r="143" spans="1:15">
      <c r="A143" s="151" t="s">
        <v>456</v>
      </c>
      <c r="B143" s="17">
        <v>13</v>
      </c>
      <c r="C143" s="17">
        <v>0</v>
      </c>
      <c r="D143" s="17">
        <v>32</v>
      </c>
      <c r="E143" s="17">
        <v>52</v>
      </c>
      <c r="F143" s="17">
        <v>4</v>
      </c>
      <c r="G143" s="17">
        <v>33</v>
      </c>
      <c r="H143" s="17">
        <v>14</v>
      </c>
      <c r="I143" s="17" t="s">
        <v>967</v>
      </c>
      <c r="J143" s="17">
        <v>0</v>
      </c>
      <c r="K143" s="17">
        <v>105</v>
      </c>
      <c r="L143" s="17">
        <v>116</v>
      </c>
      <c r="M143" s="17">
        <v>41</v>
      </c>
      <c r="N143" s="17">
        <v>12208</v>
      </c>
      <c r="O143" s="17">
        <v>183860.31200000001</v>
      </c>
    </row>
    <row r="144" spans="1:15">
      <c r="A144" s="151" t="s">
        <v>457</v>
      </c>
      <c r="B144" s="17">
        <v>7</v>
      </c>
      <c r="C144" s="17">
        <v>0</v>
      </c>
      <c r="D144" s="17">
        <v>5</v>
      </c>
      <c r="E144" s="17">
        <v>54</v>
      </c>
      <c r="F144" s="17">
        <v>4</v>
      </c>
      <c r="G144" s="17">
        <v>6</v>
      </c>
      <c r="H144" s="17">
        <v>13</v>
      </c>
      <c r="I144" s="17">
        <v>0</v>
      </c>
      <c r="J144" s="17">
        <v>0</v>
      </c>
      <c r="K144" s="17">
        <v>36</v>
      </c>
      <c r="L144" s="17">
        <v>49</v>
      </c>
      <c r="M144" s="17">
        <v>17</v>
      </c>
      <c r="N144" s="17">
        <v>5590</v>
      </c>
      <c r="O144" s="17">
        <v>68996.853000000003</v>
      </c>
    </row>
    <row r="145" spans="1:15">
      <c r="A145" s="151" t="s">
        <v>458</v>
      </c>
      <c r="B145" s="17">
        <v>29</v>
      </c>
      <c r="C145" s="17">
        <v>0</v>
      </c>
      <c r="D145" s="17">
        <v>45</v>
      </c>
      <c r="E145" s="17">
        <v>56</v>
      </c>
      <c r="F145" s="17">
        <v>10</v>
      </c>
      <c r="G145" s="17">
        <v>24</v>
      </c>
      <c r="H145" s="17">
        <v>16</v>
      </c>
      <c r="I145" s="17" t="s">
        <v>967</v>
      </c>
      <c r="J145" s="17">
        <v>0</v>
      </c>
      <c r="K145" s="17">
        <v>114</v>
      </c>
      <c r="L145" s="17">
        <v>157</v>
      </c>
      <c r="M145" s="17">
        <v>66</v>
      </c>
      <c r="N145" s="17">
        <v>20472</v>
      </c>
      <c r="O145" s="17">
        <v>228006.41099999999</v>
      </c>
    </row>
    <row r="146" spans="1:15">
      <c r="A146" s="151" t="s">
        <v>459</v>
      </c>
      <c r="B146" s="17">
        <v>6</v>
      </c>
      <c r="C146" s="17">
        <v>0</v>
      </c>
      <c r="D146" s="17">
        <v>4</v>
      </c>
      <c r="E146" s="17">
        <v>24</v>
      </c>
      <c r="F146" s="17">
        <v>0</v>
      </c>
      <c r="G146" s="17">
        <v>7</v>
      </c>
      <c r="H146" s="17">
        <v>4</v>
      </c>
      <c r="I146" s="17">
        <v>0</v>
      </c>
      <c r="J146" s="17">
        <v>0</v>
      </c>
      <c r="K146" s="17">
        <v>24</v>
      </c>
      <c r="L146" s="17">
        <v>42</v>
      </c>
      <c r="M146" s="17">
        <v>15</v>
      </c>
      <c r="N146" s="17">
        <v>5698</v>
      </c>
      <c r="O146" s="17">
        <v>51491.792000000001</v>
      </c>
    </row>
    <row r="147" spans="1:15">
      <c r="A147" s="151" t="s">
        <v>460</v>
      </c>
      <c r="B147" s="17">
        <v>6</v>
      </c>
      <c r="C147" s="17">
        <v>0</v>
      </c>
      <c r="D147" s="17">
        <v>14</v>
      </c>
      <c r="E147" s="17">
        <v>26</v>
      </c>
      <c r="F147" s="17">
        <v>8</v>
      </c>
      <c r="G147" s="17">
        <v>27</v>
      </c>
      <c r="H147" s="17">
        <v>10</v>
      </c>
      <c r="I147" s="17">
        <v>0</v>
      </c>
      <c r="J147" s="17">
        <v>0</v>
      </c>
      <c r="K147" s="17">
        <v>49</v>
      </c>
      <c r="L147" s="17">
        <v>67</v>
      </c>
      <c r="M147" s="17">
        <v>28</v>
      </c>
      <c r="N147" s="17">
        <v>8937</v>
      </c>
      <c r="O147" s="17">
        <v>98343.164000000004</v>
      </c>
    </row>
    <row r="148" spans="1:15" ht="18.75" customHeight="1">
      <c r="A148" s="145" t="s">
        <v>461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>
      <c r="A149" s="151" t="s">
        <v>462</v>
      </c>
      <c r="B149" s="17">
        <v>41</v>
      </c>
      <c r="C149" s="17" t="s">
        <v>967</v>
      </c>
      <c r="D149" s="17">
        <v>33</v>
      </c>
      <c r="E149" s="17">
        <v>85</v>
      </c>
      <c r="F149" s="17">
        <v>10</v>
      </c>
      <c r="G149" s="17">
        <v>22</v>
      </c>
      <c r="H149" s="17">
        <v>9</v>
      </c>
      <c r="I149" s="17">
        <v>5</v>
      </c>
      <c r="J149" s="17">
        <v>0</v>
      </c>
      <c r="K149" s="17">
        <v>128</v>
      </c>
      <c r="L149" s="17">
        <v>198</v>
      </c>
      <c r="M149" s="17">
        <v>67</v>
      </c>
      <c r="N149" s="17">
        <v>22332</v>
      </c>
      <c r="O149" s="17">
        <v>262146.364</v>
      </c>
    </row>
    <row r="150" spans="1:15">
      <c r="A150" s="151" t="s">
        <v>463</v>
      </c>
      <c r="B150" s="17">
        <v>50</v>
      </c>
      <c r="C150" s="17">
        <v>0</v>
      </c>
      <c r="D150" s="17">
        <v>50</v>
      </c>
      <c r="E150" s="17">
        <v>81</v>
      </c>
      <c r="F150" s="17">
        <v>20</v>
      </c>
      <c r="G150" s="17">
        <v>44</v>
      </c>
      <c r="H150" s="17">
        <v>23</v>
      </c>
      <c r="I150" s="17" t="s">
        <v>967</v>
      </c>
      <c r="J150" s="17">
        <v>0</v>
      </c>
      <c r="K150" s="17">
        <v>311</v>
      </c>
      <c r="L150" s="17">
        <v>399</v>
      </c>
      <c r="M150" s="17">
        <v>109</v>
      </c>
      <c r="N150" s="17">
        <v>34070</v>
      </c>
      <c r="O150" s="17">
        <v>530589.46699999995</v>
      </c>
    </row>
    <row r="151" spans="1:15">
      <c r="A151" s="151" t="s">
        <v>464</v>
      </c>
      <c r="B151" s="17">
        <v>13</v>
      </c>
      <c r="C151" s="17">
        <v>0</v>
      </c>
      <c r="D151" s="17" t="s">
        <v>967</v>
      </c>
      <c r="E151" s="17">
        <v>19</v>
      </c>
      <c r="F151" s="17" t="s">
        <v>967</v>
      </c>
      <c r="G151" s="17">
        <v>7</v>
      </c>
      <c r="H151" s="17">
        <v>0</v>
      </c>
      <c r="I151" s="17" t="s">
        <v>967</v>
      </c>
      <c r="J151" s="17">
        <v>0</v>
      </c>
      <c r="K151" s="17">
        <v>18</v>
      </c>
      <c r="L151" s="17">
        <v>34</v>
      </c>
      <c r="M151" s="17">
        <v>9</v>
      </c>
      <c r="N151" s="17">
        <v>3851</v>
      </c>
      <c r="O151" s="17">
        <v>45815.286</v>
      </c>
    </row>
    <row r="152" spans="1:15">
      <c r="A152" s="151" t="s">
        <v>465</v>
      </c>
      <c r="B152" s="17">
        <v>42</v>
      </c>
      <c r="C152" s="17">
        <v>0</v>
      </c>
      <c r="D152" s="17">
        <v>59</v>
      </c>
      <c r="E152" s="17">
        <v>51</v>
      </c>
      <c r="F152" s="17">
        <v>34</v>
      </c>
      <c r="G152" s="17">
        <v>154</v>
      </c>
      <c r="H152" s="17">
        <v>49</v>
      </c>
      <c r="I152" s="17">
        <v>12</v>
      </c>
      <c r="J152" s="17">
        <v>0</v>
      </c>
      <c r="K152" s="17">
        <v>195</v>
      </c>
      <c r="L152" s="17">
        <v>255</v>
      </c>
      <c r="M152" s="17">
        <v>63</v>
      </c>
      <c r="N152" s="17">
        <v>18867</v>
      </c>
      <c r="O152" s="17">
        <v>398443.54300000001</v>
      </c>
    </row>
    <row r="153" spans="1:15">
      <c r="A153" s="151" t="s">
        <v>466</v>
      </c>
      <c r="B153" s="17">
        <v>9</v>
      </c>
      <c r="C153" s="17">
        <v>0</v>
      </c>
      <c r="D153" s="17">
        <v>54</v>
      </c>
      <c r="E153" s="17">
        <v>39</v>
      </c>
      <c r="F153" s="17">
        <v>9</v>
      </c>
      <c r="G153" s="17">
        <v>17</v>
      </c>
      <c r="H153" s="17">
        <v>13</v>
      </c>
      <c r="I153" s="17" t="s">
        <v>967</v>
      </c>
      <c r="J153" s="17" t="s">
        <v>967</v>
      </c>
      <c r="K153" s="17">
        <v>61</v>
      </c>
      <c r="L153" s="17">
        <v>123</v>
      </c>
      <c r="M153" s="17">
        <v>34</v>
      </c>
      <c r="N153" s="17">
        <v>11337</v>
      </c>
      <c r="O153" s="17">
        <v>131845.351</v>
      </c>
    </row>
    <row r="154" spans="1:15">
      <c r="A154" s="151" t="s">
        <v>467</v>
      </c>
      <c r="B154" s="17">
        <v>32</v>
      </c>
      <c r="C154" s="17">
        <v>0</v>
      </c>
      <c r="D154" s="17">
        <v>58</v>
      </c>
      <c r="E154" s="17">
        <v>79</v>
      </c>
      <c r="F154" s="17">
        <v>38</v>
      </c>
      <c r="G154" s="17">
        <v>82</v>
      </c>
      <c r="H154" s="17">
        <v>20</v>
      </c>
      <c r="I154" s="17">
        <v>10</v>
      </c>
      <c r="J154" s="17" t="s">
        <v>967</v>
      </c>
      <c r="K154" s="17">
        <v>122</v>
      </c>
      <c r="L154" s="17">
        <v>261</v>
      </c>
      <c r="M154" s="17">
        <v>69</v>
      </c>
      <c r="N154" s="17">
        <v>21476</v>
      </c>
      <c r="O154" s="17">
        <v>294757.96399999998</v>
      </c>
    </row>
    <row r="155" spans="1:15" ht="18.75" customHeight="1">
      <c r="A155" s="145" t="s">
        <v>468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>
      <c r="A156" s="151" t="s">
        <v>469</v>
      </c>
      <c r="B156" s="17">
        <v>12</v>
      </c>
      <c r="C156" s="17">
        <v>0</v>
      </c>
      <c r="D156" s="17">
        <v>14</v>
      </c>
      <c r="E156" s="17">
        <v>23</v>
      </c>
      <c r="F156" s="17">
        <v>12</v>
      </c>
      <c r="G156" s="17">
        <v>36</v>
      </c>
      <c r="H156" s="17">
        <v>18</v>
      </c>
      <c r="I156" s="17">
        <v>4</v>
      </c>
      <c r="J156" s="17">
        <v>0</v>
      </c>
      <c r="K156" s="17">
        <v>81</v>
      </c>
      <c r="L156" s="17">
        <v>111</v>
      </c>
      <c r="M156" s="17">
        <v>27</v>
      </c>
      <c r="N156" s="17">
        <v>8422</v>
      </c>
      <c r="O156" s="17">
        <v>153072.11799999999</v>
      </c>
    </row>
    <row r="157" spans="1:15">
      <c r="A157" s="151" t="s">
        <v>470</v>
      </c>
      <c r="B157" s="17">
        <v>20</v>
      </c>
      <c r="C157" s="17">
        <v>0</v>
      </c>
      <c r="D157" s="17">
        <v>13</v>
      </c>
      <c r="E157" s="17">
        <v>71</v>
      </c>
      <c r="F157" s="17">
        <v>19</v>
      </c>
      <c r="G157" s="17">
        <v>45</v>
      </c>
      <c r="H157" s="17">
        <v>13</v>
      </c>
      <c r="I157" s="17" t="s">
        <v>967</v>
      </c>
      <c r="J157" s="17">
        <v>0</v>
      </c>
      <c r="K157" s="17">
        <v>138</v>
      </c>
      <c r="L157" s="17">
        <v>206</v>
      </c>
      <c r="M157" s="17">
        <v>99</v>
      </c>
      <c r="N157" s="17">
        <v>31496</v>
      </c>
      <c r="O157" s="17">
        <v>282083.48300000001</v>
      </c>
    </row>
    <row r="158" spans="1:15">
      <c r="A158" s="151" t="s">
        <v>471</v>
      </c>
      <c r="B158" s="17">
        <v>12</v>
      </c>
      <c r="C158" s="17">
        <v>0</v>
      </c>
      <c r="D158" s="17" t="s">
        <v>967</v>
      </c>
      <c r="E158" s="17">
        <v>13</v>
      </c>
      <c r="F158" s="17">
        <v>5</v>
      </c>
      <c r="G158" s="17">
        <v>14</v>
      </c>
      <c r="H158" s="17">
        <v>4</v>
      </c>
      <c r="I158" s="17">
        <v>5</v>
      </c>
      <c r="J158" s="17">
        <v>0</v>
      </c>
      <c r="K158" s="17">
        <v>18</v>
      </c>
      <c r="L158" s="17">
        <v>26</v>
      </c>
      <c r="M158" s="17">
        <v>19</v>
      </c>
      <c r="N158" s="17">
        <v>5959</v>
      </c>
      <c r="O158" s="17">
        <v>55472.915000000001</v>
      </c>
    </row>
    <row r="159" spans="1:15">
      <c r="A159" s="151" t="s">
        <v>472</v>
      </c>
      <c r="B159" s="17" t="s">
        <v>967</v>
      </c>
      <c r="C159" s="17">
        <v>0</v>
      </c>
      <c r="D159" s="17" t="s">
        <v>967</v>
      </c>
      <c r="E159" s="17">
        <v>20</v>
      </c>
      <c r="F159" s="17">
        <v>4</v>
      </c>
      <c r="G159" s="17">
        <v>7</v>
      </c>
      <c r="H159" s="17" t="s">
        <v>967</v>
      </c>
      <c r="I159" s="17">
        <v>0</v>
      </c>
      <c r="J159" s="17">
        <v>0</v>
      </c>
      <c r="K159" s="17">
        <v>18</v>
      </c>
      <c r="L159" s="17">
        <v>34</v>
      </c>
      <c r="M159" s="17">
        <v>19</v>
      </c>
      <c r="N159" s="17">
        <v>6018</v>
      </c>
      <c r="O159" s="17">
        <v>43068.805999999997</v>
      </c>
    </row>
    <row r="160" spans="1:15">
      <c r="A160" s="151" t="s">
        <v>473</v>
      </c>
      <c r="B160" s="17">
        <v>65</v>
      </c>
      <c r="C160" s="17">
        <v>0</v>
      </c>
      <c r="D160" s="17">
        <v>53</v>
      </c>
      <c r="E160" s="17">
        <v>169</v>
      </c>
      <c r="F160" s="17">
        <v>17</v>
      </c>
      <c r="G160" s="17">
        <v>68</v>
      </c>
      <c r="H160" s="17">
        <v>35</v>
      </c>
      <c r="I160" s="17" t="s">
        <v>967</v>
      </c>
      <c r="J160" s="17">
        <v>0</v>
      </c>
      <c r="K160" s="17">
        <v>331</v>
      </c>
      <c r="L160" s="17">
        <v>411</v>
      </c>
      <c r="M160" s="17">
        <v>170</v>
      </c>
      <c r="N160" s="17">
        <v>55600</v>
      </c>
      <c r="O160" s="17">
        <v>615134.652</v>
      </c>
    </row>
    <row r="161" spans="1:15">
      <c r="A161" s="151" t="s">
        <v>474</v>
      </c>
      <c r="B161" s="17" t="s">
        <v>967</v>
      </c>
      <c r="C161" s="17">
        <v>0</v>
      </c>
      <c r="D161" s="17">
        <v>4</v>
      </c>
      <c r="E161" s="17">
        <v>17</v>
      </c>
      <c r="F161" s="17" t="s">
        <v>967</v>
      </c>
      <c r="G161" s="17">
        <v>4</v>
      </c>
      <c r="H161" s="17" t="s">
        <v>967</v>
      </c>
      <c r="I161" s="17">
        <v>0</v>
      </c>
      <c r="J161" s="17">
        <v>0</v>
      </c>
      <c r="K161" s="17">
        <v>28</v>
      </c>
      <c r="L161" s="17">
        <v>30</v>
      </c>
      <c r="M161" s="17">
        <v>7</v>
      </c>
      <c r="N161" s="17">
        <v>2586</v>
      </c>
      <c r="O161" s="17">
        <v>43113.578999999998</v>
      </c>
    </row>
    <row r="162" spans="1:15">
      <c r="A162" s="151" t="s">
        <v>475</v>
      </c>
      <c r="B162" s="17">
        <v>0</v>
      </c>
      <c r="C162" s="17">
        <v>0</v>
      </c>
      <c r="D162" s="17">
        <v>5</v>
      </c>
      <c r="E162" s="17">
        <v>24</v>
      </c>
      <c r="F162" s="17" t="s">
        <v>967</v>
      </c>
      <c r="G162" s="17">
        <v>8</v>
      </c>
      <c r="H162" s="17" t="s">
        <v>967</v>
      </c>
      <c r="I162" s="17" t="s">
        <v>967</v>
      </c>
      <c r="J162" s="17">
        <v>0</v>
      </c>
      <c r="K162" s="17">
        <v>16</v>
      </c>
      <c r="L162" s="17">
        <v>26</v>
      </c>
      <c r="M162" s="17">
        <v>10</v>
      </c>
      <c r="N162" s="17">
        <v>3434</v>
      </c>
      <c r="O162" s="17">
        <v>33942.945</v>
      </c>
    </row>
    <row r="163" spans="1:15">
      <c r="A163" s="151" t="s">
        <v>476</v>
      </c>
      <c r="B163" s="17">
        <v>20</v>
      </c>
      <c r="C163" s="17">
        <v>0</v>
      </c>
      <c r="D163" s="17">
        <v>41</v>
      </c>
      <c r="E163" s="17">
        <v>120</v>
      </c>
      <c r="F163" s="17">
        <v>8</v>
      </c>
      <c r="G163" s="17">
        <v>39</v>
      </c>
      <c r="H163" s="17">
        <v>19</v>
      </c>
      <c r="I163" s="17">
        <v>0</v>
      </c>
      <c r="J163" s="17">
        <v>0</v>
      </c>
      <c r="K163" s="17">
        <v>100</v>
      </c>
      <c r="L163" s="17">
        <v>134</v>
      </c>
      <c r="M163" s="17">
        <v>80</v>
      </c>
      <c r="N163" s="17">
        <v>25301</v>
      </c>
      <c r="O163" s="17">
        <v>216169.378</v>
      </c>
    </row>
    <row r="164" spans="1:15">
      <c r="A164" s="151" t="s">
        <v>477</v>
      </c>
      <c r="B164" s="17">
        <v>0</v>
      </c>
      <c r="C164" s="17">
        <v>0</v>
      </c>
      <c r="D164" s="17">
        <v>9</v>
      </c>
      <c r="E164" s="17">
        <v>20</v>
      </c>
      <c r="F164" s="17" t="s">
        <v>967</v>
      </c>
      <c r="G164" s="17">
        <v>5</v>
      </c>
      <c r="H164" s="17">
        <v>0</v>
      </c>
      <c r="I164" s="17">
        <v>6</v>
      </c>
      <c r="J164" s="17">
        <v>0</v>
      </c>
      <c r="K164" s="17">
        <v>17</v>
      </c>
      <c r="L164" s="17">
        <v>17</v>
      </c>
      <c r="M164" s="17" t="s">
        <v>967</v>
      </c>
      <c r="N164" s="17">
        <v>634</v>
      </c>
      <c r="O164" s="17">
        <v>33090.084000000003</v>
      </c>
    </row>
    <row r="165" spans="1:15">
      <c r="A165" s="151" t="s">
        <v>478</v>
      </c>
      <c r="B165" s="17" t="s">
        <v>967</v>
      </c>
      <c r="C165" s="17">
        <v>0</v>
      </c>
      <c r="D165" s="17" t="s">
        <v>967</v>
      </c>
      <c r="E165" s="17">
        <v>6</v>
      </c>
      <c r="F165" s="17">
        <v>0</v>
      </c>
      <c r="G165" s="17">
        <v>6</v>
      </c>
      <c r="H165" s="17">
        <v>4</v>
      </c>
      <c r="I165" s="17">
        <v>0</v>
      </c>
      <c r="J165" s="17">
        <v>0</v>
      </c>
      <c r="K165" s="17">
        <v>21</v>
      </c>
      <c r="L165" s="17">
        <v>26</v>
      </c>
      <c r="M165" s="17">
        <v>13</v>
      </c>
      <c r="N165" s="17">
        <v>4073</v>
      </c>
      <c r="O165" s="17">
        <v>39866.021000000001</v>
      </c>
    </row>
    <row r="166" spans="1:15">
      <c r="A166" s="151" t="s">
        <v>479</v>
      </c>
      <c r="B166" s="17" t="s">
        <v>967</v>
      </c>
      <c r="C166" s="17">
        <v>0</v>
      </c>
      <c r="D166" s="17" t="s">
        <v>967</v>
      </c>
      <c r="E166" s="17">
        <v>13</v>
      </c>
      <c r="F166" s="17" t="s">
        <v>967</v>
      </c>
      <c r="G166" s="17" t="s">
        <v>967</v>
      </c>
      <c r="H166" s="17">
        <v>0</v>
      </c>
      <c r="I166" s="17" t="s">
        <v>967</v>
      </c>
      <c r="J166" s="17">
        <v>0</v>
      </c>
      <c r="K166" s="17">
        <v>17</v>
      </c>
      <c r="L166" s="17">
        <v>19</v>
      </c>
      <c r="M166" s="17">
        <v>5</v>
      </c>
      <c r="N166" s="17">
        <v>2713</v>
      </c>
      <c r="O166" s="17">
        <v>28922.081999999999</v>
      </c>
    </row>
    <row r="167" spans="1:15">
      <c r="A167" s="151" t="s">
        <v>480</v>
      </c>
      <c r="B167" s="17">
        <v>251</v>
      </c>
      <c r="C167" s="17">
        <v>0</v>
      </c>
      <c r="D167" s="17">
        <v>242</v>
      </c>
      <c r="E167" s="17">
        <v>437</v>
      </c>
      <c r="F167" s="17">
        <v>360</v>
      </c>
      <c r="G167" s="17">
        <v>572</v>
      </c>
      <c r="H167" s="17">
        <v>248</v>
      </c>
      <c r="I167" s="17">
        <v>50</v>
      </c>
      <c r="J167" s="17" t="s">
        <v>967</v>
      </c>
      <c r="K167" s="17">
        <v>1669</v>
      </c>
      <c r="L167" s="17">
        <v>1803</v>
      </c>
      <c r="M167" s="17">
        <v>665</v>
      </c>
      <c r="N167" s="17">
        <v>216000</v>
      </c>
      <c r="O167" s="17">
        <v>3021716.716</v>
      </c>
    </row>
    <row r="168" spans="1:15">
      <c r="A168" s="151" t="s">
        <v>481</v>
      </c>
      <c r="B168" s="17">
        <v>4</v>
      </c>
      <c r="C168" s="17">
        <v>0</v>
      </c>
      <c r="D168" s="17" t="s">
        <v>967</v>
      </c>
      <c r="E168" s="17">
        <v>17</v>
      </c>
      <c r="F168" s="17" t="s">
        <v>967</v>
      </c>
      <c r="G168" s="17">
        <v>18</v>
      </c>
      <c r="H168" s="17">
        <v>8</v>
      </c>
      <c r="I168" s="17" t="s">
        <v>967</v>
      </c>
      <c r="J168" s="17">
        <v>0</v>
      </c>
      <c r="K168" s="17">
        <v>27</v>
      </c>
      <c r="L168" s="17">
        <v>47</v>
      </c>
      <c r="M168" s="17">
        <v>12</v>
      </c>
      <c r="N168" s="17">
        <v>3170</v>
      </c>
      <c r="O168" s="17">
        <v>58719.430999999997</v>
      </c>
    </row>
    <row r="169" spans="1:15">
      <c r="A169" s="151" t="s">
        <v>482</v>
      </c>
      <c r="B169" s="17">
        <v>6</v>
      </c>
      <c r="C169" s="17">
        <v>0</v>
      </c>
      <c r="D169" s="17">
        <v>4</v>
      </c>
      <c r="E169" s="17">
        <v>26</v>
      </c>
      <c r="F169" s="17">
        <v>5</v>
      </c>
      <c r="G169" s="17">
        <v>5</v>
      </c>
      <c r="H169" s="17" t="s">
        <v>967</v>
      </c>
      <c r="I169" s="17">
        <v>0</v>
      </c>
      <c r="J169" s="17">
        <v>0</v>
      </c>
      <c r="K169" s="17">
        <v>17</v>
      </c>
      <c r="L169" s="17">
        <v>30</v>
      </c>
      <c r="M169" s="17">
        <v>12</v>
      </c>
      <c r="N169" s="17">
        <v>4061</v>
      </c>
      <c r="O169" s="17">
        <v>38654.891000000003</v>
      </c>
    </row>
    <row r="170" spans="1:15">
      <c r="A170" s="151" t="s">
        <v>483</v>
      </c>
      <c r="B170" s="17">
        <v>5</v>
      </c>
      <c r="C170" s="17">
        <v>0</v>
      </c>
      <c r="D170" s="17" t="s">
        <v>967</v>
      </c>
      <c r="E170" s="17">
        <v>30</v>
      </c>
      <c r="F170" s="17" t="s">
        <v>967</v>
      </c>
      <c r="G170" s="17">
        <v>7</v>
      </c>
      <c r="H170" s="17">
        <v>4</v>
      </c>
      <c r="I170" s="17" t="s">
        <v>967</v>
      </c>
      <c r="J170" s="17">
        <v>0</v>
      </c>
      <c r="K170" s="17">
        <v>23</v>
      </c>
      <c r="L170" s="17">
        <v>36</v>
      </c>
      <c r="M170" s="17">
        <v>25</v>
      </c>
      <c r="N170" s="17">
        <v>8294</v>
      </c>
      <c r="O170" s="17">
        <v>55638.273999999998</v>
      </c>
    </row>
    <row r="171" spans="1:15">
      <c r="A171" s="151" t="s">
        <v>484</v>
      </c>
      <c r="B171" s="17">
        <v>18</v>
      </c>
      <c r="C171" s="17">
        <v>0</v>
      </c>
      <c r="D171" s="17">
        <v>22</v>
      </c>
      <c r="E171" s="17">
        <v>36</v>
      </c>
      <c r="F171" s="17">
        <v>20</v>
      </c>
      <c r="G171" s="17">
        <v>72</v>
      </c>
      <c r="H171" s="17">
        <v>16</v>
      </c>
      <c r="I171" s="17">
        <v>5</v>
      </c>
      <c r="J171" s="17">
        <v>0</v>
      </c>
      <c r="K171" s="17">
        <v>100</v>
      </c>
      <c r="L171" s="17">
        <v>117</v>
      </c>
      <c r="M171" s="17">
        <v>42</v>
      </c>
      <c r="N171" s="17">
        <v>13449</v>
      </c>
      <c r="O171" s="17">
        <v>200755.70300000001</v>
      </c>
    </row>
    <row r="172" spans="1:15">
      <c r="A172" s="151" t="s">
        <v>485</v>
      </c>
      <c r="B172" s="17">
        <v>5</v>
      </c>
      <c r="C172" s="17">
        <v>0</v>
      </c>
      <c r="D172" s="17" t="s">
        <v>967</v>
      </c>
      <c r="E172" s="17">
        <v>14</v>
      </c>
      <c r="F172" s="17">
        <v>0</v>
      </c>
      <c r="G172" s="17" t="s">
        <v>967</v>
      </c>
      <c r="H172" s="17" t="s">
        <v>967</v>
      </c>
      <c r="I172" s="17" t="s">
        <v>967</v>
      </c>
      <c r="J172" s="17" t="s">
        <v>967</v>
      </c>
      <c r="K172" s="17">
        <v>5</v>
      </c>
      <c r="L172" s="17">
        <v>18</v>
      </c>
      <c r="M172" s="17">
        <v>9</v>
      </c>
      <c r="N172" s="17">
        <v>2816</v>
      </c>
      <c r="O172" s="17">
        <v>21706.643</v>
      </c>
    </row>
    <row r="173" spans="1:15">
      <c r="A173" s="151" t="s">
        <v>486</v>
      </c>
      <c r="B173" s="17">
        <v>8</v>
      </c>
      <c r="C173" s="17">
        <v>0</v>
      </c>
      <c r="D173" s="17">
        <v>18</v>
      </c>
      <c r="E173" s="17">
        <v>81</v>
      </c>
      <c r="F173" s="17">
        <v>15</v>
      </c>
      <c r="G173" s="17">
        <v>38</v>
      </c>
      <c r="H173" s="17">
        <v>12</v>
      </c>
      <c r="I173" s="17">
        <v>5</v>
      </c>
      <c r="J173" s="17">
        <v>0</v>
      </c>
      <c r="K173" s="17">
        <v>129</v>
      </c>
      <c r="L173" s="17">
        <v>196</v>
      </c>
      <c r="M173" s="17">
        <v>27</v>
      </c>
      <c r="N173" s="17">
        <v>8979</v>
      </c>
      <c r="O173" s="17">
        <v>222018.981</v>
      </c>
    </row>
    <row r="174" spans="1:15">
      <c r="A174" s="151" t="s">
        <v>487</v>
      </c>
      <c r="B174" s="17">
        <v>23</v>
      </c>
      <c r="C174" s="17">
        <v>0</v>
      </c>
      <c r="D174" s="17">
        <v>28</v>
      </c>
      <c r="E174" s="17">
        <v>46</v>
      </c>
      <c r="F174" s="17">
        <v>27</v>
      </c>
      <c r="G174" s="17">
        <v>69</v>
      </c>
      <c r="H174" s="17">
        <v>21</v>
      </c>
      <c r="I174" s="17">
        <v>4</v>
      </c>
      <c r="J174" s="17">
        <v>0</v>
      </c>
      <c r="K174" s="17">
        <v>102</v>
      </c>
      <c r="L174" s="17">
        <v>122</v>
      </c>
      <c r="M174" s="17">
        <v>43</v>
      </c>
      <c r="N174" s="17">
        <v>14886</v>
      </c>
      <c r="O174" s="17">
        <v>208598.78899999999</v>
      </c>
    </row>
    <row r="175" spans="1:15">
      <c r="A175" s="151" t="s">
        <v>488</v>
      </c>
      <c r="B175" s="17">
        <v>15</v>
      </c>
      <c r="C175" s="17">
        <v>0</v>
      </c>
      <c r="D175" s="17">
        <v>24</v>
      </c>
      <c r="E175" s="17">
        <v>84</v>
      </c>
      <c r="F175" s="17">
        <v>5</v>
      </c>
      <c r="G175" s="17">
        <v>55</v>
      </c>
      <c r="H175" s="17">
        <v>16</v>
      </c>
      <c r="I175" s="17">
        <v>4</v>
      </c>
      <c r="J175" s="17">
        <v>0</v>
      </c>
      <c r="K175" s="17">
        <v>129</v>
      </c>
      <c r="L175" s="17">
        <v>190</v>
      </c>
      <c r="M175" s="17">
        <v>49</v>
      </c>
      <c r="N175" s="17">
        <v>16116</v>
      </c>
      <c r="O175" s="17">
        <v>243204.068</v>
      </c>
    </row>
    <row r="176" spans="1:15">
      <c r="A176" s="151" t="s">
        <v>489</v>
      </c>
      <c r="B176" s="17">
        <v>6</v>
      </c>
      <c r="C176" s="17" t="s">
        <v>967</v>
      </c>
      <c r="D176" s="17" t="s">
        <v>967</v>
      </c>
      <c r="E176" s="17">
        <v>13</v>
      </c>
      <c r="F176" s="17" t="s">
        <v>967</v>
      </c>
      <c r="G176" s="17">
        <v>19</v>
      </c>
      <c r="H176" s="17" t="s">
        <v>967</v>
      </c>
      <c r="I176" s="17">
        <v>5</v>
      </c>
      <c r="J176" s="17">
        <v>0</v>
      </c>
      <c r="K176" s="17">
        <v>35</v>
      </c>
      <c r="L176" s="17">
        <v>43</v>
      </c>
      <c r="M176" s="17">
        <v>21</v>
      </c>
      <c r="N176" s="17">
        <v>6438</v>
      </c>
      <c r="O176" s="17">
        <v>74430.437000000005</v>
      </c>
    </row>
    <row r="177" spans="1:15">
      <c r="A177" s="151" t="s">
        <v>490</v>
      </c>
      <c r="B177" s="17">
        <v>9</v>
      </c>
      <c r="C177" s="17">
        <v>0</v>
      </c>
      <c r="D177" s="17">
        <v>21</v>
      </c>
      <c r="E177" s="17">
        <v>30</v>
      </c>
      <c r="F177" s="17">
        <v>6</v>
      </c>
      <c r="G177" s="17">
        <v>11</v>
      </c>
      <c r="H177" s="17">
        <v>6</v>
      </c>
      <c r="I177" s="17">
        <v>5</v>
      </c>
      <c r="J177" s="17">
        <v>0</v>
      </c>
      <c r="K177" s="17">
        <v>49</v>
      </c>
      <c r="L177" s="17">
        <v>62</v>
      </c>
      <c r="M177" s="17">
        <v>22</v>
      </c>
      <c r="N177" s="17">
        <v>6926</v>
      </c>
      <c r="O177" s="17">
        <v>96761.017000000007</v>
      </c>
    </row>
    <row r="178" spans="1:15">
      <c r="A178" s="151" t="s">
        <v>491</v>
      </c>
      <c r="B178" s="17" t="s">
        <v>967</v>
      </c>
      <c r="C178" s="17">
        <v>0</v>
      </c>
      <c r="D178" s="17">
        <v>13</v>
      </c>
      <c r="E178" s="17">
        <v>52</v>
      </c>
      <c r="F178" s="17" t="s">
        <v>967</v>
      </c>
      <c r="G178" s="17">
        <v>31</v>
      </c>
      <c r="H178" s="17">
        <v>7</v>
      </c>
      <c r="I178" s="17">
        <v>0</v>
      </c>
      <c r="J178" s="17">
        <v>0</v>
      </c>
      <c r="K178" s="17">
        <v>101</v>
      </c>
      <c r="L178" s="17">
        <v>121</v>
      </c>
      <c r="M178" s="17">
        <v>38</v>
      </c>
      <c r="N178" s="17">
        <v>11324</v>
      </c>
      <c r="O178" s="17">
        <v>167506.639</v>
      </c>
    </row>
    <row r="179" spans="1:15">
      <c r="A179" s="151" t="s">
        <v>492</v>
      </c>
      <c r="B179" s="17">
        <v>23</v>
      </c>
      <c r="C179" s="17">
        <v>0</v>
      </c>
      <c r="D179" s="17">
        <v>7</v>
      </c>
      <c r="E179" s="17">
        <v>63</v>
      </c>
      <c r="F179" s="17" t="s">
        <v>967</v>
      </c>
      <c r="G179" s="17">
        <v>35</v>
      </c>
      <c r="H179" s="17">
        <v>9</v>
      </c>
      <c r="I179" s="17">
        <v>4</v>
      </c>
      <c r="J179" s="17">
        <v>0</v>
      </c>
      <c r="K179" s="17">
        <v>104</v>
      </c>
      <c r="L179" s="17">
        <v>128</v>
      </c>
      <c r="M179" s="17">
        <v>62</v>
      </c>
      <c r="N179" s="17">
        <v>20046</v>
      </c>
      <c r="O179" s="17">
        <v>207622.014</v>
      </c>
    </row>
    <row r="180" spans="1:15">
      <c r="A180" s="151" t="s">
        <v>493</v>
      </c>
      <c r="B180" s="17">
        <v>6</v>
      </c>
      <c r="C180" s="17">
        <v>0</v>
      </c>
      <c r="D180" s="17">
        <v>6</v>
      </c>
      <c r="E180" s="17">
        <v>12</v>
      </c>
      <c r="F180" s="17" t="s">
        <v>967</v>
      </c>
      <c r="G180" s="17">
        <v>7</v>
      </c>
      <c r="H180" s="17">
        <v>4</v>
      </c>
      <c r="I180" s="17" t="s">
        <v>967</v>
      </c>
      <c r="J180" s="17">
        <v>0</v>
      </c>
      <c r="K180" s="17">
        <v>54</v>
      </c>
      <c r="L180" s="17">
        <v>45</v>
      </c>
      <c r="M180" s="17">
        <v>12</v>
      </c>
      <c r="N180" s="17">
        <v>4391</v>
      </c>
      <c r="O180" s="17">
        <v>83600.576000000001</v>
      </c>
    </row>
    <row r="181" spans="1:15">
      <c r="A181" s="151" t="s">
        <v>494</v>
      </c>
      <c r="B181" s="17" t="s">
        <v>967</v>
      </c>
      <c r="C181" s="17">
        <v>0</v>
      </c>
      <c r="D181" s="17" t="s">
        <v>967</v>
      </c>
      <c r="E181" s="17">
        <v>14</v>
      </c>
      <c r="F181" s="17" t="s">
        <v>967</v>
      </c>
      <c r="G181" s="17">
        <v>9</v>
      </c>
      <c r="H181" s="17" t="s">
        <v>967</v>
      </c>
      <c r="I181" s="17" t="s">
        <v>967</v>
      </c>
      <c r="J181" s="17">
        <v>0</v>
      </c>
      <c r="K181" s="17">
        <v>33</v>
      </c>
      <c r="L181" s="17">
        <v>36</v>
      </c>
      <c r="M181" s="17">
        <v>14</v>
      </c>
      <c r="N181" s="17">
        <v>4380</v>
      </c>
      <c r="O181" s="17">
        <v>58822.777999999998</v>
      </c>
    </row>
    <row r="182" spans="1:15">
      <c r="A182" s="151" t="s">
        <v>495</v>
      </c>
      <c r="B182" s="17">
        <v>16</v>
      </c>
      <c r="C182" s="17">
        <v>0</v>
      </c>
      <c r="D182" s="17">
        <v>58</v>
      </c>
      <c r="E182" s="17">
        <v>61</v>
      </c>
      <c r="F182" s="17">
        <v>62</v>
      </c>
      <c r="G182" s="17">
        <v>105</v>
      </c>
      <c r="H182" s="17">
        <v>40</v>
      </c>
      <c r="I182" s="17">
        <v>7</v>
      </c>
      <c r="J182" s="17" t="s">
        <v>967</v>
      </c>
      <c r="K182" s="17">
        <v>188</v>
      </c>
      <c r="L182" s="17">
        <v>257</v>
      </c>
      <c r="M182" s="17">
        <v>77</v>
      </c>
      <c r="N182" s="17">
        <v>24567</v>
      </c>
      <c r="O182" s="17">
        <v>365714.80900000001</v>
      </c>
    </row>
    <row r="183" spans="1:15">
      <c r="A183" s="151" t="s">
        <v>496</v>
      </c>
      <c r="B183" s="17">
        <v>5</v>
      </c>
      <c r="C183" s="17">
        <v>0</v>
      </c>
      <c r="D183" s="17">
        <v>7</v>
      </c>
      <c r="E183" s="17">
        <v>29</v>
      </c>
      <c r="F183" s="17" t="s">
        <v>967</v>
      </c>
      <c r="G183" s="17">
        <v>13</v>
      </c>
      <c r="H183" s="17">
        <v>0</v>
      </c>
      <c r="I183" s="17" t="s">
        <v>967</v>
      </c>
      <c r="J183" s="17">
        <v>0</v>
      </c>
      <c r="K183" s="17">
        <v>40</v>
      </c>
      <c r="L183" s="17">
        <v>52</v>
      </c>
      <c r="M183" s="17">
        <v>10</v>
      </c>
      <c r="N183" s="17">
        <v>3363</v>
      </c>
      <c r="O183" s="17">
        <v>68675.519</v>
      </c>
    </row>
    <row r="184" spans="1:15">
      <c r="A184" s="151" t="s">
        <v>497</v>
      </c>
      <c r="B184" s="17">
        <v>14</v>
      </c>
      <c r="C184" s="17" t="s">
        <v>967</v>
      </c>
      <c r="D184" s="17">
        <v>31</v>
      </c>
      <c r="E184" s="17">
        <v>7</v>
      </c>
      <c r="F184" s="17">
        <v>29</v>
      </c>
      <c r="G184" s="17">
        <v>54</v>
      </c>
      <c r="H184" s="17">
        <v>30</v>
      </c>
      <c r="I184" s="17" t="s">
        <v>967</v>
      </c>
      <c r="J184" s="17">
        <v>0</v>
      </c>
      <c r="K184" s="17">
        <v>97</v>
      </c>
      <c r="L184" s="17">
        <v>145</v>
      </c>
      <c r="M184" s="17">
        <v>45</v>
      </c>
      <c r="N184" s="17">
        <v>14176</v>
      </c>
      <c r="O184" s="17">
        <v>194318.19</v>
      </c>
    </row>
    <row r="185" spans="1:15">
      <c r="A185" s="151" t="s">
        <v>498</v>
      </c>
      <c r="B185" s="17">
        <v>5</v>
      </c>
      <c r="C185" s="17">
        <v>0</v>
      </c>
      <c r="D185" s="17">
        <v>6</v>
      </c>
      <c r="E185" s="17">
        <v>32</v>
      </c>
      <c r="F185" s="17" t="s">
        <v>967</v>
      </c>
      <c r="G185" s="17">
        <v>19</v>
      </c>
      <c r="H185" s="17">
        <v>15</v>
      </c>
      <c r="I185" s="17" t="s">
        <v>967</v>
      </c>
      <c r="J185" s="17">
        <v>0</v>
      </c>
      <c r="K185" s="17">
        <v>38</v>
      </c>
      <c r="L185" s="17">
        <v>84</v>
      </c>
      <c r="M185" s="17">
        <v>35</v>
      </c>
      <c r="N185" s="17">
        <v>11530</v>
      </c>
      <c r="O185" s="17">
        <v>94852.179000000004</v>
      </c>
    </row>
    <row r="186" spans="1:15">
      <c r="A186" s="151" t="s">
        <v>499</v>
      </c>
      <c r="B186" s="17">
        <v>30</v>
      </c>
      <c r="C186" s="17">
        <v>0</v>
      </c>
      <c r="D186" s="17">
        <v>22</v>
      </c>
      <c r="E186" s="17">
        <v>154</v>
      </c>
      <c r="F186" s="17">
        <v>14</v>
      </c>
      <c r="G186" s="17">
        <v>60</v>
      </c>
      <c r="H186" s="17">
        <v>24</v>
      </c>
      <c r="I186" s="17" t="s">
        <v>967</v>
      </c>
      <c r="J186" s="17">
        <v>0</v>
      </c>
      <c r="K186" s="17">
        <v>207</v>
      </c>
      <c r="L186" s="17">
        <v>249</v>
      </c>
      <c r="M186" s="17">
        <v>102</v>
      </c>
      <c r="N186" s="17">
        <v>32929</v>
      </c>
      <c r="O186" s="17">
        <v>380298.88500000001</v>
      </c>
    </row>
    <row r="187" spans="1:15">
      <c r="A187" s="151" t="s">
        <v>500</v>
      </c>
      <c r="B187" s="17">
        <v>4</v>
      </c>
      <c r="C187" s="17">
        <v>0</v>
      </c>
      <c r="D187" s="17" t="s">
        <v>967</v>
      </c>
      <c r="E187" s="17">
        <v>27</v>
      </c>
      <c r="F187" s="17" t="s">
        <v>967</v>
      </c>
      <c r="G187" s="17" t="s">
        <v>967</v>
      </c>
      <c r="H187" s="17">
        <v>0</v>
      </c>
      <c r="I187" s="17" t="s">
        <v>967</v>
      </c>
      <c r="J187" s="17">
        <v>0</v>
      </c>
      <c r="K187" s="17">
        <v>15</v>
      </c>
      <c r="L187" s="17">
        <v>22</v>
      </c>
      <c r="M187" s="17">
        <v>11</v>
      </c>
      <c r="N187" s="17">
        <v>3608</v>
      </c>
      <c r="O187" s="17">
        <v>33541.944000000003</v>
      </c>
    </row>
    <row r="188" spans="1:15">
      <c r="A188" s="151" t="s">
        <v>501</v>
      </c>
      <c r="B188" s="17" t="s">
        <v>967</v>
      </c>
      <c r="C188" s="17" t="s">
        <v>967</v>
      </c>
      <c r="D188" s="17" t="s">
        <v>967</v>
      </c>
      <c r="E188" s="17">
        <v>7</v>
      </c>
      <c r="F188" s="17" t="s">
        <v>967</v>
      </c>
      <c r="G188" s="17">
        <v>32</v>
      </c>
      <c r="H188" s="17">
        <v>7</v>
      </c>
      <c r="I188" s="17">
        <v>5</v>
      </c>
      <c r="J188" s="17">
        <v>0</v>
      </c>
      <c r="K188" s="17">
        <v>76</v>
      </c>
      <c r="L188" s="17">
        <v>109</v>
      </c>
      <c r="M188" s="17">
        <v>26</v>
      </c>
      <c r="N188" s="17">
        <v>8212</v>
      </c>
      <c r="O188" s="17">
        <v>137022.06</v>
      </c>
    </row>
    <row r="189" spans="1:15">
      <c r="A189" s="151" t="s">
        <v>502</v>
      </c>
      <c r="B189" s="17">
        <v>15</v>
      </c>
      <c r="C189" s="17">
        <v>0</v>
      </c>
      <c r="D189" s="17">
        <v>0</v>
      </c>
      <c r="E189" s="17">
        <v>17</v>
      </c>
      <c r="F189" s="17" t="s">
        <v>967</v>
      </c>
      <c r="G189" s="17">
        <v>10</v>
      </c>
      <c r="H189" s="17" t="s">
        <v>967</v>
      </c>
      <c r="I189" s="17">
        <v>8</v>
      </c>
      <c r="J189" s="17">
        <v>0</v>
      </c>
      <c r="K189" s="17">
        <v>26</v>
      </c>
      <c r="L189" s="17">
        <v>34</v>
      </c>
      <c r="M189" s="17">
        <v>21</v>
      </c>
      <c r="N189" s="17">
        <v>6344</v>
      </c>
      <c r="O189" s="17">
        <v>70375.346999999994</v>
      </c>
    </row>
    <row r="190" spans="1:15">
      <c r="A190" s="151" t="s">
        <v>503</v>
      </c>
      <c r="B190" s="17">
        <v>7</v>
      </c>
      <c r="C190" s="17">
        <v>0</v>
      </c>
      <c r="D190" s="17">
        <v>4</v>
      </c>
      <c r="E190" s="17">
        <v>15</v>
      </c>
      <c r="F190" s="17" t="s">
        <v>967</v>
      </c>
      <c r="G190" s="17">
        <v>13</v>
      </c>
      <c r="H190" s="17">
        <v>5</v>
      </c>
      <c r="I190" s="17" t="s">
        <v>967</v>
      </c>
      <c r="J190" s="17">
        <v>0</v>
      </c>
      <c r="K190" s="17">
        <v>20</v>
      </c>
      <c r="L190" s="17">
        <v>28</v>
      </c>
      <c r="M190" s="17">
        <v>25</v>
      </c>
      <c r="N190" s="17">
        <v>8166</v>
      </c>
      <c r="O190" s="17">
        <v>53615.898999999998</v>
      </c>
    </row>
    <row r="191" spans="1:15">
      <c r="A191" s="151" t="s">
        <v>504</v>
      </c>
      <c r="B191" s="17">
        <v>4</v>
      </c>
      <c r="C191" s="17">
        <v>0</v>
      </c>
      <c r="D191" s="17">
        <v>0</v>
      </c>
      <c r="E191" s="17">
        <v>9</v>
      </c>
      <c r="F191" s="17">
        <v>0</v>
      </c>
      <c r="G191" s="17">
        <v>8</v>
      </c>
      <c r="H191" s="17" t="s">
        <v>967</v>
      </c>
      <c r="I191" s="17">
        <v>8</v>
      </c>
      <c r="J191" s="17">
        <v>0</v>
      </c>
      <c r="K191" s="17">
        <v>28</v>
      </c>
      <c r="L191" s="17">
        <v>40</v>
      </c>
      <c r="M191" s="17">
        <v>12</v>
      </c>
      <c r="N191" s="17">
        <v>3887</v>
      </c>
      <c r="O191" s="17">
        <v>60842.832000000002</v>
      </c>
    </row>
    <row r="192" spans="1:15">
      <c r="A192" s="151" t="s">
        <v>505</v>
      </c>
      <c r="B192" s="17" t="s">
        <v>967</v>
      </c>
      <c r="C192" s="17">
        <v>0</v>
      </c>
      <c r="D192" s="17" t="s">
        <v>967</v>
      </c>
      <c r="E192" s="17">
        <v>34</v>
      </c>
      <c r="F192" s="17">
        <v>0</v>
      </c>
      <c r="G192" s="17">
        <v>10</v>
      </c>
      <c r="H192" s="17" t="s">
        <v>967</v>
      </c>
      <c r="I192" s="17" t="s">
        <v>967</v>
      </c>
      <c r="J192" s="17" t="s">
        <v>967</v>
      </c>
      <c r="K192" s="17">
        <v>27</v>
      </c>
      <c r="L192" s="17">
        <v>53</v>
      </c>
      <c r="M192" s="17">
        <v>21</v>
      </c>
      <c r="N192" s="17">
        <v>6558</v>
      </c>
      <c r="O192" s="17">
        <v>61802.112999999998</v>
      </c>
    </row>
    <row r="193" spans="1:15">
      <c r="A193" s="151" t="s">
        <v>506</v>
      </c>
      <c r="B193" s="17">
        <v>4</v>
      </c>
      <c r="C193" s="17">
        <v>0</v>
      </c>
      <c r="D193" s="17" t="s">
        <v>967</v>
      </c>
      <c r="E193" s="17">
        <v>47</v>
      </c>
      <c r="F193" s="17" t="s">
        <v>967</v>
      </c>
      <c r="G193" s="17">
        <v>17</v>
      </c>
      <c r="H193" s="17">
        <v>5</v>
      </c>
      <c r="I193" s="17" t="s">
        <v>967</v>
      </c>
      <c r="J193" s="17">
        <v>0</v>
      </c>
      <c r="K193" s="17">
        <v>41</v>
      </c>
      <c r="L193" s="17">
        <v>63</v>
      </c>
      <c r="M193" s="17">
        <v>21</v>
      </c>
      <c r="N193" s="17">
        <v>7765</v>
      </c>
      <c r="O193" s="17">
        <v>82686.051999999996</v>
      </c>
    </row>
    <row r="194" spans="1:15">
      <c r="A194" s="151" t="s">
        <v>507</v>
      </c>
      <c r="B194" s="17">
        <v>9</v>
      </c>
      <c r="C194" s="17">
        <v>0</v>
      </c>
      <c r="D194" s="17">
        <v>5</v>
      </c>
      <c r="E194" s="17">
        <v>12</v>
      </c>
      <c r="F194" s="17">
        <v>4</v>
      </c>
      <c r="G194" s="17">
        <v>18</v>
      </c>
      <c r="H194" s="17">
        <v>10</v>
      </c>
      <c r="I194" s="17" t="s">
        <v>967</v>
      </c>
      <c r="J194" s="17">
        <v>0</v>
      </c>
      <c r="K194" s="17">
        <v>42</v>
      </c>
      <c r="L194" s="17">
        <v>50</v>
      </c>
      <c r="M194" s="17">
        <v>28</v>
      </c>
      <c r="N194" s="17">
        <v>8395</v>
      </c>
      <c r="O194" s="17">
        <v>87272.334000000003</v>
      </c>
    </row>
    <row r="195" spans="1:15">
      <c r="A195" s="151" t="s">
        <v>508</v>
      </c>
      <c r="B195" s="17">
        <v>5</v>
      </c>
      <c r="C195" s="17">
        <v>0</v>
      </c>
      <c r="D195" s="17">
        <v>4</v>
      </c>
      <c r="E195" s="17">
        <v>6</v>
      </c>
      <c r="F195" s="17" t="s">
        <v>967</v>
      </c>
      <c r="G195" s="17">
        <v>14</v>
      </c>
      <c r="H195" s="17" t="s">
        <v>967</v>
      </c>
      <c r="I195" s="17" t="s">
        <v>967</v>
      </c>
      <c r="J195" s="17">
        <v>0</v>
      </c>
      <c r="K195" s="17">
        <v>44</v>
      </c>
      <c r="L195" s="17">
        <v>42</v>
      </c>
      <c r="M195" s="17">
        <v>16</v>
      </c>
      <c r="N195" s="17">
        <v>4685</v>
      </c>
      <c r="O195" s="17">
        <v>73753.710999999996</v>
      </c>
    </row>
    <row r="196" spans="1:15">
      <c r="A196" s="151" t="s">
        <v>509</v>
      </c>
      <c r="B196" s="17">
        <v>39</v>
      </c>
      <c r="C196" s="17">
        <v>0</v>
      </c>
      <c r="D196" s="17">
        <v>55</v>
      </c>
      <c r="E196" s="17">
        <v>128</v>
      </c>
      <c r="F196" s="17">
        <v>27</v>
      </c>
      <c r="G196" s="17">
        <v>48</v>
      </c>
      <c r="H196" s="17">
        <v>27</v>
      </c>
      <c r="I196" s="17">
        <v>6</v>
      </c>
      <c r="J196" s="17">
        <v>0</v>
      </c>
      <c r="K196" s="17">
        <v>167</v>
      </c>
      <c r="L196" s="17">
        <v>216</v>
      </c>
      <c r="M196" s="17">
        <v>95</v>
      </c>
      <c r="N196" s="17">
        <v>29808</v>
      </c>
      <c r="O196" s="17">
        <v>338174.462</v>
      </c>
    </row>
    <row r="197" spans="1:15">
      <c r="A197" s="151" t="s">
        <v>510</v>
      </c>
      <c r="B197" s="17">
        <v>5</v>
      </c>
      <c r="C197" s="17">
        <v>0</v>
      </c>
      <c r="D197" s="17">
        <v>6</v>
      </c>
      <c r="E197" s="17">
        <v>21</v>
      </c>
      <c r="F197" s="17" t="s">
        <v>967</v>
      </c>
      <c r="G197" s="17">
        <v>16</v>
      </c>
      <c r="H197" s="17" t="s">
        <v>967</v>
      </c>
      <c r="I197" s="17" t="s">
        <v>967</v>
      </c>
      <c r="J197" s="17" t="s">
        <v>967</v>
      </c>
      <c r="K197" s="17">
        <v>47</v>
      </c>
      <c r="L197" s="17">
        <v>62</v>
      </c>
      <c r="M197" s="17">
        <v>23</v>
      </c>
      <c r="N197" s="17">
        <v>7981</v>
      </c>
      <c r="O197" s="17">
        <v>90704.956000000006</v>
      </c>
    </row>
    <row r="198" spans="1:15">
      <c r="A198" s="151" t="s">
        <v>511</v>
      </c>
      <c r="B198" s="17">
        <v>27</v>
      </c>
      <c r="C198" s="17">
        <v>0</v>
      </c>
      <c r="D198" s="17">
        <v>64</v>
      </c>
      <c r="E198" s="17">
        <v>136</v>
      </c>
      <c r="F198" s="17">
        <v>22</v>
      </c>
      <c r="G198" s="17">
        <v>75</v>
      </c>
      <c r="H198" s="17">
        <v>27</v>
      </c>
      <c r="I198" s="17">
        <v>4</v>
      </c>
      <c r="J198" s="17">
        <v>0</v>
      </c>
      <c r="K198" s="17">
        <v>232</v>
      </c>
      <c r="L198" s="17">
        <v>273</v>
      </c>
      <c r="M198" s="17">
        <v>76</v>
      </c>
      <c r="N198" s="17">
        <v>25204</v>
      </c>
      <c r="O198" s="17">
        <v>405888.34499999997</v>
      </c>
    </row>
    <row r="199" spans="1:15">
      <c r="A199" s="151" t="s">
        <v>512</v>
      </c>
      <c r="B199" s="17">
        <v>19</v>
      </c>
      <c r="C199" s="17">
        <v>0</v>
      </c>
      <c r="D199" s="17">
        <v>14</v>
      </c>
      <c r="E199" s="17">
        <v>47</v>
      </c>
      <c r="F199" s="17">
        <v>6</v>
      </c>
      <c r="G199" s="17">
        <v>26</v>
      </c>
      <c r="H199" s="17">
        <v>12</v>
      </c>
      <c r="I199" s="17">
        <v>0</v>
      </c>
      <c r="J199" s="17">
        <v>0</v>
      </c>
      <c r="K199" s="17">
        <v>78</v>
      </c>
      <c r="L199" s="17">
        <v>94</v>
      </c>
      <c r="M199" s="17">
        <v>42</v>
      </c>
      <c r="N199" s="17">
        <v>12858</v>
      </c>
      <c r="O199" s="17">
        <v>150770.91800000001</v>
      </c>
    </row>
    <row r="200" spans="1:15">
      <c r="A200" s="151" t="s">
        <v>513</v>
      </c>
      <c r="B200" s="17">
        <v>7</v>
      </c>
      <c r="C200" s="17">
        <v>0</v>
      </c>
      <c r="D200" s="17">
        <v>19</v>
      </c>
      <c r="E200" s="17">
        <v>51</v>
      </c>
      <c r="F200" s="17">
        <v>4</v>
      </c>
      <c r="G200" s="17">
        <v>22</v>
      </c>
      <c r="H200" s="17" t="s">
        <v>967</v>
      </c>
      <c r="I200" s="17" t="s">
        <v>967</v>
      </c>
      <c r="J200" s="17">
        <v>0</v>
      </c>
      <c r="K200" s="17">
        <v>56</v>
      </c>
      <c r="L200" s="17">
        <v>95</v>
      </c>
      <c r="M200" s="17">
        <v>18</v>
      </c>
      <c r="N200" s="17">
        <v>5886</v>
      </c>
      <c r="O200" s="17">
        <v>107875.379</v>
      </c>
    </row>
    <row r="201" spans="1:15">
      <c r="A201" s="151" t="s">
        <v>514</v>
      </c>
      <c r="B201" s="17">
        <v>10</v>
      </c>
      <c r="C201" s="17">
        <v>0</v>
      </c>
      <c r="D201" s="17">
        <v>14</v>
      </c>
      <c r="E201" s="17">
        <v>14</v>
      </c>
      <c r="F201" s="17">
        <v>7</v>
      </c>
      <c r="G201" s="17">
        <v>12</v>
      </c>
      <c r="H201" s="17">
        <v>6</v>
      </c>
      <c r="I201" s="17" t="s">
        <v>967</v>
      </c>
      <c r="J201" s="17">
        <v>0</v>
      </c>
      <c r="K201" s="17">
        <v>20</v>
      </c>
      <c r="L201" s="17">
        <v>40</v>
      </c>
      <c r="M201" s="17">
        <v>25</v>
      </c>
      <c r="N201" s="17">
        <v>7750</v>
      </c>
      <c r="O201" s="17">
        <v>58606.014999999999</v>
      </c>
    </row>
    <row r="202" spans="1:15">
      <c r="A202" s="151" t="s">
        <v>515</v>
      </c>
      <c r="B202" s="17">
        <v>17</v>
      </c>
      <c r="C202" s="17" t="s">
        <v>967</v>
      </c>
      <c r="D202" s="17">
        <v>40</v>
      </c>
      <c r="E202" s="17">
        <v>74</v>
      </c>
      <c r="F202" s="17">
        <v>17</v>
      </c>
      <c r="G202" s="17">
        <v>46</v>
      </c>
      <c r="H202" s="17">
        <v>9</v>
      </c>
      <c r="I202" s="17">
        <v>0</v>
      </c>
      <c r="J202" s="17">
        <v>9</v>
      </c>
      <c r="K202" s="17">
        <v>156</v>
      </c>
      <c r="L202" s="17">
        <v>162</v>
      </c>
      <c r="M202" s="17">
        <v>43</v>
      </c>
      <c r="N202" s="17">
        <v>14408</v>
      </c>
      <c r="O202" s="17">
        <v>258695.21599999999</v>
      </c>
    </row>
    <row r="203" spans="1:15">
      <c r="A203" s="151" t="s">
        <v>516</v>
      </c>
      <c r="B203" s="17">
        <v>4</v>
      </c>
      <c r="C203" s="17">
        <v>0</v>
      </c>
      <c r="D203" s="17">
        <v>12</v>
      </c>
      <c r="E203" s="17">
        <v>64</v>
      </c>
      <c r="F203" s="17" t="s">
        <v>967</v>
      </c>
      <c r="G203" s="17">
        <v>7</v>
      </c>
      <c r="H203" s="17">
        <v>4</v>
      </c>
      <c r="I203" s="17">
        <v>0</v>
      </c>
      <c r="J203" s="17">
        <v>0</v>
      </c>
      <c r="K203" s="17">
        <v>66</v>
      </c>
      <c r="L203" s="17">
        <v>71</v>
      </c>
      <c r="M203" s="17">
        <v>17</v>
      </c>
      <c r="N203" s="17">
        <v>4965</v>
      </c>
      <c r="O203" s="17">
        <v>101826.80100000001</v>
      </c>
    </row>
    <row r="204" spans="1:15">
      <c r="A204" s="151" t="s">
        <v>517</v>
      </c>
      <c r="B204" s="17">
        <v>8</v>
      </c>
      <c r="C204" s="17">
        <v>0</v>
      </c>
      <c r="D204" s="17">
        <v>12</v>
      </c>
      <c r="E204" s="17">
        <v>12</v>
      </c>
      <c r="F204" s="17">
        <v>11</v>
      </c>
      <c r="G204" s="17">
        <v>23</v>
      </c>
      <c r="H204" s="17" t="s">
        <v>967</v>
      </c>
      <c r="I204" s="17">
        <v>0</v>
      </c>
      <c r="J204" s="17">
        <v>0</v>
      </c>
      <c r="K204" s="17">
        <v>24</v>
      </c>
      <c r="L204" s="17">
        <v>41</v>
      </c>
      <c r="M204" s="17">
        <v>12</v>
      </c>
      <c r="N204" s="17">
        <v>3692</v>
      </c>
      <c r="O204" s="17">
        <v>55151.305999999997</v>
      </c>
    </row>
    <row r="205" spans="1:15" ht="18.75" customHeight="1">
      <c r="A205" s="145" t="s">
        <v>518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>
      <c r="A206" s="151" t="s">
        <v>519</v>
      </c>
      <c r="B206" s="17">
        <v>12</v>
      </c>
      <c r="C206" s="17">
        <v>0</v>
      </c>
      <c r="D206" s="17">
        <v>11</v>
      </c>
      <c r="E206" s="17">
        <v>43</v>
      </c>
      <c r="F206" s="17" t="s">
        <v>967</v>
      </c>
      <c r="G206" s="17">
        <v>14</v>
      </c>
      <c r="H206" s="17">
        <v>7</v>
      </c>
      <c r="I206" s="17">
        <v>6</v>
      </c>
      <c r="J206" s="17">
        <v>0</v>
      </c>
      <c r="K206" s="17">
        <v>80</v>
      </c>
      <c r="L206" s="17">
        <v>83</v>
      </c>
      <c r="M206" s="17">
        <v>35</v>
      </c>
      <c r="N206" s="17">
        <v>12186</v>
      </c>
      <c r="O206" s="17">
        <v>146097.32699999999</v>
      </c>
    </row>
    <row r="207" spans="1:15">
      <c r="A207" s="151" t="s">
        <v>520</v>
      </c>
      <c r="B207" s="17" t="s">
        <v>967</v>
      </c>
      <c r="C207" s="17">
        <v>0</v>
      </c>
      <c r="D207" s="17" t="s">
        <v>967</v>
      </c>
      <c r="E207" s="17">
        <v>11</v>
      </c>
      <c r="F207" s="17">
        <v>0</v>
      </c>
      <c r="G207" s="17" t="s">
        <v>967</v>
      </c>
      <c r="H207" s="17">
        <v>0</v>
      </c>
      <c r="I207" s="17">
        <v>5</v>
      </c>
      <c r="J207" s="17">
        <v>0</v>
      </c>
      <c r="K207" s="17">
        <v>21</v>
      </c>
      <c r="L207" s="17">
        <v>27</v>
      </c>
      <c r="M207" s="17">
        <v>15</v>
      </c>
      <c r="N207" s="17">
        <v>4552</v>
      </c>
      <c r="O207" s="17">
        <v>46227.436999999998</v>
      </c>
    </row>
    <row r="208" spans="1:15">
      <c r="A208" s="151" t="s">
        <v>521</v>
      </c>
      <c r="B208" s="17">
        <v>6</v>
      </c>
      <c r="C208" s="17">
        <v>0</v>
      </c>
      <c r="D208" s="17">
        <v>14</v>
      </c>
      <c r="E208" s="17">
        <v>38</v>
      </c>
      <c r="F208" s="17">
        <v>5</v>
      </c>
      <c r="G208" s="17">
        <v>15</v>
      </c>
      <c r="H208" s="17" t="s">
        <v>967</v>
      </c>
      <c r="I208" s="17">
        <v>0</v>
      </c>
      <c r="J208" s="17">
        <v>0</v>
      </c>
      <c r="K208" s="17">
        <v>23</v>
      </c>
      <c r="L208" s="17">
        <v>55</v>
      </c>
      <c r="M208" s="17">
        <v>16</v>
      </c>
      <c r="N208" s="17">
        <v>5507</v>
      </c>
      <c r="O208" s="17">
        <v>56946.406000000003</v>
      </c>
    </row>
    <row r="209" spans="1:15">
      <c r="A209" s="151" t="s">
        <v>522</v>
      </c>
      <c r="B209" s="17" t="s">
        <v>967</v>
      </c>
      <c r="C209" s="17">
        <v>0</v>
      </c>
      <c r="D209" s="17">
        <v>5</v>
      </c>
      <c r="E209" s="17">
        <v>36</v>
      </c>
      <c r="F209" s="17" t="s">
        <v>967</v>
      </c>
      <c r="G209" s="17">
        <v>4</v>
      </c>
      <c r="H209" s="17">
        <v>0</v>
      </c>
      <c r="I209" s="17" t="s">
        <v>967</v>
      </c>
      <c r="J209" s="17">
        <v>0</v>
      </c>
      <c r="K209" s="17">
        <v>33</v>
      </c>
      <c r="L209" s="17">
        <v>45</v>
      </c>
      <c r="M209" s="17">
        <v>23</v>
      </c>
      <c r="N209" s="17">
        <v>7323</v>
      </c>
      <c r="O209" s="17">
        <v>62704.154000000002</v>
      </c>
    </row>
    <row r="210" spans="1:15">
      <c r="A210" s="151" t="s">
        <v>523</v>
      </c>
      <c r="B210" s="17">
        <v>6</v>
      </c>
      <c r="C210" s="17">
        <v>0</v>
      </c>
      <c r="D210" s="17" t="s">
        <v>967</v>
      </c>
      <c r="E210" s="17">
        <v>38</v>
      </c>
      <c r="F210" s="17" t="s">
        <v>967</v>
      </c>
      <c r="G210" s="17">
        <v>7</v>
      </c>
      <c r="H210" s="17">
        <v>0</v>
      </c>
      <c r="I210" s="17">
        <v>0</v>
      </c>
      <c r="J210" s="17">
        <v>0</v>
      </c>
      <c r="K210" s="17">
        <v>26</v>
      </c>
      <c r="L210" s="17">
        <v>43</v>
      </c>
      <c r="M210" s="17">
        <v>23</v>
      </c>
      <c r="N210" s="17">
        <v>7381</v>
      </c>
      <c r="O210" s="17">
        <v>57666.404999999999</v>
      </c>
    </row>
    <row r="211" spans="1:15">
      <c r="A211" s="151" t="s">
        <v>524</v>
      </c>
      <c r="B211" s="17">
        <v>9</v>
      </c>
      <c r="C211" s="17">
        <v>0</v>
      </c>
      <c r="D211" s="17" t="s">
        <v>967</v>
      </c>
      <c r="E211" s="17">
        <v>22</v>
      </c>
      <c r="F211" s="17">
        <v>0</v>
      </c>
      <c r="G211" s="17" t="s">
        <v>967</v>
      </c>
      <c r="H211" s="17" t="s">
        <v>967</v>
      </c>
      <c r="I211" s="17">
        <v>4</v>
      </c>
      <c r="J211" s="17">
        <v>0</v>
      </c>
      <c r="K211" s="17">
        <v>23</v>
      </c>
      <c r="L211" s="17">
        <v>55</v>
      </c>
      <c r="M211" s="17">
        <v>25</v>
      </c>
      <c r="N211" s="17">
        <v>7534</v>
      </c>
      <c r="O211" s="17">
        <v>62756.135000000002</v>
      </c>
    </row>
    <row r="212" spans="1:15">
      <c r="A212" s="151" t="s">
        <v>525</v>
      </c>
      <c r="B212" s="17" t="s">
        <v>967</v>
      </c>
      <c r="C212" s="17">
        <v>0</v>
      </c>
      <c r="D212" s="17">
        <v>12</v>
      </c>
      <c r="E212" s="17">
        <v>61</v>
      </c>
      <c r="F212" s="17" t="s">
        <v>967</v>
      </c>
      <c r="G212" s="17">
        <v>7</v>
      </c>
      <c r="H212" s="17">
        <v>7</v>
      </c>
      <c r="I212" s="17">
        <v>0</v>
      </c>
      <c r="J212" s="17">
        <v>0</v>
      </c>
      <c r="K212" s="17">
        <v>49</v>
      </c>
      <c r="L212" s="17">
        <v>52</v>
      </c>
      <c r="M212" s="17">
        <v>25</v>
      </c>
      <c r="N212" s="17">
        <v>7446</v>
      </c>
      <c r="O212" s="17">
        <v>84929.481</v>
      </c>
    </row>
    <row r="213" spans="1:15">
      <c r="A213" s="151" t="s">
        <v>526</v>
      </c>
      <c r="B213" s="17">
        <v>53</v>
      </c>
      <c r="C213" s="17">
        <v>0</v>
      </c>
      <c r="D213" s="17">
        <v>117</v>
      </c>
      <c r="E213" s="17">
        <v>267</v>
      </c>
      <c r="F213" s="17">
        <v>39</v>
      </c>
      <c r="G213" s="17">
        <v>51</v>
      </c>
      <c r="H213" s="17">
        <v>28</v>
      </c>
      <c r="I213" s="17">
        <v>7</v>
      </c>
      <c r="J213" s="17">
        <v>0</v>
      </c>
      <c r="K213" s="17">
        <v>261</v>
      </c>
      <c r="L213" s="17">
        <v>338</v>
      </c>
      <c r="M213" s="17">
        <v>138</v>
      </c>
      <c r="N213" s="17">
        <v>44686</v>
      </c>
      <c r="O213" s="17">
        <v>510070.49900000001</v>
      </c>
    </row>
    <row r="214" spans="1:15">
      <c r="A214" s="151" t="s">
        <v>527</v>
      </c>
      <c r="B214" s="17">
        <v>8</v>
      </c>
      <c r="C214" s="17">
        <v>0</v>
      </c>
      <c r="D214" s="17">
        <v>13</v>
      </c>
      <c r="E214" s="17">
        <v>31</v>
      </c>
      <c r="F214" s="17">
        <v>0</v>
      </c>
      <c r="G214" s="17">
        <v>13</v>
      </c>
      <c r="H214" s="17">
        <v>7</v>
      </c>
      <c r="I214" s="17">
        <v>0</v>
      </c>
      <c r="J214" s="17">
        <v>0</v>
      </c>
      <c r="K214" s="17">
        <v>28</v>
      </c>
      <c r="L214" s="17">
        <v>52</v>
      </c>
      <c r="M214" s="17">
        <v>21</v>
      </c>
      <c r="N214" s="17">
        <v>6706</v>
      </c>
      <c r="O214" s="17">
        <v>65014.063000000002</v>
      </c>
    </row>
    <row r="215" spans="1:15">
      <c r="A215" s="151" t="s">
        <v>528</v>
      </c>
      <c r="B215" s="17">
        <v>17</v>
      </c>
      <c r="C215" s="17">
        <v>0</v>
      </c>
      <c r="D215" s="17">
        <v>23</v>
      </c>
      <c r="E215" s="17">
        <v>89</v>
      </c>
      <c r="F215" s="17">
        <v>8</v>
      </c>
      <c r="G215" s="17">
        <v>9</v>
      </c>
      <c r="H215" s="17">
        <v>4</v>
      </c>
      <c r="I215" s="17">
        <v>4</v>
      </c>
      <c r="J215" s="17">
        <v>0</v>
      </c>
      <c r="K215" s="17">
        <v>65</v>
      </c>
      <c r="L215" s="17">
        <v>102</v>
      </c>
      <c r="M215" s="17">
        <v>34</v>
      </c>
      <c r="N215" s="17">
        <v>10265</v>
      </c>
      <c r="O215" s="17">
        <v>133534.13500000001</v>
      </c>
    </row>
    <row r="216" spans="1:15">
      <c r="A216" s="151" t="s">
        <v>529</v>
      </c>
      <c r="B216" s="17" t="s">
        <v>967</v>
      </c>
      <c r="C216" s="17">
        <v>0</v>
      </c>
      <c r="D216" s="17">
        <v>0</v>
      </c>
      <c r="E216" s="17">
        <v>11</v>
      </c>
      <c r="F216" s="17" t="s">
        <v>967</v>
      </c>
      <c r="G216" s="17">
        <v>5</v>
      </c>
      <c r="H216" s="17" t="s">
        <v>967</v>
      </c>
      <c r="I216" s="17" t="s">
        <v>967</v>
      </c>
      <c r="J216" s="17">
        <v>0</v>
      </c>
      <c r="K216" s="17">
        <v>13</v>
      </c>
      <c r="L216" s="17">
        <v>23</v>
      </c>
      <c r="M216" s="17">
        <v>8</v>
      </c>
      <c r="N216" s="17">
        <v>2405</v>
      </c>
      <c r="O216" s="17">
        <v>27330.9</v>
      </c>
    </row>
    <row r="217" spans="1:15">
      <c r="A217" s="151" t="s">
        <v>530</v>
      </c>
      <c r="B217" s="17">
        <v>6</v>
      </c>
      <c r="C217" s="17">
        <v>0</v>
      </c>
      <c r="D217" s="17">
        <v>0</v>
      </c>
      <c r="E217" s="17">
        <v>8</v>
      </c>
      <c r="F217" s="17">
        <v>0</v>
      </c>
      <c r="G217" s="17" t="s">
        <v>967</v>
      </c>
      <c r="H217" s="17">
        <v>0</v>
      </c>
      <c r="I217" s="17">
        <v>0</v>
      </c>
      <c r="J217" s="17">
        <v>0</v>
      </c>
      <c r="K217" s="17" t="s">
        <v>967</v>
      </c>
      <c r="L217" s="17" t="s">
        <v>967</v>
      </c>
      <c r="M217" s="17">
        <v>6</v>
      </c>
      <c r="N217" s="17">
        <v>1833</v>
      </c>
      <c r="O217" s="17">
        <v>10592.58</v>
      </c>
    </row>
    <row r="218" spans="1:15">
      <c r="A218" s="151" t="s">
        <v>531</v>
      </c>
      <c r="B218" s="17">
        <v>10</v>
      </c>
      <c r="C218" s="17">
        <v>0</v>
      </c>
      <c r="D218" s="17">
        <v>7</v>
      </c>
      <c r="E218" s="17">
        <v>66</v>
      </c>
      <c r="F218" s="17" t="s">
        <v>967</v>
      </c>
      <c r="G218" s="17">
        <v>12</v>
      </c>
      <c r="H218" s="17" t="s">
        <v>967</v>
      </c>
      <c r="I218" s="17" t="s">
        <v>967</v>
      </c>
      <c r="J218" s="17">
        <v>0</v>
      </c>
      <c r="K218" s="17">
        <v>48</v>
      </c>
      <c r="L218" s="17">
        <v>87</v>
      </c>
      <c r="M218" s="17">
        <v>22</v>
      </c>
      <c r="N218" s="17">
        <v>6610</v>
      </c>
      <c r="O218" s="17">
        <v>98061.160999999993</v>
      </c>
    </row>
    <row r="219" spans="1:15">
      <c r="A219" s="151" t="s">
        <v>532</v>
      </c>
      <c r="B219" s="17">
        <v>5</v>
      </c>
      <c r="C219" s="17">
        <v>0</v>
      </c>
      <c r="D219" s="17">
        <v>5</v>
      </c>
      <c r="E219" s="17">
        <v>49</v>
      </c>
      <c r="F219" s="17" t="s">
        <v>967</v>
      </c>
      <c r="G219" s="17">
        <v>7</v>
      </c>
      <c r="H219" s="17">
        <v>4</v>
      </c>
      <c r="I219" s="17">
        <v>4</v>
      </c>
      <c r="J219" s="17">
        <v>0</v>
      </c>
      <c r="K219" s="17">
        <v>56</v>
      </c>
      <c r="L219" s="17">
        <v>52</v>
      </c>
      <c r="M219" s="17">
        <v>22</v>
      </c>
      <c r="N219" s="17">
        <v>7262</v>
      </c>
      <c r="O219" s="17">
        <v>95950.395000000004</v>
      </c>
    </row>
    <row r="220" spans="1:15">
      <c r="A220" s="151" t="s">
        <v>533</v>
      </c>
      <c r="B220" s="17" t="s">
        <v>967</v>
      </c>
      <c r="C220" s="17">
        <v>0</v>
      </c>
      <c r="D220" s="17">
        <v>6</v>
      </c>
      <c r="E220" s="17">
        <v>13</v>
      </c>
      <c r="F220" s="17">
        <v>0</v>
      </c>
      <c r="G220" s="17">
        <v>5</v>
      </c>
      <c r="H220" s="17" t="s">
        <v>967</v>
      </c>
      <c r="I220" s="17" t="s">
        <v>967</v>
      </c>
      <c r="J220" s="17">
        <v>0</v>
      </c>
      <c r="K220" s="17">
        <v>41</v>
      </c>
      <c r="L220" s="17">
        <v>55</v>
      </c>
      <c r="M220" s="17">
        <v>16</v>
      </c>
      <c r="N220" s="17">
        <v>6059</v>
      </c>
      <c r="O220" s="17">
        <v>72672.684999999998</v>
      </c>
    </row>
    <row r="221" spans="1:15">
      <c r="A221" s="151" t="s">
        <v>534</v>
      </c>
      <c r="B221" s="17">
        <v>4</v>
      </c>
      <c r="C221" s="17">
        <v>0</v>
      </c>
      <c r="D221" s="17">
        <v>4</v>
      </c>
      <c r="E221" s="17">
        <v>7</v>
      </c>
      <c r="F221" s="17">
        <v>0</v>
      </c>
      <c r="G221" s="17" t="s">
        <v>967</v>
      </c>
      <c r="H221" s="17">
        <v>0</v>
      </c>
      <c r="I221" s="17" t="s">
        <v>967</v>
      </c>
      <c r="J221" s="17">
        <v>0</v>
      </c>
      <c r="K221" s="17">
        <v>14</v>
      </c>
      <c r="L221" s="17">
        <v>34</v>
      </c>
      <c r="M221" s="17">
        <v>18</v>
      </c>
      <c r="N221" s="17">
        <v>6057</v>
      </c>
      <c r="O221" s="17">
        <v>39398.732000000004</v>
      </c>
    </row>
    <row r="222" spans="1:15" ht="18.75" customHeight="1">
      <c r="A222" s="145" t="s">
        <v>535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>
      <c r="A223" s="151" t="s">
        <v>536</v>
      </c>
      <c r="B223" s="17">
        <v>8</v>
      </c>
      <c r="C223" s="17">
        <v>0</v>
      </c>
      <c r="D223" s="17">
        <v>4</v>
      </c>
      <c r="E223" s="17">
        <v>16</v>
      </c>
      <c r="F223" s="17">
        <v>0</v>
      </c>
      <c r="G223" s="17">
        <v>8</v>
      </c>
      <c r="H223" s="17">
        <v>4</v>
      </c>
      <c r="I223" s="17" t="s">
        <v>967</v>
      </c>
      <c r="J223" s="17">
        <v>0</v>
      </c>
      <c r="K223" s="17">
        <v>29</v>
      </c>
      <c r="L223" s="17">
        <v>48</v>
      </c>
      <c r="M223" s="17">
        <v>15</v>
      </c>
      <c r="N223" s="17">
        <v>4679</v>
      </c>
      <c r="O223" s="17">
        <v>59499.970999999998</v>
      </c>
    </row>
    <row r="224" spans="1:15">
      <c r="A224" s="151" t="s">
        <v>537</v>
      </c>
      <c r="B224" s="17" t="s">
        <v>967</v>
      </c>
      <c r="C224" s="17">
        <v>0</v>
      </c>
      <c r="D224" s="17">
        <v>11</v>
      </c>
      <c r="E224" s="17">
        <v>19</v>
      </c>
      <c r="F224" s="17">
        <v>0</v>
      </c>
      <c r="G224" s="17">
        <v>7</v>
      </c>
      <c r="H224" s="17">
        <v>0</v>
      </c>
      <c r="I224" s="17" t="s">
        <v>967</v>
      </c>
      <c r="J224" s="17">
        <v>0</v>
      </c>
      <c r="K224" s="17">
        <v>29</v>
      </c>
      <c r="L224" s="17">
        <v>45</v>
      </c>
      <c r="M224" s="17">
        <v>12</v>
      </c>
      <c r="N224" s="17">
        <v>4095</v>
      </c>
      <c r="O224" s="17">
        <v>54639.9</v>
      </c>
    </row>
    <row r="225" spans="1:15">
      <c r="A225" s="151" t="s">
        <v>538</v>
      </c>
      <c r="B225" s="17">
        <v>25</v>
      </c>
      <c r="C225" s="17">
        <v>0</v>
      </c>
      <c r="D225" s="17">
        <v>12</v>
      </c>
      <c r="E225" s="17">
        <v>28</v>
      </c>
      <c r="F225" s="17">
        <v>0</v>
      </c>
      <c r="G225" s="17">
        <v>19</v>
      </c>
      <c r="H225" s="17">
        <v>5</v>
      </c>
      <c r="I225" s="17">
        <v>0</v>
      </c>
      <c r="J225" s="17">
        <v>0</v>
      </c>
      <c r="K225" s="17">
        <v>31</v>
      </c>
      <c r="L225" s="17">
        <v>80</v>
      </c>
      <c r="M225" s="17">
        <v>23</v>
      </c>
      <c r="N225" s="17">
        <v>6877</v>
      </c>
      <c r="O225" s="17">
        <v>86527.849000000002</v>
      </c>
    </row>
    <row r="226" spans="1:15">
      <c r="A226" s="151" t="s">
        <v>539</v>
      </c>
      <c r="B226" s="17" t="s">
        <v>967</v>
      </c>
      <c r="C226" s="17">
        <v>0</v>
      </c>
      <c r="D226" s="17">
        <v>4</v>
      </c>
      <c r="E226" s="17">
        <v>19</v>
      </c>
      <c r="F226" s="17" t="s">
        <v>967</v>
      </c>
      <c r="G226" s="17" t="s">
        <v>967</v>
      </c>
      <c r="H226" s="17">
        <v>0</v>
      </c>
      <c r="I226" s="17">
        <v>0</v>
      </c>
      <c r="J226" s="17">
        <v>0</v>
      </c>
      <c r="K226" s="17">
        <v>21</v>
      </c>
      <c r="L226" s="17">
        <v>25</v>
      </c>
      <c r="M226" s="17">
        <v>12</v>
      </c>
      <c r="N226" s="17">
        <v>3873</v>
      </c>
      <c r="O226" s="17">
        <v>37208.525999999998</v>
      </c>
    </row>
    <row r="227" spans="1:15">
      <c r="A227" s="151" t="s">
        <v>540</v>
      </c>
      <c r="B227" s="17">
        <v>11</v>
      </c>
      <c r="C227" s="17">
        <v>0</v>
      </c>
      <c r="D227" s="17">
        <v>9</v>
      </c>
      <c r="E227" s="17">
        <v>90</v>
      </c>
      <c r="F227" s="17">
        <v>5</v>
      </c>
      <c r="G227" s="17">
        <v>25</v>
      </c>
      <c r="H227" s="17">
        <v>8</v>
      </c>
      <c r="I227" s="17">
        <v>0</v>
      </c>
      <c r="J227" s="17">
        <v>0</v>
      </c>
      <c r="K227" s="17">
        <v>92</v>
      </c>
      <c r="L227" s="17">
        <v>142</v>
      </c>
      <c r="M227" s="17">
        <v>48</v>
      </c>
      <c r="N227" s="17">
        <v>14690</v>
      </c>
      <c r="O227" s="17">
        <v>174041.86300000001</v>
      </c>
    </row>
    <row r="228" spans="1:15">
      <c r="A228" s="151" t="s">
        <v>541</v>
      </c>
      <c r="B228" s="17">
        <v>22</v>
      </c>
      <c r="C228" s="17" t="s">
        <v>967</v>
      </c>
      <c r="D228" s="17">
        <v>13</v>
      </c>
      <c r="E228" s="17">
        <v>44</v>
      </c>
      <c r="F228" s="17">
        <v>6</v>
      </c>
      <c r="G228" s="17">
        <v>22</v>
      </c>
      <c r="H228" s="17">
        <v>7</v>
      </c>
      <c r="I228" s="17" t="s">
        <v>967</v>
      </c>
      <c r="J228" s="17">
        <v>0</v>
      </c>
      <c r="K228" s="17">
        <v>93</v>
      </c>
      <c r="L228" s="17">
        <v>127</v>
      </c>
      <c r="M228" s="17">
        <v>21</v>
      </c>
      <c r="N228" s="17">
        <v>6672</v>
      </c>
      <c r="O228" s="17">
        <v>160970.33900000001</v>
      </c>
    </row>
    <row r="229" spans="1:15">
      <c r="A229" s="151" t="s">
        <v>542</v>
      </c>
      <c r="B229" s="17">
        <v>9</v>
      </c>
      <c r="C229" s="17">
        <v>0</v>
      </c>
      <c r="D229" s="17" t="s">
        <v>967</v>
      </c>
      <c r="E229" s="17">
        <v>5</v>
      </c>
      <c r="F229" s="17">
        <v>0</v>
      </c>
      <c r="G229" s="17" t="s">
        <v>967</v>
      </c>
      <c r="H229" s="17" t="s">
        <v>967</v>
      </c>
      <c r="I229" s="17">
        <v>0</v>
      </c>
      <c r="J229" s="17">
        <v>0</v>
      </c>
      <c r="K229" s="17">
        <v>19</v>
      </c>
      <c r="L229" s="17">
        <v>21</v>
      </c>
      <c r="M229" s="17">
        <v>6</v>
      </c>
      <c r="N229" s="17">
        <v>1420</v>
      </c>
      <c r="O229" s="17">
        <v>34183.718999999997</v>
      </c>
    </row>
    <row r="230" spans="1:15">
      <c r="A230" s="151" t="s">
        <v>543</v>
      </c>
      <c r="B230" s="17" t="s">
        <v>967</v>
      </c>
      <c r="C230" s="17">
        <v>0</v>
      </c>
      <c r="D230" s="17" t="s">
        <v>967</v>
      </c>
      <c r="E230" s="17">
        <v>15</v>
      </c>
      <c r="F230" s="17" t="s">
        <v>967</v>
      </c>
      <c r="G230" s="17">
        <v>8</v>
      </c>
      <c r="H230" s="17" t="s">
        <v>967</v>
      </c>
      <c r="I230" s="17" t="s">
        <v>967</v>
      </c>
      <c r="J230" s="17" t="s">
        <v>967</v>
      </c>
      <c r="K230" s="17">
        <v>26</v>
      </c>
      <c r="L230" s="17">
        <v>34</v>
      </c>
      <c r="M230" s="17">
        <v>9</v>
      </c>
      <c r="N230" s="17">
        <v>2631</v>
      </c>
      <c r="O230" s="17">
        <v>45820.517999999996</v>
      </c>
    </row>
    <row r="231" spans="1:15">
      <c r="A231" s="151" t="s">
        <v>544</v>
      </c>
      <c r="B231" s="17">
        <v>14</v>
      </c>
      <c r="C231" s="17">
        <v>0</v>
      </c>
      <c r="D231" s="17">
        <v>8</v>
      </c>
      <c r="E231" s="17">
        <v>49</v>
      </c>
      <c r="F231" s="17">
        <v>9</v>
      </c>
      <c r="G231" s="17">
        <v>26</v>
      </c>
      <c r="H231" s="17">
        <v>6</v>
      </c>
      <c r="I231" s="17" t="s">
        <v>967</v>
      </c>
      <c r="J231" s="17">
        <v>0</v>
      </c>
      <c r="K231" s="17">
        <v>105</v>
      </c>
      <c r="L231" s="17">
        <v>127</v>
      </c>
      <c r="M231" s="17">
        <v>42</v>
      </c>
      <c r="N231" s="17">
        <v>13135</v>
      </c>
      <c r="O231" s="17">
        <v>183056.53899999999</v>
      </c>
    </row>
    <row r="232" spans="1:15">
      <c r="A232" s="151" t="s">
        <v>545</v>
      </c>
      <c r="B232" s="17" t="s">
        <v>967</v>
      </c>
      <c r="C232" s="17">
        <v>0</v>
      </c>
      <c r="D232" s="17" t="s">
        <v>967</v>
      </c>
      <c r="E232" s="17">
        <v>14</v>
      </c>
      <c r="F232" s="17">
        <v>0</v>
      </c>
      <c r="G232" s="17" t="s">
        <v>967</v>
      </c>
      <c r="H232" s="17" t="s">
        <v>967</v>
      </c>
      <c r="I232" s="17">
        <v>0</v>
      </c>
      <c r="J232" s="17">
        <v>0</v>
      </c>
      <c r="K232" s="17">
        <v>11</v>
      </c>
      <c r="L232" s="17">
        <v>18</v>
      </c>
      <c r="M232" s="17">
        <v>11</v>
      </c>
      <c r="N232" s="17">
        <v>2992</v>
      </c>
      <c r="O232" s="17">
        <v>24121.25</v>
      </c>
    </row>
    <row r="233" spans="1:15">
      <c r="A233" s="151" t="s">
        <v>546</v>
      </c>
      <c r="B233" s="17">
        <v>8</v>
      </c>
      <c r="C233" s="17">
        <v>0</v>
      </c>
      <c r="D233" s="17">
        <v>8</v>
      </c>
      <c r="E233" s="17">
        <v>75</v>
      </c>
      <c r="F233" s="17" t="s">
        <v>967</v>
      </c>
      <c r="G233" s="17">
        <v>9</v>
      </c>
      <c r="H233" s="17" t="s">
        <v>967</v>
      </c>
      <c r="I233" s="17">
        <v>0</v>
      </c>
      <c r="J233" s="17">
        <v>0</v>
      </c>
      <c r="K233" s="17">
        <v>40</v>
      </c>
      <c r="L233" s="17">
        <v>55</v>
      </c>
      <c r="M233" s="17">
        <v>23</v>
      </c>
      <c r="N233" s="17">
        <v>7175</v>
      </c>
      <c r="O233" s="17">
        <v>78139.278000000006</v>
      </c>
    </row>
    <row r="234" spans="1:15">
      <c r="A234" s="151" t="s">
        <v>547</v>
      </c>
      <c r="B234" s="17">
        <v>114</v>
      </c>
      <c r="C234" s="17">
        <v>0</v>
      </c>
      <c r="D234" s="17">
        <v>243</v>
      </c>
      <c r="E234" s="17">
        <v>481</v>
      </c>
      <c r="F234" s="17">
        <v>82</v>
      </c>
      <c r="G234" s="17">
        <v>166</v>
      </c>
      <c r="H234" s="17">
        <v>76</v>
      </c>
      <c r="I234" s="17">
        <v>9</v>
      </c>
      <c r="J234" s="17">
        <v>0</v>
      </c>
      <c r="K234" s="17">
        <v>525</v>
      </c>
      <c r="L234" s="17">
        <v>692</v>
      </c>
      <c r="M234" s="17">
        <v>207</v>
      </c>
      <c r="N234" s="17">
        <v>67403</v>
      </c>
      <c r="O234" s="17">
        <v>1003969.005</v>
      </c>
    </row>
    <row r="235" spans="1:15" ht="18.75" customHeight="1">
      <c r="A235" s="145" t="s">
        <v>548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>
      <c r="A236" s="151" t="s">
        <v>549</v>
      </c>
      <c r="B236" s="17">
        <v>6</v>
      </c>
      <c r="C236" s="17">
        <v>0</v>
      </c>
      <c r="D236" s="17">
        <v>7</v>
      </c>
      <c r="E236" s="17">
        <v>47</v>
      </c>
      <c r="F236" s="17" t="s">
        <v>967</v>
      </c>
      <c r="G236" s="17">
        <v>16</v>
      </c>
      <c r="H236" s="17" t="s">
        <v>967</v>
      </c>
      <c r="I236" s="17">
        <v>0</v>
      </c>
      <c r="J236" s="17">
        <v>0</v>
      </c>
      <c r="K236" s="17">
        <v>38</v>
      </c>
      <c r="L236" s="17">
        <v>47</v>
      </c>
      <c r="M236" s="17">
        <v>27</v>
      </c>
      <c r="N236" s="17">
        <v>8761</v>
      </c>
      <c r="O236" s="17">
        <v>77325.724000000002</v>
      </c>
    </row>
    <row r="237" spans="1:15">
      <c r="A237" s="151" t="s">
        <v>550</v>
      </c>
      <c r="B237" s="17" t="s">
        <v>967</v>
      </c>
      <c r="C237" s="17">
        <v>0</v>
      </c>
      <c r="D237" s="17" t="s">
        <v>967</v>
      </c>
      <c r="E237" s="17">
        <v>30</v>
      </c>
      <c r="F237" s="17" t="s">
        <v>967</v>
      </c>
      <c r="G237" s="17">
        <v>11</v>
      </c>
      <c r="H237" s="17">
        <v>4</v>
      </c>
      <c r="I237" s="17" t="s">
        <v>967</v>
      </c>
      <c r="J237" s="17">
        <v>0</v>
      </c>
      <c r="K237" s="17">
        <v>34</v>
      </c>
      <c r="L237" s="17">
        <v>64</v>
      </c>
      <c r="M237" s="17">
        <v>17</v>
      </c>
      <c r="N237" s="17">
        <v>4948</v>
      </c>
      <c r="O237" s="17">
        <v>65824.89</v>
      </c>
    </row>
    <row r="238" spans="1:15">
      <c r="A238" s="151" t="s">
        <v>551</v>
      </c>
      <c r="B238" s="17">
        <v>4</v>
      </c>
      <c r="C238" s="17">
        <v>0</v>
      </c>
      <c r="D238" s="17">
        <v>8</v>
      </c>
      <c r="E238" s="17">
        <v>58</v>
      </c>
      <c r="F238" s="17">
        <v>4</v>
      </c>
      <c r="G238" s="17">
        <v>22</v>
      </c>
      <c r="H238" s="17">
        <v>11</v>
      </c>
      <c r="I238" s="17" t="s">
        <v>967</v>
      </c>
      <c r="J238" s="17">
        <v>0</v>
      </c>
      <c r="K238" s="17">
        <v>79</v>
      </c>
      <c r="L238" s="17">
        <v>93</v>
      </c>
      <c r="M238" s="17">
        <v>23</v>
      </c>
      <c r="N238" s="17">
        <v>7793</v>
      </c>
      <c r="O238" s="17">
        <v>131179.399</v>
      </c>
    </row>
    <row r="239" spans="1:15">
      <c r="A239" s="151" t="s">
        <v>552</v>
      </c>
      <c r="B239" s="17">
        <v>4</v>
      </c>
      <c r="C239" s="17">
        <v>0</v>
      </c>
      <c r="D239" s="17" t="s">
        <v>967</v>
      </c>
      <c r="E239" s="17">
        <v>51</v>
      </c>
      <c r="F239" s="17" t="s">
        <v>967</v>
      </c>
      <c r="G239" s="17">
        <v>5</v>
      </c>
      <c r="H239" s="17">
        <v>5</v>
      </c>
      <c r="I239" s="17">
        <v>6</v>
      </c>
      <c r="J239" s="17">
        <v>0</v>
      </c>
      <c r="K239" s="17">
        <v>43</v>
      </c>
      <c r="L239" s="17">
        <v>56</v>
      </c>
      <c r="M239" s="17">
        <v>11</v>
      </c>
      <c r="N239" s="17">
        <v>3807</v>
      </c>
      <c r="O239" s="17">
        <v>77870.172999999995</v>
      </c>
    </row>
    <row r="240" spans="1:15">
      <c r="A240" s="151" t="s">
        <v>553</v>
      </c>
      <c r="B240" s="17">
        <v>5</v>
      </c>
      <c r="C240" s="17">
        <v>0</v>
      </c>
      <c r="D240" s="17">
        <v>5</v>
      </c>
      <c r="E240" s="17">
        <v>71</v>
      </c>
      <c r="F240" s="17">
        <v>6</v>
      </c>
      <c r="G240" s="17">
        <v>0</v>
      </c>
      <c r="H240" s="17">
        <v>0</v>
      </c>
      <c r="I240" s="17" t="s">
        <v>967</v>
      </c>
      <c r="J240" s="17">
        <v>0</v>
      </c>
      <c r="K240" s="17">
        <v>73</v>
      </c>
      <c r="L240" s="17">
        <v>120</v>
      </c>
      <c r="M240" s="17">
        <v>30</v>
      </c>
      <c r="N240" s="17">
        <v>9965</v>
      </c>
      <c r="O240" s="17">
        <v>127423.514</v>
      </c>
    </row>
    <row r="241" spans="1:15">
      <c r="A241" s="151" t="s">
        <v>554</v>
      </c>
      <c r="B241" s="17">
        <v>0</v>
      </c>
      <c r="C241" s="17">
        <v>0</v>
      </c>
      <c r="D241" s="17" t="s">
        <v>967</v>
      </c>
      <c r="E241" s="17">
        <v>8</v>
      </c>
      <c r="F241" s="17">
        <v>0</v>
      </c>
      <c r="G241" s="17" t="s">
        <v>967</v>
      </c>
      <c r="H241" s="17" t="s">
        <v>967</v>
      </c>
      <c r="I241" s="17" t="s">
        <v>967</v>
      </c>
      <c r="J241" s="17">
        <v>0</v>
      </c>
      <c r="K241" s="17">
        <v>13</v>
      </c>
      <c r="L241" s="17">
        <v>16</v>
      </c>
      <c r="M241" s="17">
        <v>11</v>
      </c>
      <c r="N241" s="17">
        <v>3312</v>
      </c>
      <c r="O241" s="17">
        <v>26284.775000000001</v>
      </c>
    </row>
    <row r="242" spans="1:15">
      <c r="A242" s="151" t="s">
        <v>555</v>
      </c>
      <c r="B242" s="17">
        <v>7</v>
      </c>
      <c r="C242" s="17">
        <v>0</v>
      </c>
      <c r="D242" s="17" t="s">
        <v>967</v>
      </c>
      <c r="E242" s="17">
        <v>54</v>
      </c>
      <c r="F242" s="17">
        <v>6</v>
      </c>
      <c r="G242" s="17">
        <v>18</v>
      </c>
      <c r="H242" s="17">
        <v>9</v>
      </c>
      <c r="I242" s="17">
        <v>4</v>
      </c>
      <c r="J242" s="17">
        <v>0</v>
      </c>
      <c r="K242" s="17">
        <v>89</v>
      </c>
      <c r="L242" s="17">
        <v>116</v>
      </c>
      <c r="M242" s="17">
        <v>27</v>
      </c>
      <c r="N242" s="17">
        <v>9073</v>
      </c>
      <c r="O242" s="17">
        <v>152731.06</v>
      </c>
    </row>
    <row r="243" spans="1:15">
      <c r="A243" s="151" t="s">
        <v>556</v>
      </c>
      <c r="B243" s="17">
        <v>7</v>
      </c>
      <c r="C243" s="17">
        <v>0</v>
      </c>
      <c r="D243" s="17">
        <v>0</v>
      </c>
      <c r="E243" s="17">
        <v>6</v>
      </c>
      <c r="F243" s="17">
        <v>0</v>
      </c>
      <c r="G243" s="17">
        <v>6</v>
      </c>
      <c r="H243" s="17" t="s">
        <v>967</v>
      </c>
      <c r="I243" s="17">
        <v>0</v>
      </c>
      <c r="J243" s="17">
        <v>0</v>
      </c>
      <c r="K243" s="17">
        <v>5</v>
      </c>
      <c r="L243" s="17">
        <v>7</v>
      </c>
      <c r="M243" s="17">
        <v>5</v>
      </c>
      <c r="N243" s="17">
        <v>1481</v>
      </c>
      <c r="O243" s="17">
        <v>16113.999</v>
      </c>
    </row>
    <row r="244" spans="1:15">
      <c r="A244" s="151" t="s">
        <v>557</v>
      </c>
      <c r="B244" s="17" t="s">
        <v>967</v>
      </c>
      <c r="C244" s="17">
        <v>0</v>
      </c>
      <c r="D244" s="17" t="s">
        <v>967</v>
      </c>
      <c r="E244" s="17">
        <v>9</v>
      </c>
      <c r="F244" s="17" t="s">
        <v>967</v>
      </c>
      <c r="G244" s="17">
        <v>10</v>
      </c>
      <c r="H244" s="17" t="s">
        <v>967</v>
      </c>
      <c r="I244" s="17">
        <v>0</v>
      </c>
      <c r="J244" s="17">
        <v>0</v>
      </c>
      <c r="K244" s="17">
        <v>17</v>
      </c>
      <c r="L244" s="17">
        <v>28</v>
      </c>
      <c r="M244" s="17">
        <v>14</v>
      </c>
      <c r="N244" s="17">
        <v>4156</v>
      </c>
      <c r="O244" s="17">
        <v>37427.432999999997</v>
      </c>
    </row>
    <row r="245" spans="1:15">
      <c r="A245" s="151" t="s">
        <v>558</v>
      </c>
      <c r="B245" s="17">
        <v>72</v>
      </c>
      <c r="C245" s="17">
        <v>4</v>
      </c>
      <c r="D245" s="17">
        <v>100</v>
      </c>
      <c r="E245" s="17">
        <v>362</v>
      </c>
      <c r="F245" s="17">
        <v>108</v>
      </c>
      <c r="G245" s="17">
        <v>159</v>
      </c>
      <c r="H245" s="17">
        <v>94</v>
      </c>
      <c r="I245" s="17">
        <v>6</v>
      </c>
      <c r="J245" s="17">
        <v>0</v>
      </c>
      <c r="K245" s="17">
        <v>375</v>
      </c>
      <c r="L245" s="17">
        <v>734</v>
      </c>
      <c r="M245" s="17">
        <v>213</v>
      </c>
      <c r="N245" s="17">
        <v>66552</v>
      </c>
      <c r="O245" s="17">
        <v>814718.19799999997</v>
      </c>
    </row>
    <row r="246" spans="1:15" ht="18.75" customHeight="1">
      <c r="A246" s="145" t="s">
        <v>559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>
      <c r="A247" s="151" t="s">
        <v>560</v>
      </c>
      <c r="B247" s="17">
        <v>12</v>
      </c>
      <c r="C247" s="17" t="s">
        <v>967</v>
      </c>
      <c r="D247" s="17" t="s">
        <v>967</v>
      </c>
      <c r="E247" s="17">
        <v>42</v>
      </c>
      <c r="F247" s="17" t="s">
        <v>967</v>
      </c>
      <c r="G247" s="17">
        <v>17</v>
      </c>
      <c r="H247" s="17">
        <v>4</v>
      </c>
      <c r="I247" s="17">
        <v>0</v>
      </c>
      <c r="J247" s="17" t="s">
        <v>967</v>
      </c>
      <c r="K247" s="17">
        <v>52</v>
      </c>
      <c r="L247" s="17">
        <v>72</v>
      </c>
      <c r="M247" s="17">
        <v>26</v>
      </c>
      <c r="N247" s="17">
        <v>8278</v>
      </c>
      <c r="O247" s="17">
        <v>99721.115000000005</v>
      </c>
    </row>
    <row r="248" spans="1:15">
      <c r="A248" s="151" t="s">
        <v>561</v>
      </c>
      <c r="B248" s="17">
        <v>46</v>
      </c>
      <c r="C248" s="17">
        <v>0</v>
      </c>
      <c r="D248" s="17">
        <v>81</v>
      </c>
      <c r="E248" s="17">
        <v>158</v>
      </c>
      <c r="F248" s="17">
        <v>8</v>
      </c>
      <c r="G248" s="17">
        <v>37</v>
      </c>
      <c r="H248" s="17">
        <v>31</v>
      </c>
      <c r="I248" s="17" t="s">
        <v>967</v>
      </c>
      <c r="J248" s="17">
        <v>0</v>
      </c>
      <c r="K248" s="17">
        <v>137</v>
      </c>
      <c r="L248" s="17">
        <v>313</v>
      </c>
      <c r="M248" s="17">
        <v>121</v>
      </c>
      <c r="N248" s="17">
        <v>39088</v>
      </c>
      <c r="O248" s="17">
        <v>341335.23200000002</v>
      </c>
    </row>
    <row r="249" spans="1:15">
      <c r="A249" s="151" t="s">
        <v>562</v>
      </c>
      <c r="B249" s="17">
        <v>25</v>
      </c>
      <c r="C249" s="17">
        <v>0</v>
      </c>
      <c r="D249" s="17">
        <v>12</v>
      </c>
      <c r="E249" s="17">
        <v>279</v>
      </c>
      <c r="F249" s="17">
        <v>22</v>
      </c>
      <c r="G249" s="17">
        <v>44</v>
      </c>
      <c r="H249" s="17">
        <v>27</v>
      </c>
      <c r="I249" s="17">
        <v>0</v>
      </c>
      <c r="J249" s="17">
        <v>0</v>
      </c>
      <c r="K249" s="17">
        <v>189</v>
      </c>
      <c r="L249" s="17">
        <v>234</v>
      </c>
      <c r="M249" s="17">
        <v>114</v>
      </c>
      <c r="N249" s="17">
        <v>36111</v>
      </c>
      <c r="O249" s="17">
        <v>360271.19900000002</v>
      </c>
    </row>
    <row r="250" spans="1:15">
      <c r="A250" s="151" t="s">
        <v>563</v>
      </c>
      <c r="B250" s="17">
        <v>6</v>
      </c>
      <c r="C250" s="17">
        <v>0</v>
      </c>
      <c r="D250" s="17">
        <v>4</v>
      </c>
      <c r="E250" s="17">
        <v>12</v>
      </c>
      <c r="F250" s="17" t="s">
        <v>967</v>
      </c>
      <c r="G250" s="17">
        <v>7</v>
      </c>
      <c r="H250" s="17">
        <v>5</v>
      </c>
      <c r="I250" s="17">
        <v>0</v>
      </c>
      <c r="J250" s="17">
        <v>0</v>
      </c>
      <c r="K250" s="17">
        <v>29</v>
      </c>
      <c r="L250" s="17">
        <v>31</v>
      </c>
      <c r="M250" s="17">
        <v>19</v>
      </c>
      <c r="N250" s="17">
        <v>5712</v>
      </c>
      <c r="O250" s="17">
        <v>55475.54</v>
      </c>
    </row>
    <row r="251" spans="1:15">
      <c r="A251" s="151" t="s">
        <v>564</v>
      </c>
      <c r="B251" s="17" t="s">
        <v>967</v>
      </c>
      <c r="C251" s="17">
        <v>0</v>
      </c>
      <c r="D251" s="17">
        <v>6</v>
      </c>
      <c r="E251" s="17">
        <v>43</v>
      </c>
      <c r="F251" s="17">
        <v>0</v>
      </c>
      <c r="G251" s="17" t="s">
        <v>967</v>
      </c>
      <c r="H251" s="17" t="s">
        <v>967</v>
      </c>
      <c r="I251" s="17" t="s">
        <v>967</v>
      </c>
      <c r="J251" s="17">
        <v>0</v>
      </c>
      <c r="K251" s="17">
        <v>39</v>
      </c>
      <c r="L251" s="17">
        <v>68</v>
      </c>
      <c r="M251" s="17">
        <v>45</v>
      </c>
      <c r="N251" s="17">
        <v>14673</v>
      </c>
      <c r="O251" s="17">
        <v>87937.717000000004</v>
      </c>
    </row>
    <row r="252" spans="1:15">
      <c r="A252" s="151" t="s">
        <v>565</v>
      </c>
      <c r="B252" s="17">
        <v>5</v>
      </c>
      <c r="C252" s="17">
        <v>0</v>
      </c>
      <c r="D252" s="17">
        <v>4</v>
      </c>
      <c r="E252" s="17">
        <v>36</v>
      </c>
      <c r="F252" s="17" t="s">
        <v>967</v>
      </c>
      <c r="G252" s="17">
        <v>9</v>
      </c>
      <c r="H252" s="17" t="s">
        <v>967</v>
      </c>
      <c r="I252" s="17">
        <v>0</v>
      </c>
      <c r="J252" s="17">
        <v>0</v>
      </c>
      <c r="K252" s="17">
        <v>20</v>
      </c>
      <c r="L252" s="17">
        <v>46</v>
      </c>
      <c r="M252" s="17">
        <v>14</v>
      </c>
      <c r="N252" s="17">
        <v>4529</v>
      </c>
      <c r="O252" s="17">
        <v>47051.593999999997</v>
      </c>
    </row>
    <row r="253" spans="1:15">
      <c r="A253" s="151" t="s">
        <v>566</v>
      </c>
      <c r="B253" s="17">
        <v>23</v>
      </c>
      <c r="C253" s="17">
        <v>0</v>
      </c>
      <c r="D253" s="17">
        <v>7</v>
      </c>
      <c r="E253" s="17">
        <v>39</v>
      </c>
      <c r="F253" s="17">
        <v>4</v>
      </c>
      <c r="G253" s="17">
        <v>14</v>
      </c>
      <c r="H253" s="17" t="s">
        <v>967</v>
      </c>
      <c r="I253" s="17">
        <v>10</v>
      </c>
      <c r="J253" s="17">
        <v>0</v>
      </c>
      <c r="K253" s="17">
        <v>57</v>
      </c>
      <c r="L253" s="17">
        <v>109</v>
      </c>
      <c r="M253" s="17">
        <v>42</v>
      </c>
      <c r="N253" s="17">
        <v>14152</v>
      </c>
      <c r="O253" s="17">
        <v>142825.27799999999</v>
      </c>
    </row>
    <row r="254" spans="1:15">
      <c r="A254" s="151" t="s">
        <v>567</v>
      </c>
      <c r="B254" s="17">
        <v>5</v>
      </c>
      <c r="C254" s="17">
        <v>0</v>
      </c>
      <c r="D254" s="17">
        <v>0</v>
      </c>
      <c r="E254" s="17">
        <v>14</v>
      </c>
      <c r="F254" s="17" t="s">
        <v>967</v>
      </c>
      <c r="G254" s="17">
        <v>8</v>
      </c>
      <c r="H254" s="17" t="s">
        <v>967</v>
      </c>
      <c r="I254" s="17">
        <v>5</v>
      </c>
      <c r="J254" s="17">
        <v>0</v>
      </c>
      <c r="K254" s="17">
        <v>22</v>
      </c>
      <c r="L254" s="17">
        <v>23</v>
      </c>
      <c r="M254" s="17">
        <v>15</v>
      </c>
      <c r="N254" s="17">
        <v>4647</v>
      </c>
      <c r="O254" s="17">
        <v>49748.792000000001</v>
      </c>
    </row>
    <row r="255" spans="1:15">
      <c r="A255" s="151" t="s">
        <v>568</v>
      </c>
      <c r="B255" s="17">
        <v>4</v>
      </c>
      <c r="C255" s="17">
        <v>0</v>
      </c>
      <c r="D255" s="17" t="s">
        <v>967</v>
      </c>
      <c r="E255" s="17">
        <v>62</v>
      </c>
      <c r="F255" s="17">
        <v>9</v>
      </c>
      <c r="G255" s="17">
        <v>20</v>
      </c>
      <c r="H255" s="17">
        <v>10</v>
      </c>
      <c r="I255" s="17" t="s">
        <v>967</v>
      </c>
      <c r="J255" s="17">
        <v>0</v>
      </c>
      <c r="K255" s="17">
        <v>70</v>
      </c>
      <c r="L255" s="17">
        <v>108</v>
      </c>
      <c r="M255" s="17">
        <v>40</v>
      </c>
      <c r="N255" s="17">
        <v>12716</v>
      </c>
      <c r="O255" s="17">
        <v>137080.274</v>
      </c>
    </row>
    <row r="256" spans="1:15">
      <c r="A256" s="151" t="s">
        <v>569</v>
      </c>
      <c r="B256" s="17">
        <v>4</v>
      </c>
      <c r="C256" s="17">
        <v>0</v>
      </c>
      <c r="D256" s="17">
        <v>4</v>
      </c>
      <c r="E256" s="17">
        <v>34</v>
      </c>
      <c r="F256" s="17" t="s">
        <v>967</v>
      </c>
      <c r="G256" s="17">
        <v>5</v>
      </c>
      <c r="H256" s="17" t="s">
        <v>967</v>
      </c>
      <c r="I256" s="17" t="s">
        <v>967</v>
      </c>
      <c r="J256" s="17">
        <v>0</v>
      </c>
      <c r="K256" s="17">
        <v>16</v>
      </c>
      <c r="L256" s="17">
        <v>28</v>
      </c>
      <c r="M256" s="17">
        <v>16</v>
      </c>
      <c r="N256" s="17">
        <v>4999</v>
      </c>
      <c r="O256" s="17">
        <v>39521.347000000002</v>
      </c>
    </row>
    <row r="257" spans="1:15">
      <c r="A257" s="151" t="s">
        <v>570</v>
      </c>
      <c r="B257" s="17" t="s">
        <v>967</v>
      </c>
      <c r="C257" s="17">
        <v>0</v>
      </c>
      <c r="D257" s="17" t="s">
        <v>967</v>
      </c>
      <c r="E257" s="17">
        <v>48</v>
      </c>
      <c r="F257" s="17" t="s">
        <v>967</v>
      </c>
      <c r="G257" s="17">
        <v>10</v>
      </c>
      <c r="H257" s="17">
        <v>5</v>
      </c>
      <c r="I257" s="17">
        <v>0</v>
      </c>
      <c r="J257" s="17">
        <v>0</v>
      </c>
      <c r="K257" s="17">
        <v>38</v>
      </c>
      <c r="L257" s="17">
        <v>56</v>
      </c>
      <c r="M257" s="17">
        <v>17</v>
      </c>
      <c r="N257" s="17">
        <v>5555</v>
      </c>
      <c r="O257" s="17">
        <v>68080.399999999994</v>
      </c>
    </row>
    <row r="258" spans="1:15">
      <c r="A258" s="151" t="s">
        <v>571</v>
      </c>
      <c r="B258" s="17">
        <v>4</v>
      </c>
      <c r="C258" s="17">
        <v>0</v>
      </c>
      <c r="D258" s="17">
        <v>4</v>
      </c>
      <c r="E258" s="17">
        <v>18</v>
      </c>
      <c r="F258" s="17" t="s">
        <v>967</v>
      </c>
      <c r="G258" s="17">
        <v>7</v>
      </c>
      <c r="H258" s="17">
        <v>4</v>
      </c>
      <c r="I258" s="17">
        <v>5</v>
      </c>
      <c r="J258" s="17">
        <v>0</v>
      </c>
      <c r="K258" s="17">
        <v>24</v>
      </c>
      <c r="L258" s="17">
        <v>35</v>
      </c>
      <c r="M258" s="17">
        <v>10</v>
      </c>
      <c r="N258" s="17">
        <v>3326</v>
      </c>
      <c r="O258" s="17">
        <v>51262.48</v>
      </c>
    </row>
    <row r="259" spans="1:15">
      <c r="A259" s="151" t="s">
        <v>572</v>
      </c>
      <c r="B259" s="17">
        <v>4</v>
      </c>
      <c r="C259" s="17">
        <v>0</v>
      </c>
      <c r="D259" s="17">
        <v>9</v>
      </c>
      <c r="E259" s="17">
        <v>45</v>
      </c>
      <c r="F259" s="17" t="s">
        <v>967</v>
      </c>
      <c r="G259" s="17">
        <v>5</v>
      </c>
      <c r="H259" s="17">
        <v>4</v>
      </c>
      <c r="I259" s="17" t="s">
        <v>967</v>
      </c>
      <c r="J259" s="17">
        <v>0</v>
      </c>
      <c r="K259" s="17">
        <v>36</v>
      </c>
      <c r="L259" s="17">
        <v>42</v>
      </c>
      <c r="M259" s="17">
        <v>15</v>
      </c>
      <c r="N259" s="17">
        <v>5011</v>
      </c>
      <c r="O259" s="17">
        <v>63797.196000000004</v>
      </c>
    </row>
    <row r="260" spans="1:15">
      <c r="A260" s="151" t="s">
        <v>573</v>
      </c>
      <c r="B260" s="17">
        <v>6</v>
      </c>
      <c r="C260" s="17">
        <v>0</v>
      </c>
      <c r="D260" s="17" t="s">
        <v>967</v>
      </c>
      <c r="E260" s="17">
        <v>8</v>
      </c>
      <c r="F260" s="17">
        <v>0</v>
      </c>
      <c r="G260" s="17">
        <v>4</v>
      </c>
      <c r="H260" s="17" t="s">
        <v>967</v>
      </c>
      <c r="I260" s="17">
        <v>8</v>
      </c>
      <c r="J260" s="17">
        <v>0</v>
      </c>
      <c r="K260" s="17">
        <v>10</v>
      </c>
      <c r="L260" s="17">
        <v>27</v>
      </c>
      <c r="M260" s="17">
        <v>13</v>
      </c>
      <c r="N260" s="17">
        <v>3807</v>
      </c>
      <c r="O260" s="17">
        <v>39645.125</v>
      </c>
    </row>
    <row r="261" spans="1:15">
      <c r="A261" s="151" t="s">
        <v>574</v>
      </c>
      <c r="B261" s="17" t="s">
        <v>967</v>
      </c>
      <c r="C261" s="17">
        <v>0</v>
      </c>
      <c r="D261" s="17">
        <v>0</v>
      </c>
      <c r="E261" s="17">
        <v>12</v>
      </c>
      <c r="F261" s="17" t="s">
        <v>967</v>
      </c>
      <c r="G261" s="17">
        <v>7</v>
      </c>
      <c r="H261" s="17" t="s">
        <v>967</v>
      </c>
      <c r="I261" s="17" t="s">
        <v>967</v>
      </c>
      <c r="J261" s="17" t="s">
        <v>967</v>
      </c>
      <c r="K261" s="17">
        <v>10</v>
      </c>
      <c r="L261" s="17">
        <v>16</v>
      </c>
      <c r="M261" s="17">
        <v>10</v>
      </c>
      <c r="N261" s="17">
        <v>4137</v>
      </c>
      <c r="O261" s="17">
        <v>28787.559000000001</v>
      </c>
    </row>
    <row r="262" spans="1:15" ht="18.75" customHeight="1">
      <c r="A262" s="145" t="s">
        <v>575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>
      <c r="A263" s="151" t="s">
        <v>576</v>
      </c>
      <c r="B263" s="17">
        <v>7</v>
      </c>
      <c r="C263" s="17">
        <v>0</v>
      </c>
      <c r="D263" s="17">
        <v>12</v>
      </c>
      <c r="E263" s="17">
        <v>46</v>
      </c>
      <c r="F263" s="17">
        <v>4</v>
      </c>
      <c r="G263" s="17">
        <v>16</v>
      </c>
      <c r="H263" s="17">
        <v>11</v>
      </c>
      <c r="I263" s="17" t="s">
        <v>967</v>
      </c>
      <c r="J263" s="17">
        <v>0</v>
      </c>
      <c r="K263" s="17">
        <v>109</v>
      </c>
      <c r="L263" s="17">
        <v>135</v>
      </c>
      <c r="M263" s="17">
        <v>51</v>
      </c>
      <c r="N263" s="17">
        <v>16624</v>
      </c>
      <c r="O263" s="17">
        <v>191082.337</v>
      </c>
    </row>
    <row r="264" spans="1:15">
      <c r="A264" s="151" t="s">
        <v>577</v>
      </c>
      <c r="B264" s="17">
        <v>49</v>
      </c>
      <c r="C264" s="17" t="s">
        <v>967</v>
      </c>
      <c r="D264" s="17">
        <v>18</v>
      </c>
      <c r="E264" s="17">
        <v>336</v>
      </c>
      <c r="F264" s="17">
        <v>34</v>
      </c>
      <c r="G264" s="17">
        <v>66</v>
      </c>
      <c r="H264" s="17">
        <v>71</v>
      </c>
      <c r="I264" s="17">
        <v>8</v>
      </c>
      <c r="J264" s="17">
        <v>0</v>
      </c>
      <c r="K264" s="17">
        <v>283</v>
      </c>
      <c r="L264" s="17">
        <v>418</v>
      </c>
      <c r="M264" s="17">
        <v>142</v>
      </c>
      <c r="N264" s="17">
        <v>45022</v>
      </c>
      <c r="O264" s="17">
        <v>554196.21299999999</v>
      </c>
    </row>
    <row r="265" spans="1:15">
      <c r="A265" s="151" t="s">
        <v>578</v>
      </c>
      <c r="B265" s="17">
        <v>4</v>
      </c>
      <c r="C265" s="17">
        <v>0</v>
      </c>
      <c r="D265" s="17">
        <v>4</v>
      </c>
      <c r="E265" s="17">
        <v>21</v>
      </c>
      <c r="F265" s="17" t="s">
        <v>967</v>
      </c>
      <c r="G265" s="17">
        <v>4</v>
      </c>
      <c r="H265" s="17" t="s">
        <v>967</v>
      </c>
      <c r="I265" s="17" t="s">
        <v>967</v>
      </c>
      <c r="J265" s="17">
        <v>0</v>
      </c>
      <c r="K265" s="17">
        <v>21</v>
      </c>
      <c r="L265" s="17">
        <v>42</v>
      </c>
      <c r="M265" s="17">
        <v>23</v>
      </c>
      <c r="N265" s="17">
        <v>6932</v>
      </c>
      <c r="O265" s="17">
        <v>52088.805999999997</v>
      </c>
    </row>
    <row r="266" spans="1:15">
      <c r="A266" s="151" t="s">
        <v>579</v>
      </c>
      <c r="B266" s="17">
        <v>26</v>
      </c>
      <c r="C266" s="17">
        <v>0</v>
      </c>
      <c r="D266" s="17">
        <v>5</v>
      </c>
      <c r="E266" s="17">
        <v>76</v>
      </c>
      <c r="F266" s="17">
        <v>8</v>
      </c>
      <c r="G266" s="17">
        <v>62</v>
      </c>
      <c r="H266" s="17">
        <v>18</v>
      </c>
      <c r="I266" s="17" t="s">
        <v>967</v>
      </c>
      <c r="J266" s="17">
        <v>0</v>
      </c>
      <c r="K266" s="17">
        <v>146</v>
      </c>
      <c r="L266" s="17">
        <v>201</v>
      </c>
      <c r="M266" s="17">
        <v>62</v>
      </c>
      <c r="N266" s="17">
        <v>19628</v>
      </c>
      <c r="O266" s="17">
        <v>277070.86499999999</v>
      </c>
    </row>
    <row r="267" spans="1:15">
      <c r="A267" s="151" t="s">
        <v>580</v>
      </c>
      <c r="B267" s="17">
        <v>12</v>
      </c>
      <c r="C267" s="17">
        <v>0</v>
      </c>
      <c r="D267" s="17">
        <v>9</v>
      </c>
      <c r="E267" s="17">
        <v>28</v>
      </c>
      <c r="F267" s="17" t="s">
        <v>967</v>
      </c>
      <c r="G267" s="17">
        <v>18</v>
      </c>
      <c r="H267" s="17">
        <v>5</v>
      </c>
      <c r="I267" s="17">
        <v>12</v>
      </c>
      <c r="J267" s="17">
        <v>0</v>
      </c>
      <c r="K267" s="17">
        <v>65</v>
      </c>
      <c r="L267" s="17">
        <v>86</v>
      </c>
      <c r="M267" s="17">
        <v>25</v>
      </c>
      <c r="N267" s="17">
        <v>9066</v>
      </c>
      <c r="O267" s="17">
        <v>133120.57999999999</v>
      </c>
    </row>
    <row r="268" spans="1:15">
      <c r="A268" s="151" t="s">
        <v>581</v>
      </c>
      <c r="B268" s="17">
        <v>6</v>
      </c>
      <c r="C268" s="17">
        <v>0</v>
      </c>
      <c r="D268" s="17">
        <v>4</v>
      </c>
      <c r="E268" s="17">
        <v>13</v>
      </c>
      <c r="F268" s="17" t="s">
        <v>967</v>
      </c>
      <c r="G268" s="17" t="s">
        <v>967</v>
      </c>
      <c r="H268" s="17">
        <v>0</v>
      </c>
      <c r="I268" s="17">
        <v>0</v>
      </c>
      <c r="J268" s="17">
        <v>0</v>
      </c>
      <c r="K268" s="17">
        <v>18</v>
      </c>
      <c r="L268" s="17">
        <v>34</v>
      </c>
      <c r="M268" s="17">
        <v>19</v>
      </c>
      <c r="N268" s="17">
        <v>6106</v>
      </c>
      <c r="O268" s="17">
        <v>42865.514999999999</v>
      </c>
    </row>
    <row r="269" spans="1:15">
      <c r="A269" s="151" t="s">
        <v>582</v>
      </c>
      <c r="B269" s="17" t="s">
        <v>967</v>
      </c>
      <c r="C269" s="17">
        <v>0</v>
      </c>
      <c r="D269" s="17" t="s">
        <v>967</v>
      </c>
      <c r="E269" s="17">
        <v>19</v>
      </c>
      <c r="F269" s="17">
        <v>0</v>
      </c>
      <c r="G269" s="17">
        <v>4</v>
      </c>
      <c r="H269" s="17" t="s">
        <v>967</v>
      </c>
      <c r="I269" s="17" t="s">
        <v>967</v>
      </c>
      <c r="J269" s="17">
        <v>0</v>
      </c>
      <c r="K269" s="17">
        <v>17</v>
      </c>
      <c r="L269" s="17">
        <v>21</v>
      </c>
      <c r="M269" s="17">
        <v>22</v>
      </c>
      <c r="N269" s="17">
        <v>6476</v>
      </c>
      <c r="O269" s="17">
        <v>39874.705999999998</v>
      </c>
    </row>
    <row r="270" spans="1:15">
      <c r="A270" s="151" t="s">
        <v>583</v>
      </c>
      <c r="B270" s="17">
        <v>4</v>
      </c>
      <c r="C270" s="17">
        <v>0</v>
      </c>
      <c r="D270" s="17" t="s">
        <v>967</v>
      </c>
      <c r="E270" s="17">
        <v>22</v>
      </c>
      <c r="F270" s="17">
        <v>0</v>
      </c>
      <c r="G270" s="17" t="s">
        <v>967</v>
      </c>
      <c r="H270" s="17" t="s">
        <v>967</v>
      </c>
      <c r="I270" s="17">
        <v>0</v>
      </c>
      <c r="J270" s="17">
        <v>0</v>
      </c>
      <c r="K270" s="17">
        <v>47</v>
      </c>
      <c r="L270" s="17">
        <v>54</v>
      </c>
      <c r="M270" s="17">
        <v>10</v>
      </c>
      <c r="N270" s="17">
        <v>3219</v>
      </c>
      <c r="O270" s="17">
        <v>70783.399999999994</v>
      </c>
    </row>
    <row r="271" spans="1:15">
      <c r="A271" s="151" t="s">
        <v>584</v>
      </c>
      <c r="B271" s="17">
        <v>10</v>
      </c>
      <c r="C271" s="17">
        <v>0</v>
      </c>
      <c r="D271" s="17">
        <v>22</v>
      </c>
      <c r="E271" s="17">
        <v>104</v>
      </c>
      <c r="F271" s="17">
        <v>5</v>
      </c>
      <c r="G271" s="17">
        <v>24</v>
      </c>
      <c r="H271" s="17">
        <v>10</v>
      </c>
      <c r="I271" s="17">
        <v>5</v>
      </c>
      <c r="J271" s="17">
        <v>0</v>
      </c>
      <c r="K271" s="17">
        <v>96</v>
      </c>
      <c r="L271" s="17">
        <v>152</v>
      </c>
      <c r="M271" s="17">
        <v>48</v>
      </c>
      <c r="N271" s="17">
        <v>15524</v>
      </c>
      <c r="O271" s="17">
        <v>188428.24400000001</v>
      </c>
    </row>
    <row r="272" spans="1:15">
      <c r="A272" s="151" t="s">
        <v>585</v>
      </c>
      <c r="B272" s="17">
        <v>10</v>
      </c>
      <c r="C272" s="17">
        <v>0</v>
      </c>
      <c r="D272" s="17">
        <v>8</v>
      </c>
      <c r="E272" s="17">
        <v>50</v>
      </c>
      <c r="F272" s="17">
        <v>4</v>
      </c>
      <c r="G272" s="17">
        <v>29</v>
      </c>
      <c r="H272" s="17">
        <v>5</v>
      </c>
      <c r="I272" s="17" t="s">
        <v>967</v>
      </c>
      <c r="J272" s="17">
        <v>0</v>
      </c>
      <c r="K272" s="17">
        <v>113</v>
      </c>
      <c r="L272" s="17">
        <v>122</v>
      </c>
      <c r="M272" s="17">
        <v>35</v>
      </c>
      <c r="N272" s="17">
        <v>12340</v>
      </c>
      <c r="O272" s="17">
        <v>185300.46299999999</v>
      </c>
    </row>
    <row r="273" spans="1:15" ht="18.75" customHeight="1">
      <c r="A273" s="145" t="s">
        <v>586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>
      <c r="A274" s="151" t="s">
        <v>587</v>
      </c>
      <c r="B274" s="17">
        <v>13</v>
      </c>
      <c r="C274" s="17">
        <v>0</v>
      </c>
      <c r="D274" s="17">
        <v>33</v>
      </c>
      <c r="E274" s="17">
        <v>86</v>
      </c>
      <c r="F274" s="17">
        <v>4</v>
      </c>
      <c r="G274" s="17">
        <v>26</v>
      </c>
      <c r="H274" s="17">
        <v>19</v>
      </c>
      <c r="I274" s="17">
        <v>0</v>
      </c>
      <c r="J274" s="17">
        <v>0</v>
      </c>
      <c r="K274" s="17">
        <v>117</v>
      </c>
      <c r="L274" s="17">
        <v>159</v>
      </c>
      <c r="M274" s="17">
        <v>47</v>
      </c>
      <c r="N274" s="17">
        <v>12680</v>
      </c>
      <c r="O274" s="17">
        <v>206187.88500000001</v>
      </c>
    </row>
    <row r="275" spans="1:15">
      <c r="A275" s="151" t="s">
        <v>588</v>
      </c>
      <c r="B275" s="17" t="s">
        <v>967</v>
      </c>
      <c r="C275" s="17">
        <v>0</v>
      </c>
      <c r="D275" s="17" t="s">
        <v>967</v>
      </c>
      <c r="E275" s="17">
        <v>39</v>
      </c>
      <c r="F275" s="17" t="s">
        <v>967</v>
      </c>
      <c r="G275" s="17">
        <v>12</v>
      </c>
      <c r="H275" s="17">
        <v>9</v>
      </c>
      <c r="I275" s="17">
        <v>0</v>
      </c>
      <c r="J275" s="17">
        <v>0</v>
      </c>
      <c r="K275" s="17">
        <v>83</v>
      </c>
      <c r="L275" s="17">
        <v>87</v>
      </c>
      <c r="M275" s="17">
        <v>32</v>
      </c>
      <c r="N275" s="17">
        <v>9282</v>
      </c>
      <c r="O275" s="17">
        <v>131869.932</v>
      </c>
    </row>
    <row r="276" spans="1:15">
      <c r="A276" s="151" t="s">
        <v>589</v>
      </c>
      <c r="B276" s="17">
        <v>16</v>
      </c>
      <c r="C276" s="17" t="s">
        <v>967</v>
      </c>
      <c r="D276" s="17">
        <v>5</v>
      </c>
      <c r="E276" s="17">
        <v>127</v>
      </c>
      <c r="F276" s="17">
        <v>0</v>
      </c>
      <c r="G276" s="17">
        <v>17</v>
      </c>
      <c r="H276" s="17">
        <v>6</v>
      </c>
      <c r="I276" s="17">
        <v>5</v>
      </c>
      <c r="J276" s="17">
        <v>0</v>
      </c>
      <c r="K276" s="17">
        <v>75</v>
      </c>
      <c r="L276" s="17">
        <v>101</v>
      </c>
      <c r="M276" s="17">
        <v>38</v>
      </c>
      <c r="N276" s="17">
        <v>11934</v>
      </c>
      <c r="O276" s="17">
        <v>147973.302</v>
      </c>
    </row>
    <row r="277" spans="1:15">
      <c r="A277" s="151" t="s">
        <v>590</v>
      </c>
      <c r="B277" s="17">
        <v>46</v>
      </c>
      <c r="C277" s="17">
        <v>0</v>
      </c>
      <c r="D277" s="17">
        <v>54</v>
      </c>
      <c r="E277" s="17">
        <v>268</v>
      </c>
      <c r="F277" s="17">
        <v>36</v>
      </c>
      <c r="G277" s="17">
        <v>72</v>
      </c>
      <c r="H277" s="17">
        <v>45</v>
      </c>
      <c r="I277" s="17">
        <v>11</v>
      </c>
      <c r="J277" s="17">
        <v>0</v>
      </c>
      <c r="K277" s="17">
        <v>276</v>
      </c>
      <c r="L277" s="17">
        <v>393</v>
      </c>
      <c r="M277" s="17">
        <v>137</v>
      </c>
      <c r="N277" s="17">
        <v>42662</v>
      </c>
      <c r="O277" s="17">
        <v>539980.30299999996</v>
      </c>
    </row>
    <row r="278" spans="1:15">
      <c r="A278" s="151" t="s">
        <v>591</v>
      </c>
      <c r="B278" s="17">
        <v>7</v>
      </c>
      <c r="C278" s="17">
        <v>0</v>
      </c>
      <c r="D278" s="17">
        <v>11</v>
      </c>
      <c r="E278" s="17">
        <v>36</v>
      </c>
      <c r="F278" s="17" t="s">
        <v>967</v>
      </c>
      <c r="G278" s="17">
        <v>12</v>
      </c>
      <c r="H278" s="17" t="s">
        <v>967</v>
      </c>
      <c r="I278" s="17" t="s">
        <v>967</v>
      </c>
      <c r="J278" s="17">
        <v>0</v>
      </c>
      <c r="K278" s="17">
        <v>42</v>
      </c>
      <c r="L278" s="17">
        <v>77</v>
      </c>
      <c r="M278" s="17">
        <v>25</v>
      </c>
      <c r="N278" s="17">
        <v>8320</v>
      </c>
      <c r="O278" s="17">
        <v>89998.84</v>
      </c>
    </row>
    <row r="279" spans="1:15">
      <c r="A279" s="151" t="s">
        <v>592</v>
      </c>
      <c r="B279" s="17" t="s">
        <v>967</v>
      </c>
      <c r="C279" s="17">
        <v>0</v>
      </c>
      <c r="D279" s="17">
        <v>4</v>
      </c>
      <c r="E279" s="17">
        <v>29</v>
      </c>
      <c r="F279" s="17" t="s">
        <v>967</v>
      </c>
      <c r="G279" s="17">
        <v>9</v>
      </c>
      <c r="H279" s="17" t="s">
        <v>967</v>
      </c>
      <c r="I279" s="17">
        <v>5</v>
      </c>
      <c r="J279" s="17">
        <v>0</v>
      </c>
      <c r="K279" s="17">
        <v>30</v>
      </c>
      <c r="L279" s="17">
        <v>43</v>
      </c>
      <c r="M279" s="17">
        <v>11</v>
      </c>
      <c r="N279" s="17">
        <v>3630</v>
      </c>
      <c r="O279" s="17">
        <v>58543.582999999999</v>
      </c>
    </row>
    <row r="280" spans="1:15">
      <c r="A280" s="151" t="s">
        <v>593</v>
      </c>
      <c r="B280" s="17">
        <v>37</v>
      </c>
      <c r="C280" s="17" t="s">
        <v>967</v>
      </c>
      <c r="D280" s="17">
        <v>48</v>
      </c>
      <c r="E280" s="17">
        <v>94</v>
      </c>
      <c r="F280" s="17">
        <v>8</v>
      </c>
      <c r="G280" s="17">
        <v>30</v>
      </c>
      <c r="H280" s="17">
        <v>23</v>
      </c>
      <c r="I280" s="17">
        <v>4</v>
      </c>
      <c r="J280" s="17">
        <v>0</v>
      </c>
      <c r="K280" s="17">
        <v>202</v>
      </c>
      <c r="L280" s="17">
        <v>341</v>
      </c>
      <c r="M280" s="17">
        <v>85</v>
      </c>
      <c r="N280" s="17">
        <v>27197</v>
      </c>
      <c r="O280" s="17">
        <v>381593.011</v>
      </c>
    </row>
    <row r="281" spans="1:15" ht="18.75" customHeight="1">
      <c r="A281" s="145" t="s">
        <v>594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>
      <c r="A282" s="151" t="s">
        <v>595</v>
      </c>
      <c r="B282" s="17">
        <v>5</v>
      </c>
      <c r="C282" s="17">
        <v>0</v>
      </c>
      <c r="D282" s="17">
        <v>8</v>
      </c>
      <c r="E282" s="17">
        <v>7</v>
      </c>
      <c r="F282" s="17" t="s">
        <v>967</v>
      </c>
      <c r="G282" s="17" t="s">
        <v>967</v>
      </c>
      <c r="H282" s="17" t="s">
        <v>967</v>
      </c>
      <c r="I282" s="17">
        <v>0</v>
      </c>
      <c r="J282" s="17" t="s">
        <v>967</v>
      </c>
      <c r="K282" s="17">
        <v>26</v>
      </c>
      <c r="L282" s="17">
        <v>22</v>
      </c>
      <c r="M282" s="17">
        <v>12</v>
      </c>
      <c r="N282" s="17">
        <v>3904</v>
      </c>
      <c r="O282" s="17">
        <v>44425.915000000001</v>
      </c>
    </row>
    <row r="283" spans="1:15">
      <c r="A283" s="151" t="s">
        <v>596</v>
      </c>
      <c r="B283" s="17">
        <v>4</v>
      </c>
      <c r="C283" s="17">
        <v>0</v>
      </c>
      <c r="D283" s="17" t="s">
        <v>967</v>
      </c>
      <c r="E283" s="17">
        <v>16</v>
      </c>
      <c r="F283" s="17">
        <v>0</v>
      </c>
      <c r="G283" s="17" t="s">
        <v>967</v>
      </c>
      <c r="H283" s="17">
        <v>0</v>
      </c>
      <c r="I283" s="17" t="s">
        <v>967</v>
      </c>
      <c r="J283" s="17" t="s">
        <v>967</v>
      </c>
      <c r="K283" s="17">
        <v>15</v>
      </c>
      <c r="L283" s="17">
        <v>24</v>
      </c>
      <c r="M283" s="17">
        <v>8</v>
      </c>
      <c r="N283" s="17">
        <v>2892</v>
      </c>
      <c r="O283" s="17">
        <v>31620.181</v>
      </c>
    </row>
    <row r="284" spans="1:15">
      <c r="A284" s="151" t="s">
        <v>597</v>
      </c>
      <c r="B284" s="17" t="s">
        <v>967</v>
      </c>
      <c r="C284" s="17">
        <v>0</v>
      </c>
      <c r="D284" s="17" t="s">
        <v>967</v>
      </c>
      <c r="E284" s="17">
        <v>16</v>
      </c>
      <c r="F284" s="17">
        <v>0</v>
      </c>
      <c r="G284" s="17" t="s">
        <v>967</v>
      </c>
      <c r="H284" s="17" t="s">
        <v>967</v>
      </c>
      <c r="I284" s="17">
        <v>4</v>
      </c>
      <c r="J284" s="17">
        <v>0</v>
      </c>
      <c r="K284" s="17">
        <v>30</v>
      </c>
      <c r="L284" s="17">
        <v>23</v>
      </c>
      <c r="M284" s="17">
        <v>7</v>
      </c>
      <c r="N284" s="17">
        <v>1939</v>
      </c>
      <c r="O284" s="17">
        <v>47833.857000000004</v>
      </c>
    </row>
    <row r="285" spans="1:15">
      <c r="A285" s="151" t="s">
        <v>598</v>
      </c>
      <c r="B285" s="17">
        <v>4</v>
      </c>
      <c r="C285" s="17">
        <v>0</v>
      </c>
      <c r="D285" s="17">
        <v>7</v>
      </c>
      <c r="E285" s="17">
        <v>23</v>
      </c>
      <c r="F285" s="17">
        <v>9</v>
      </c>
      <c r="G285" s="17">
        <v>9</v>
      </c>
      <c r="H285" s="17">
        <v>12</v>
      </c>
      <c r="I285" s="17">
        <v>4</v>
      </c>
      <c r="J285" s="17" t="s">
        <v>967</v>
      </c>
      <c r="K285" s="17">
        <v>46</v>
      </c>
      <c r="L285" s="17">
        <v>37</v>
      </c>
      <c r="M285" s="17">
        <v>14</v>
      </c>
      <c r="N285" s="17">
        <v>5338</v>
      </c>
      <c r="O285" s="17">
        <v>79808.263999999996</v>
      </c>
    </row>
    <row r="286" spans="1:15">
      <c r="A286" s="151" t="s">
        <v>599</v>
      </c>
      <c r="B286" s="17" t="s">
        <v>967</v>
      </c>
      <c r="C286" s="17">
        <v>0</v>
      </c>
      <c r="D286" s="17" t="s">
        <v>967</v>
      </c>
      <c r="E286" s="17">
        <v>6</v>
      </c>
      <c r="F286" s="17">
        <v>0</v>
      </c>
      <c r="G286" s="17" t="s">
        <v>967</v>
      </c>
      <c r="H286" s="17" t="s">
        <v>967</v>
      </c>
      <c r="I286" s="17">
        <v>0</v>
      </c>
      <c r="J286" s="17">
        <v>0</v>
      </c>
      <c r="K286" s="17">
        <v>0</v>
      </c>
      <c r="L286" s="17" t="s">
        <v>967</v>
      </c>
      <c r="M286" s="17">
        <v>5</v>
      </c>
      <c r="N286" s="17">
        <v>1587</v>
      </c>
      <c r="O286" s="17">
        <v>4876.0550000000003</v>
      </c>
    </row>
    <row r="287" spans="1:15">
      <c r="A287" s="151" t="s">
        <v>600</v>
      </c>
      <c r="B287" s="17">
        <v>7</v>
      </c>
      <c r="C287" s="17">
        <v>0</v>
      </c>
      <c r="D287" s="17">
        <v>0</v>
      </c>
      <c r="E287" s="17">
        <v>32</v>
      </c>
      <c r="F287" s="17">
        <v>0</v>
      </c>
      <c r="G287" s="17">
        <v>4</v>
      </c>
      <c r="H287" s="17" t="s">
        <v>967</v>
      </c>
      <c r="I287" s="17">
        <v>4</v>
      </c>
      <c r="J287" s="17" t="s">
        <v>967</v>
      </c>
      <c r="K287" s="17">
        <v>43</v>
      </c>
      <c r="L287" s="17">
        <v>38</v>
      </c>
      <c r="M287" s="17">
        <v>12</v>
      </c>
      <c r="N287" s="17">
        <v>2651</v>
      </c>
      <c r="O287" s="17">
        <v>71175.180999999997</v>
      </c>
    </row>
    <row r="288" spans="1:15">
      <c r="A288" s="151" t="s">
        <v>601</v>
      </c>
      <c r="B288" s="17">
        <v>7</v>
      </c>
      <c r="C288" s="17">
        <v>0</v>
      </c>
      <c r="D288" s="17">
        <v>10</v>
      </c>
      <c r="E288" s="17">
        <v>13</v>
      </c>
      <c r="F288" s="17" t="s">
        <v>967</v>
      </c>
      <c r="G288" s="17" t="s">
        <v>967</v>
      </c>
      <c r="H288" s="17" t="s">
        <v>967</v>
      </c>
      <c r="I288" s="17">
        <v>5</v>
      </c>
      <c r="J288" s="17">
        <v>0</v>
      </c>
      <c r="K288" s="17">
        <v>14</v>
      </c>
      <c r="L288" s="17">
        <v>15</v>
      </c>
      <c r="M288" s="17">
        <v>9</v>
      </c>
      <c r="N288" s="17">
        <v>2794</v>
      </c>
      <c r="O288" s="17">
        <v>35977.824999999997</v>
      </c>
    </row>
    <row r="289" spans="1:15">
      <c r="A289" s="151" t="s">
        <v>602</v>
      </c>
      <c r="B289" s="17">
        <v>47</v>
      </c>
      <c r="C289" s="17">
        <v>0</v>
      </c>
      <c r="D289" s="17">
        <v>64</v>
      </c>
      <c r="E289" s="17">
        <v>207</v>
      </c>
      <c r="F289" s="17">
        <v>34</v>
      </c>
      <c r="G289" s="17">
        <v>64</v>
      </c>
      <c r="H289" s="17">
        <v>57</v>
      </c>
      <c r="I289" s="17">
        <v>5</v>
      </c>
      <c r="J289" s="17">
        <v>0</v>
      </c>
      <c r="K289" s="17">
        <v>478</v>
      </c>
      <c r="L289" s="17">
        <v>389</v>
      </c>
      <c r="M289" s="17">
        <v>78</v>
      </c>
      <c r="N289" s="17">
        <v>25760</v>
      </c>
      <c r="O289" s="17">
        <v>704729.01800000004</v>
      </c>
    </row>
    <row r="290" spans="1:15" ht="18.75" customHeight="1">
      <c r="A290" s="145" t="s">
        <v>603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>
      <c r="A291" s="151" t="s">
        <v>604</v>
      </c>
      <c r="B291" s="17" t="s">
        <v>967</v>
      </c>
      <c r="C291" s="17">
        <v>0</v>
      </c>
      <c r="D291" s="17" t="s">
        <v>967</v>
      </c>
      <c r="E291" s="17" t="s">
        <v>967</v>
      </c>
      <c r="F291" s="17" t="s">
        <v>967</v>
      </c>
      <c r="G291" s="17" t="s">
        <v>967</v>
      </c>
      <c r="H291" s="17" t="s">
        <v>967</v>
      </c>
      <c r="I291" s="17">
        <v>0</v>
      </c>
      <c r="J291" s="17" t="s">
        <v>967</v>
      </c>
      <c r="K291" s="17">
        <v>0</v>
      </c>
      <c r="L291" s="17" t="s">
        <v>967</v>
      </c>
      <c r="M291" s="17">
        <v>0</v>
      </c>
      <c r="N291" s="17">
        <v>166</v>
      </c>
      <c r="O291" s="17">
        <v>2586.8310000000001</v>
      </c>
    </row>
    <row r="292" spans="1:15">
      <c r="A292" s="151" t="s">
        <v>605</v>
      </c>
      <c r="B292" s="17">
        <v>0</v>
      </c>
      <c r="C292" s="17">
        <v>0</v>
      </c>
      <c r="D292" s="17" t="s">
        <v>967</v>
      </c>
      <c r="E292" s="17">
        <v>4</v>
      </c>
      <c r="F292" s="17" t="s">
        <v>967</v>
      </c>
      <c r="G292" s="17" t="s">
        <v>967</v>
      </c>
      <c r="H292" s="17">
        <v>0</v>
      </c>
      <c r="I292" s="17">
        <v>0</v>
      </c>
      <c r="J292" s="17">
        <v>0</v>
      </c>
      <c r="K292" s="17">
        <v>7</v>
      </c>
      <c r="L292" s="17">
        <v>4</v>
      </c>
      <c r="M292" s="17">
        <v>4</v>
      </c>
      <c r="N292" s="17">
        <v>1321</v>
      </c>
      <c r="O292" s="17">
        <v>11217.557000000001</v>
      </c>
    </row>
    <row r="293" spans="1:15">
      <c r="A293" s="151" t="s">
        <v>606</v>
      </c>
      <c r="B293" s="17">
        <v>15</v>
      </c>
      <c r="C293" s="17">
        <v>0</v>
      </c>
      <c r="D293" s="17" t="s">
        <v>967</v>
      </c>
      <c r="E293" s="17">
        <v>47</v>
      </c>
      <c r="F293" s="17">
        <v>0</v>
      </c>
      <c r="G293" s="17" t="s">
        <v>967</v>
      </c>
      <c r="H293" s="17">
        <v>4</v>
      </c>
      <c r="I293" s="17" t="s">
        <v>967</v>
      </c>
      <c r="J293" s="17">
        <v>0</v>
      </c>
      <c r="K293" s="17">
        <v>76</v>
      </c>
      <c r="L293" s="17">
        <v>84</v>
      </c>
      <c r="M293" s="17">
        <v>17</v>
      </c>
      <c r="N293" s="17">
        <v>5249</v>
      </c>
      <c r="O293" s="17">
        <v>120242.005</v>
      </c>
    </row>
    <row r="294" spans="1:15">
      <c r="A294" s="151" t="s">
        <v>607</v>
      </c>
      <c r="B294" s="17">
        <v>4</v>
      </c>
      <c r="C294" s="17">
        <v>0</v>
      </c>
      <c r="D294" s="17" t="s">
        <v>967</v>
      </c>
      <c r="E294" s="17">
        <v>11</v>
      </c>
      <c r="F294" s="17" t="s">
        <v>967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6</v>
      </c>
      <c r="M294" s="17" t="s">
        <v>967</v>
      </c>
      <c r="N294" s="17">
        <v>607</v>
      </c>
      <c r="O294" s="17">
        <v>5566.5259999999998</v>
      </c>
    </row>
    <row r="295" spans="1:15">
      <c r="A295" s="151" t="s">
        <v>608</v>
      </c>
      <c r="B295" s="17">
        <v>0</v>
      </c>
      <c r="C295" s="17">
        <v>0</v>
      </c>
      <c r="D295" s="17">
        <v>12</v>
      </c>
      <c r="E295" s="17">
        <v>11</v>
      </c>
      <c r="F295" s="17" t="s">
        <v>967</v>
      </c>
      <c r="G295" s="17">
        <v>13</v>
      </c>
      <c r="H295" s="17">
        <v>0</v>
      </c>
      <c r="I295" s="17">
        <v>0</v>
      </c>
      <c r="J295" s="17">
        <v>0</v>
      </c>
      <c r="K295" s="17">
        <v>24</v>
      </c>
      <c r="L295" s="17">
        <v>20</v>
      </c>
      <c r="M295" s="17">
        <v>6</v>
      </c>
      <c r="N295" s="17">
        <v>2026</v>
      </c>
      <c r="O295" s="17">
        <v>38341.224999999999</v>
      </c>
    </row>
    <row r="296" spans="1:15">
      <c r="A296" s="151" t="s">
        <v>609</v>
      </c>
      <c r="B296" s="17" t="s">
        <v>967</v>
      </c>
      <c r="C296" s="17">
        <v>0</v>
      </c>
      <c r="D296" s="17">
        <v>0</v>
      </c>
      <c r="E296" s="17">
        <v>8</v>
      </c>
      <c r="F296" s="17">
        <v>0</v>
      </c>
      <c r="G296" s="17">
        <v>6</v>
      </c>
      <c r="H296" s="17" t="s">
        <v>967</v>
      </c>
      <c r="I296" s="17">
        <v>0</v>
      </c>
      <c r="J296" s="17">
        <v>0</v>
      </c>
      <c r="K296" s="17">
        <v>13</v>
      </c>
      <c r="L296" s="17">
        <v>18</v>
      </c>
      <c r="M296" s="17">
        <v>12</v>
      </c>
      <c r="N296" s="17">
        <v>3768</v>
      </c>
      <c r="O296" s="17">
        <v>29096.433000000001</v>
      </c>
    </row>
    <row r="297" spans="1:15">
      <c r="A297" s="151" t="s">
        <v>610</v>
      </c>
      <c r="B297" s="17">
        <v>4</v>
      </c>
      <c r="C297" s="17">
        <v>0</v>
      </c>
      <c r="D297" s="17">
        <v>5</v>
      </c>
      <c r="E297" s="17">
        <v>17</v>
      </c>
      <c r="F297" s="17" t="s">
        <v>967</v>
      </c>
      <c r="G297" s="17">
        <v>5</v>
      </c>
      <c r="H297" s="17">
        <v>4</v>
      </c>
      <c r="I297" s="17">
        <v>0</v>
      </c>
      <c r="J297" s="17">
        <v>0</v>
      </c>
      <c r="K297" s="17">
        <v>14</v>
      </c>
      <c r="L297" s="17">
        <v>19</v>
      </c>
      <c r="M297" s="17">
        <v>4</v>
      </c>
      <c r="N297" s="17">
        <v>1230</v>
      </c>
      <c r="O297" s="17">
        <v>26557.22</v>
      </c>
    </row>
    <row r="298" spans="1:15">
      <c r="A298" s="151" t="s">
        <v>611</v>
      </c>
      <c r="B298" s="17">
        <v>23</v>
      </c>
      <c r="C298" s="17">
        <v>0</v>
      </c>
      <c r="D298" s="17">
        <v>25</v>
      </c>
      <c r="E298" s="17">
        <v>116</v>
      </c>
      <c r="F298" s="17">
        <v>23</v>
      </c>
      <c r="G298" s="17">
        <v>83</v>
      </c>
      <c r="H298" s="17">
        <v>38</v>
      </c>
      <c r="I298" s="17" t="s">
        <v>967</v>
      </c>
      <c r="J298" s="17">
        <v>0</v>
      </c>
      <c r="K298" s="17">
        <v>388</v>
      </c>
      <c r="L298" s="17">
        <v>380</v>
      </c>
      <c r="M298" s="17">
        <v>110</v>
      </c>
      <c r="N298" s="17">
        <v>32565</v>
      </c>
      <c r="O298" s="17">
        <v>602328.995</v>
      </c>
    </row>
    <row r="299" spans="1:15">
      <c r="A299" s="151" t="s">
        <v>612</v>
      </c>
      <c r="B299" s="17">
        <v>7</v>
      </c>
      <c r="C299" s="17">
        <v>0</v>
      </c>
      <c r="D299" s="17" t="s">
        <v>967</v>
      </c>
      <c r="E299" s="17" t="s">
        <v>967</v>
      </c>
      <c r="F299" s="17" t="s">
        <v>967</v>
      </c>
      <c r="G299" s="17" t="s">
        <v>967</v>
      </c>
      <c r="H299" s="17" t="s">
        <v>967</v>
      </c>
      <c r="I299" s="17">
        <v>0</v>
      </c>
      <c r="J299" s="17">
        <v>0</v>
      </c>
      <c r="K299" s="17" t="s">
        <v>967</v>
      </c>
      <c r="L299" s="17" t="s">
        <v>967</v>
      </c>
      <c r="M299" s="17">
        <v>0</v>
      </c>
      <c r="N299" s="17">
        <v>0</v>
      </c>
      <c r="O299" s="17">
        <v>6212.9309999999996</v>
      </c>
    </row>
    <row r="300" spans="1:15">
      <c r="A300" s="151" t="s">
        <v>613</v>
      </c>
      <c r="B300" s="17">
        <v>7</v>
      </c>
      <c r="C300" s="17" t="s">
        <v>967</v>
      </c>
      <c r="D300" s="17">
        <v>5</v>
      </c>
      <c r="E300" s="17">
        <v>9</v>
      </c>
      <c r="F300" s="17">
        <v>0</v>
      </c>
      <c r="G300" s="17" t="s">
        <v>967</v>
      </c>
      <c r="H300" s="17" t="s">
        <v>967</v>
      </c>
      <c r="I300" s="17" t="s">
        <v>967</v>
      </c>
      <c r="J300" s="17">
        <v>0</v>
      </c>
      <c r="K300" s="17">
        <v>10</v>
      </c>
      <c r="L300" s="17">
        <v>17</v>
      </c>
      <c r="M300" s="17">
        <v>5</v>
      </c>
      <c r="N300" s="17">
        <v>2264</v>
      </c>
      <c r="O300" s="17">
        <v>25123.362000000001</v>
      </c>
    </row>
    <row r="301" spans="1:15">
      <c r="A301" s="151" t="s">
        <v>614</v>
      </c>
      <c r="B301" s="17">
        <v>89</v>
      </c>
      <c r="C301" s="17" t="s">
        <v>967</v>
      </c>
      <c r="D301" s="17">
        <v>175</v>
      </c>
      <c r="E301" s="17">
        <v>276</v>
      </c>
      <c r="F301" s="17">
        <v>102</v>
      </c>
      <c r="G301" s="17">
        <v>129</v>
      </c>
      <c r="H301" s="17">
        <v>49</v>
      </c>
      <c r="I301" s="17" t="s">
        <v>967</v>
      </c>
      <c r="J301" s="17">
        <v>0</v>
      </c>
      <c r="K301" s="17">
        <v>515</v>
      </c>
      <c r="L301" s="17">
        <v>514</v>
      </c>
      <c r="M301" s="17">
        <v>175</v>
      </c>
      <c r="N301" s="17">
        <v>53401</v>
      </c>
      <c r="O301" s="17">
        <v>881856.72499999998</v>
      </c>
    </row>
    <row r="302" spans="1:15">
      <c r="A302" s="151" t="s">
        <v>615</v>
      </c>
      <c r="B302" s="17" t="s">
        <v>967</v>
      </c>
      <c r="C302" s="17">
        <v>0</v>
      </c>
      <c r="D302" s="17" t="s">
        <v>967</v>
      </c>
      <c r="E302" s="17">
        <v>40</v>
      </c>
      <c r="F302" s="17" t="s">
        <v>967</v>
      </c>
      <c r="G302" s="17">
        <v>5</v>
      </c>
      <c r="H302" s="17" t="s">
        <v>967</v>
      </c>
      <c r="I302" s="17" t="s">
        <v>967</v>
      </c>
      <c r="J302" s="17">
        <v>0</v>
      </c>
      <c r="K302" s="17">
        <v>28</v>
      </c>
      <c r="L302" s="17">
        <v>24</v>
      </c>
      <c r="M302" s="17">
        <v>12</v>
      </c>
      <c r="N302" s="17">
        <v>3901</v>
      </c>
      <c r="O302" s="17">
        <v>50894.277999999998</v>
      </c>
    </row>
    <row r="303" spans="1:15">
      <c r="A303" s="151" t="s">
        <v>616</v>
      </c>
      <c r="B303" s="17">
        <v>11</v>
      </c>
      <c r="C303" s="17">
        <v>0</v>
      </c>
      <c r="D303" s="17">
        <v>4</v>
      </c>
      <c r="E303" s="17">
        <v>13</v>
      </c>
      <c r="F303" s="17" t="s">
        <v>967</v>
      </c>
      <c r="G303" s="17">
        <v>6</v>
      </c>
      <c r="H303" s="17" t="s">
        <v>967</v>
      </c>
      <c r="I303" s="17">
        <v>0</v>
      </c>
      <c r="J303" s="17" t="s">
        <v>967</v>
      </c>
      <c r="K303" s="17">
        <v>7</v>
      </c>
      <c r="L303" s="17">
        <v>15</v>
      </c>
      <c r="M303" s="17">
        <v>6</v>
      </c>
      <c r="N303" s="17">
        <v>1961</v>
      </c>
      <c r="O303" s="17">
        <v>24162.817999999999</v>
      </c>
    </row>
    <row r="304" spans="1:15">
      <c r="A304" s="151" t="s">
        <v>617</v>
      </c>
      <c r="B304" s="17" t="s">
        <v>967</v>
      </c>
      <c r="C304" s="17">
        <v>0</v>
      </c>
      <c r="D304" s="17" t="s">
        <v>967</v>
      </c>
      <c r="E304" s="17">
        <v>7</v>
      </c>
      <c r="F304" s="17" t="s">
        <v>967</v>
      </c>
      <c r="G304" s="17">
        <v>11</v>
      </c>
      <c r="H304" s="17" t="s">
        <v>967</v>
      </c>
      <c r="I304" s="17">
        <v>0</v>
      </c>
      <c r="J304" s="17">
        <v>0</v>
      </c>
      <c r="K304" s="17">
        <v>55</v>
      </c>
      <c r="L304" s="17">
        <v>40</v>
      </c>
      <c r="M304" s="17">
        <v>13</v>
      </c>
      <c r="N304" s="17">
        <v>3797</v>
      </c>
      <c r="O304" s="17">
        <v>77914.737999999998</v>
      </c>
    </row>
    <row r="305" spans="1:15">
      <c r="A305" s="151" t="s">
        <v>618</v>
      </c>
      <c r="B305" s="17" t="s">
        <v>967</v>
      </c>
      <c r="C305" s="17">
        <v>0</v>
      </c>
      <c r="D305" s="17">
        <v>0</v>
      </c>
      <c r="E305" s="17" t="s">
        <v>967</v>
      </c>
      <c r="F305" s="17">
        <v>0</v>
      </c>
      <c r="G305" s="17">
        <v>0</v>
      </c>
      <c r="H305" s="17">
        <v>0</v>
      </c>
      <c r="I305" s="17" t="s">
        <v>967</v>
      </c>
      <c r="J305" s="17">
        <v>0</v>
      </c>
      <c r="K305" s="17">
        <v>9</v>
      </c>
      <c r="L305" s="17">
        <v>7</v>
      </c>
      <c r="M305" s="17" t="s">
        <v>967</v>
      </c>
      <c r="N305" s="17">
        <v>1038</v>
      </c>
      <c r="O305" s="17">
        <v>17962.008000000002</v>
      </c>
    </row>
    <row r="306" spans="1:15" ht="18.75" customHeight="1">
      <c r="A306" s="145" t="s">
        <v>619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>
      <c r="A307" s="151" t="s">
        <v>620</v>
      </c>
      <c r="B307" s="17">
        <v>0</v>
      </c>
      <c r="C307" s="17">
        <v>0</v>
      </c>
      <c r="D307" s="17" t="s">
        <v>967</v>
      </c>
      <c r="E307" s="17">
        <v>10</v>
      </c>
      <c r="F307" s="17" t="s">
        <v>967</v>
      </c>
      <c r="G307" s="17" t="s">
        <v>967</v>
      </c>
      <c r="H307" s="17">
        <v>0</v>
      </c>
      <c r="I307" s="17">
        <v>0</v>
      </c>
      <c r="J307" s="17">
        <v>0</v>
      </c>
      <c r="K307" s="17" t="s">
        <v>967</v>
      </c>
      <c r="L307" s="17" t="s">
        <v>967</v>
      </c>
      <c r="M307" s="17">
        <v>8</v>
      </c>
      <c r="N307" s="17">
        <v>2306</v>
      </c>
      <c r="O307" s="17">
        <v>8969.8559999999998</v>
      </c>
    </row>
    <row r="308" spans="1:15">
      <c r="A308" s="151" t="s">
        <v>621</v>
      </c>
      <c r="B308" s="17">
        <v>6</v>
      </c>
      <c r="C308" s="17">
        <v>0</v>
      </c>
      <c r="D308" s="17">
        <v>4</v>
      </c>
      <c r="E308" s="17">
        <v>24</v>
      </c>
      <c r="F308" s="17">
        <v>0</v>
      </c>
      <c r="G308" s="17">
        <v>4</v>
      </c>
      <c r="H308" s="17">
        <v>4</v>
      </c>
      <c r="I308" s="17">
        <v>0</v>
      </c>
      <c r="J308" s="17">
        <v>0</v>
      </c>
      <c r="K308" s="17">
        <v>22</v>
      </c>
      <c r="L308" s="17">
        <v>26</v>
      </c>
      <c r="M308" s="17">
        <v>10</v>
      </c>
      <c r="N308" s="17">
        <v>3294</v>
      </c>
      <c r="O308" s="17">
        <v>41208.144</v>
      </c>
    </row>
    <row r="309" spans="1:15">
      <c r="A309" s="151" t="s">
        <v>622</v>
      </c>
      <c r="B309" s="17">
        <v>21</v>
      </c>
      <c r="C309" s="17">
        <v>0</v>
      </c>
      <c r="D309" s="17">
        <v>9</v>
      </c>
      <c r="E309" s="17">
        <v>145</v>
      </c>
      <c r="F309" s="17">
        <v>8</v>
      </c>
      <c r="G309" s="17">
        <v>21</v>
      </c>
      <c r="H309" s="17">
        <v>8</v>
      </c>
      <c r="I309" s="17">
        <v>0</v>
      </c>
      <c r="J309" s="17">
        <v>0</v>
      </c>
      <c r="K309" s="17">
        <v>109</v>
      </c>
      <c r="L309" s="17">
        <v>147</v>
      </c>
      <c r="M309" s="17">
        <v>85</v>
      </c>
      <c r="N309" s="17">
        <v>27699</v>
      </c>
      <c r="O309" s="17">
        <v>223856.56099999999</v>
      </c>
    </row>
    <row r="310" spans="1:15">
      <c r="A310" s="151" t="s">
        <v>623</v>
      </c>
      <c r="B310" s="17">
        <v>7</v>
      </c>
      <c r="C310" s="17">
        <v>0</v>
      </c>
      <c r="D310" s="17">
        <v>9</v>
      </c>
      <c r="E310" s="17" t="s">
        <v>967</v>
      </c>
      <c r="F310" s="17" t="s">
        <v>967</v>
      </c>
      <c r="G310" s="17">
        <v>8</v>
      </c>
      <c r="H310" s="17">
        <v>6</v>
      </c>
      <c r="I310" s="17" t="s">
        <v>967</v>
      </c>
      <c r="J310" s="17">
        <v>0</v>
      </c>
      <c r="K310" s="17">
        <v>40</v>
      </c>
      <c r="L310" s="17">
        <v>56</v>
      </c>
      <c r="M310" s="17">
        <v>29</v>
      </c>
      <c r="N310" s="17">
        <v>9405</v>
      </c>
      <c r="O310" s="17">
        <v>81530.400999999998</v>
      </c>
    </row>
    <row r="311" spans="1:15">
      <c r="A311" s="151" t="s">
        <v>624</v>
      </c>
      <c r="B311" s="17">
        <v>10</v>
      </c>
      <c r="C311" s="17">
        <v>0</v>
      </c>
      <c r="D311" s="17">
        <v>6</v>
      </c>
      <c r="E311" s="17">
        <v>35</v>
      </c>
      <c r="F311" s="17" t="s">
        <v>967</v>
      </c>
      <c r="G311" s="17">
        <v>8</v>
      </c>
      <c r="H311" s="17" t="s">
        <v>967</v>
      </c>
      <c r="I311" s="17">
        <v>0</v>
      </c>
      <c r="J311" s="17">
        <v>0</v>
      </c>
      <c r="K311" s="17">
        <v>46</v>
      </c>
      <c r="L311" s="17">
        <v>48</v>
      </c>
      <c r="M311" s="17">
        <v>28</v>
      </c>
      <c r="N311" s="17">
        <v>10143</v>
      </c>
      <c r="O311" s="17">
        <v>86962.37</v>
      </c>
    </row>
    <row r="312" spans="1:15">
      <c r="A312" s="151" t="s">
        <v>625</v>
      </c>
      <c r="B312" s="17" t="s">
        <v>967</v>
      </c>
      <c r="C312" s="17">
        <v>0</v>
      </c>
      <c r="D312" s="17" t="s">
        <v>967</v>
      </c>
      <c r="E312" s="17">
        <v>11</v>
      </c>
      <c r="F312" s="17">
        <v>0</v>
      </c>
      <c r="G312" s="17" t="s">
        <v>967</v>
      </c>
      <c r="H312" s="17" t="s">
        <v>967</v>
      </c>
      <c r="I312" s="17">
        <v>0</v>
      </c>
      <c r="J312" s="17">
        <v>0</v>
      </c>
      <c r="K312" s="17">
        <v>8</v>
      </c>
      <c r="L312" s="17">
        <v>21</v>
      </c>
      <c r="M312" s="17" t="s">
        <v>967</v>
      </c>
      <c r="N312" s="17">
        <v>1023</v>
      </c>
      <c r="O312" s="17">
        <v>16757.151999999998</v>
      </c>
    </row>
    <row r="313" spans="1:15">
      <c r="A313" s="151" t="s">
        <v>626</v>
      </c>
      <c r="B313" s="17">
        <v>7</v>
      </c>
      <c r="C313" s="17">
        <v>0</v>
      </c>
      <c r="D313" s="17">
        <v>14</v>
      </c>
      <c r="E313" s="17">
        <v>58</v>
      </c>
      <c r="F313" s="17" t="s">
        <v>967</v>
      </c>
      <c r="G313" s="17">
        <v>9</v>
      </c>
      <c r="H313" s="17">
        <v>5</v>
      </c>
      <c r="I313" s="17">
        <v>0</v>
      </c>
      <c r="J313" s="17">
        <v>0</v>
      </c>
      <c r="K313" s="17">
        <v>57</v>
      </c>
      <c r="L313" s="17">
        <v>80</v>
      </c>
      <c r="M313" s="17">
        <v>33</v>
      </c>
      <c r="N313" s="17">
        <v>10490</v>
      </c>
      <c r="O313" s="17">
        <v>107243.251</v>
      </c>
    </row>
    <row r="314" spans="1:15">
      <c r="A314" s="151" t="s">
        <v>627</v>
      </c>
      <c r="B314" s="17">
        <v>14</v>
      </c>
      <c r="C314" s="17">
        <v>0</v>
      </c>
      <c r="D314" s="17">
        <v>13</v>
      </c>
      <c r="E314" s="17">
        <v>78</v>
      </c>
      <c r="F314" s="17">
        <v>6</v>
      </c>
      <c r="G314" s="17">
        <v>16</v>
      </c>
      <c r="H314" s="17">
        <v>5</v>
      </c>
      <c r="I314" s="17" t="s">
        <v>967</v>
      </c>
      <c r="J314" s="17">
        <v>0</v>
      </c>
      <c r="K314" s="17">
        <v>51</v>
      </c>
      <c r="L314" s="17">
        <v>96</v>
      </c>
      <c r="M314" s="17">
        <v>38</v>
      </c>
      <c r="N314" s="17">
        <v>13173</v>
      </c>
      <c r="O314" s="17">
        <v>117209.077</v>
      </c>
    </row>
    <row r="315" spans="1:15">
      <c r="A315" s="151" t="s">
        <v>628</v>
      </c>
      <c r="B315" s="17">
        <v>55</v>
      </c>
      <c r="C315" s="17" t="s">
        <v>967</v>
      </c>
      <c r="D315" s="17">
        <v>33</v>
      </c>
      <c r="E315" s="17">
        <v>222</v>
      </c>
      <c r="F315" s="17">
        <v>15</v>
      </c>
      <c r="G315" s="17">
        <v>73</v>
      </c>
      <c r="H315" s="17">
        <v>55</v>
      </c>
      <c r="I315" s="17">
        <v>0</v>
      </c>
      <c r="J315" s="17" t="s">
        <v>967</v>
      </c>
      <c r="K315" s="17">
        <v>252</v>
      </c>
      <c r="L315" s="17">
        <v>323</v>
      </c>
      <c r="M315" s="17">
        <v>149</v>
      </c>
      <c r="N315" s="17">
        <v>47597</v>
      </c>
      <c r="O315" s="17">
        <v>497485.51799999998</v>
      </c>
    </row>
    <row r="316" spans="1:15">
      <c r="A316" s="151" t="s">
        <v>629</v>
      </c>
      <c r="B316" s="17" t="s">
        <v>967</v>
      </c>
      <c r="C316" s="17">
        <v>0</v>
      </c>
      <c r="D316" s="17" t="s">
        <v>967</v>
      </c>
      <c r="E316" s="17">
        <v>11</v>
      </c>
      <c r="F316" s="17" t="s">
        <v>967</v>
      </c>
      <c r="G316" s="17" t="s">
        <v>967</v>
      </c>
      <c r="H316" s="17">
        <v>0</v>
      </c>
      <c r="I316" s="17">
        <v>0</v>
      </c>
      <c r="J316" s="17">
        <v>0</v>
      </c>
      <c r="K316" s="17">
        <v>14</v>
      </c>
      <c r="L316" s="17">
        <v>16</v>
      </c>
      <c r="M316" s="17">
        <v>14</v>
      </c>
      <c r="N316" s="17">
        <v>5383</v>
      </c>
      <c r="O316" s="17">
        <v>29627.537</v>
      </c>
    </row>
    <row r="317" spans="1:15">
      <c r="A317" s="151" t="s">
        <v>630</v>
      </c>
      <c r="B317" s="17">
        <v>10</v>
      </c>
      <c r="C317" s="17">
        <v>0</v>
      </c>
      <c r="D317" s="17">
        <v>16</v>
      </c>
      <c r="E317" s="17">
        <v>39</v>
      </c>
      <c r="F317" s="17" t="s">
        <v>967</v>
      </c>
      <c r="G317" s="17">
        <v>30</v>
      </c>
      <c r="H317" s="17">
        <v>12</v>
      </c>
      <c r="I317" s="17" t="s">
        <v>967</v>
      </c>
      <c r="J317" s="17" t="s">
        <v>967</v>
      </c>
      <c r="K317" s="17">
        <v>141</v>
      </c>
      <c r="L317" s="17">
        <v>194</v>
      </c>
      <c r="M317" s="17">
        <v>100</v>
      </c>
      <c r="N317" s="17">
        <v>31809</v>
      </c>
      <c r="O317" s="17">
        <v>271452.35399999999</v>
      </c>
    </row>
    <row r="318" spans="1:15">
      <c r="A318" s="151" t="s">
        <v>631</v>
      </c>
      <c r="B318" s="17">
        <v>4</v>
      </c>
      <c r="C318" s="17">
        <v>0</v>
      </c>
      <c r="D318" s="17" t="s">
        <v>967</v>
      </c>
      <c r="E318" s="17">
        <v>29</v>
      </c>
      <c r="F318" s="17">
        <v>0</v>
      </c>
      <c r="G318" s="17">
        <v>14</v>
      </c>
      <c r="H318" s="17">
        <v>7</v>
      </c>
      <c r="I318" s="17">
        <v>0</v>
      </c>
      <c r="J318" s="17">
        <v>0</v>
      </c>
      <c r="K318" s="17">
        <v>27</v>
      </c>
      <c r="L318" s="17">
        <v>38</v>
      </c>
      <c r="M318" s="17">
        <v>22</v>
      </c>
      <c r="N318" s="17">
        <v>8505</v>
      </c>
      <c r="O318" s="17">
        <v>60095.826999999997</v>
      </c>
    </row>
    <row r="319" spans="1:15">
      <c r="A319" s="152" t="s">
        <v>632</v>
      </c>
      <c r="B319" s="17" t="s">
        <v>967</v>
      </c>
      <c r="C319" s="17">
        <v>0</v>
      </c>
      <c r="D319" s="17">
        <v>4</v>
      </c>
      <c r="E319" s="17">
        <v>7</v>
      </c>
      <c r="F319" s="17" t="s">
        <v>967</v>
      </c>
      <c r="G319" s="17" t="s">
        <v>967</v>
      </c>
      <c r="H319" s="17">
        <v>0</v>
      </c>
      <c r="I319" s="17">
        <v>0</v>
      </c>
      <c r="J319" s="17">
        <v>0</v>
      </c>
      <c r="K319" s="17">
        <v>11</v>
      </c>
      <c r="L319" s="17">
        <v>10</v>
      </c>
      <c r="M319" s="17">
        <v>13</v>
      </c>
      <c r="N319" s="17">
        <v>3943</v>
      </c>
      <c r="O319" s="17">
        <v>23236.298999999999</v>
      </c>
    </row>
    <row r="320" spans="1:15" ht="13.5" thickBot="1">
      <c r="A320" s="153" t="s">
        <v>633</v>
      </c>
      <c r="B320" s="160" t="s">
        <v>967</v>
      </c>
      <c r="C320" s="160" t="s">
        <v>967</v>
      </c>
      <c r="D320" s="160">
        <v>0</v>
      </c>
      <c r="E320" s="160">
        <v>14</v>
      </c>
      <c r="F320" s="160">
        <v>0</v>
      </c>
      <c r="G320" s="160" t="s">
        <v>967</v>
      </c>
      <c r="H320" s="160">
        <v>0</v>
      </c>
      <c r="I320" s="160">
        <v>0</v>
      </c>
      <c r="J320" s="160">
        <v>0</v>
      </c>
      <c r="K320" s="160">
        <v>25</v>
      </c>
      <c r="L320" s="160">
        <v>29</v>
      </c>
      <c r="M320" s="160">
        <v>12</v>
      </c>
      <c r="N320" s="160">
        <v>4014</v>
      </c>
      <c r="O320" s="160">
        <v>41658.894</v>
      </c>
    </row>
    <row r="321" spans="1:1">
      <c r="A321" s="11" t="s">
        <v>315</v>
      </c>
    </row>
    <row r="322" spans="1:1">
      <c r="A322" s="11" t="s">
        <v>316</v>
      </c>
    </row>
  </sheetData>
  <mergeCells count="2">
    <mergeCell ref="B2:L2"/>
    <mergeCell ref="I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7" max="19" man="1"/>
    <brk id="192" max="19" man="1"/>
    <brk id="230" max="19" man="1"/>
    <brk id="2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2:L324"/>
  <sheetViews>
    <sheetView showGridLines="0" zoomScaleNormal="100" workbookViewId="0">
      <pane ySplit="10" topLeftCell="A11" activePane="bottomLeft" state="frozen"/>
      <selection pane="bottomLeft" activeCell="A2" sqref="A2"/>
    </sheetView>
  </sheetViews>
  <sheetFormatPr defaultColWidth="0" defaultRowHeight="12.75"/>
  <cols>
    <col min="1" max="1" width="24" style="11" customWidth="1"/>
    <col min="2" max="2" width="11.5703125" style="11" customWidth="1"/>
    <col min="3" max="3" width="13" style="11" customWidth="1"/>
    <col min="4" max="4" width="11.5703125" style="11" customWidth="1"/>
    <col min="5" max="10" width="9.140625" style="11" customWidth="1"/>
    <col min="11" max="11" width="11.7109375" style="24" customWidth="1"/>
    <col min="12" max="12" width="5" style="11" customWidth="1"/>
    <col min="13" max="16384" width="9.140625" style="11" hidden="1"/>
  </cols>
  <sheetData>
    <row r="2" spans="1:12" ht="16.5" thickBot="1">
      <c r="A2" s="8" t="s">
        <v>638</v>
      </c>
    </row>
    <row r="3" spans="1:12" ht="15">
      <c r="A3" s="12" t="s">
        <v>5</v>
      </c>
      <c r="B3" s="185" t="s">
        <v>80</v>
      </c>
      <c r="C3" s="185"/>
      <c r="D3" s="185"/>
      <c r="E3" s="185"/>
      <c r="F3" s="185"/>
      <c r="G3" s="45" t="s">
        <v>7</v>
      </c>
      <c r="H3" s="45" t="s">
        <v>81</v>
      </c>
      <c r="I3" s="45" t="s">
        <v>82</v>
      </c>
      <c r="J3" s="45" t="s">
        <v>82</v>
      </c>
      <c r="K3" s="46" t="s">
        <v>8</v>
      </c>
    </row>
    <row r="4" spans="1:12" ht="15">
      <c r="B4" s="47" t="s">
        <v>83</v>
      </c>
      <c r="C4" s="48" t="s">
        <v>84</v>
      </c>
      <c r="D4" s="48" t="s">
        <v>85</v>
      </c>
      <c r="E4" s="49" t="s">
        <v>84</v>
      </c>
      <c r="F4" s="50" t="s">
        <v>86</v>
      </c>
      <c r="G4" s="50" t="s">
        <v>13</v>
      </c>
      <c r="H4" s="34" t="s">
        <v>87</v>
      </c>
      <c r="I4" s="34" t="s">
        <v>88</v>
      </c>
      <c r="J4" s="50" t="s">
        <v>88</v>
      </c>
      <c r="K4" s="51" t="s">
        <v>14</v>
      </c>
    </row>
    <row r="5" spans="1:12">
      <c r="A5" s="11" t="s">
        <v>18</v>
      </c>
      <c r="B5" s="47" t="s">
        <v>89</v>
      </c>
      <c r="C5" s="19" t="s">
        <v>90</v>
      </c>
      <c r="D5" s="52" t="s">
        <v>91</v>
      </c>
      <c r="E5" s="53" t="s">
        <v>92</v>
      </c>
      <c r="F5" s="52"/>
      <c r="G5" s="50" t="s">
        <v>19</v>
      </c>
      <c r="H5" s="34" t="s">
        <v>93</v>
      </c>
      <c r="I5" s="34" t="s">
        <v>87</v>
      </c>
      <c r="J5" s="34" t="s">
        <v>87</v>
      </c>
      <c r="K5" s="51" t="s">
        <v>20</v>
      </c>
    </row>
    <row r="6" spans="1:12">
      <c r="B6" s="162" t="s">
        <v>639</v>
      </c>
      <c r="C6" s="47" t="s">
        <v>94</v>
      </c>
      <c r="D6" s="52" t="s">
        <v>95</v>
      </c>
      <c r="E6" s="53" t="s">
        <v>96</v>
      </c>
      <c r="F6" s="52"/>
      <c r="G6" s="50" t="s">
        <v>15</v>
      </c>
      <c r="H6" s="50" t="s">
        <v>97</v>
      </c>
      <c r="I6" s="34" t="s">
        <v>93</v>
      </c>
      <c r="J6" s="50" t="s">
        <v>93</v>
      </c>
      <c r="K6" s="51" t="s">
        <v>23</v>
      </c>
    </row>
    <row r="7" spans="1:12">
      <c r="A7" s="54"/>
      <c r="B7" s="52" t="s">
        <v>98</v>
      </c>
      <c r="C7" s="52" t="s">
        <v>99</v>
      </c>
      <c r="D7" s="50" t="s">
        <v>100</v>
      </c>
      <c r="E7" s="53" t="s">
        <v>101</v>
      </c>
      <c r="F7" s="47"/>
      <c r="G7" s="55" t="s">
        <v>28</v>
      </c>
      <c r="H7" s="52"/>
      <c r="I7" s="52"/>
      <c r="J7" s="50" t="s">
        <v>102</v>
      </c>
      <c r="K7" s="51"/>
    </row>
    <row r="8" spans="1:12">
      <c r="A8" s="54"/>
      <c r="B8" s="52"/>
      <c r="C8" s="50" t="s">
        <v>103</v>
      </c>
      <c r="D8" s="50" t="s">
        <v>104</v>
      </c>
      <c r="E8" s="53" t="s">
        <v>105</v>
      </c>
      <c r="F8" s="52"/>
      <c r="G8" s="50"/>
      <c r="H8" s="52"/>
      <c r="I8" s="55"/>
      <c r="J8" s="34" t="s">
        <v>106</v>
      </c>
      <c r="K8" s="56"/>
    </row>
    <row r="9" spans="1:12">
      <c r="A9" s="54"/>
      <c r="B9" s="52"/>
      <c r="C9" s="50" t="s">
        <v>107</v>
      </c>
      <c r="D9" s="50" t="s">
        <v>108</v>
      </c>
      <c r="E9" s="57" t="s">
        <v>55</v>
      </c>
      <c r="F9" s="52"/>
      <c r="G9" s="50"/>
      <c r="H9" s="34"/>
      <c r="I9" s="55"/>
      <c r="J9" s="34"/>
      <c r="K9" s="58"/>
    </row>
    <row r="10" spans="1:12">
      <c r="A10" s="42"/>
      <c r="B10" s="43"/>
      <c r="C10" s="59" t="s">
        <v>109</v>
      </c>
      <c r="D10" s="59" t="s">
        <v>110</v>
      </c>
      <c r="E10" s="60" t="s">
        <v>66</v>
      </c>
      <c r="F10" s="61" t="s">
        <v>111</v>
      </c>
      <c r="G10" s="61" t="s">
        <v>112</v>
      </c>
      <c r="H10" s="61" t="s">
        <v>113</v>
      </c>
      <c r="I10" s="62" t="s">
        <v>114</v>
      </c>
      <c r="J10" s="61" t="s">
        <v>115</v>
      </c>
      <c r="K10" s="63" t="s">
        <v>275</v>
      </c>
    </row>
    <row r="11" spans="1:12" ht="18.75" customHeight="1">
      <c r="A11" s="145" t="s">
        <v>324</v>
      </c>
      <c r="B11" s="145"/>
      <c r="C11" s="23"/>
      <c r="D11" s="23"/>
      <c r="E11" s="23"/>
      <c r="F11" s="23"/>
      <c r="G11" s="23"/>
      <c r="H11" s="23"/>
      <c r="I11" s="23"/>
      <c r="J11" s="23"/>
      <c r="L11" s="23"/>
    </row>
    <row r="12" spans="1:12">
      <c r="A12" s="151" t="s">
        <v>314</v>
      </c>
      <c r="B12" s="154">
        <v>337768.50750000001</v>
      </c>
      <c r="C12" s="154">
        <v>160995.1</v>
      </c>
      <c r="D12" s="154">
        <v>-51549.95</v>
      </c>
      <c r="E12" s="154">
        <v>38695.910000000003</v>
      </c>
      <c r="F12" s="154">
        <v>485909.5675</v>
      </c>
      <c r="G12" s="154">
        <v>547933.76800000004</v>
      </c>
      <c r="H12" s="154">
        <v>465743.70280000003</v>
      </c>
      <c r="I12" s="154">
        <v>20165.8647000001</v>
      </c>
      <c r="J12" s="154">
        <v>14116.1052900001</v>
      </c>
      <c r="K12" s="155">
        <v>1.026</v>
      </c>
      <c r="L12" s="23"/>
    </row>
    <row r="13" spans="1:12">
      <c r="A13" s="151" t="s">
        <v>325</v>
      </c>
      <c r="B13" s="154">
        <v>39875.478000000003</v>
      </c>
      <c r="C13" s="154">
        <v>125070.7</v>
      </c>
      <c r="D13" s="154">
        <v>-28526</v>
      </c>
      <c r="E13" s="154">
        <v>6636.46</v>
      </c>
      <c r="F13" s="154">
        <v>143056.63800000001</v>
      </c>
      <c r="G13" s="154">
        <v>139128.08199999999</v>
      </c>
      <c r="H13" s="154">
        <v>118258.8697</v>
      </c>
      <c r="I13" s="154">
        <v>24797.7683</v>
      </c>
      <c r="J13" s="154">
        <v>17358.437809999999</v>
      </c>
      <c r="K13" s="155">
        <v>1.125</v>
      </c>
      <c r="L13" s="23"/>
    </row>
    <row r="14" spans="1:12">
      <c r="A14" s="151" t="s">
        <v>326</v>
      </c>
      <c r="B14" s="154">
        <v>111535.5745</v>
      </c>
      <c r="C14" s="154">
        <v>173431.45</v>
      </c>
      <c r="D14" s="154">
        <v>-93515.3</v>
      </c>
      <c r="E14" s="154">
        <v>5457.68</v>
      </c>
      <c r="F14" s="154">
        <v>196909.4045</v>
      </c>
      <c r="G14" s="154">
        <v>162352.86199999999</v>
      </c>
      <c r="H14" s="154">
        <v>137999.9327</v>
      </c>
      <c r="I14" s="154">
        <v>58909.471799999999</v>
      </c>
      <c r="J14" s="154">
        <v>41236.630259999998</v>
      </c>
      <c r="K14" s="155">
        <v>1.254</v>
      </c>
      <c r="L14" s="23"/>
    </row>
    <row r="15" spans="1:12">
      <c r="A15" s="151" t="s">
        <v>327</v>
      </c>
      <c r="B15" s="154">
        <v>253824.2635</v>
      </c>
      <c r="C15" s="154">
        <v>293263.59999999998</v>
      </c>
      <c r="D15" s="154">
        <v>-213382.3</v>
      </c>
      <c r="E15" s="154">
        <v>24968.92</v>
      </c>
      <c r="F15" s="154">
        <v>358674.48349999997</v>
      </c>
      <c r="G15" s="154">
        <v>410494.22</v>
      </c>
      <c r="H15" s="154">
        <v>348920.087</v>
      </c>
      <c r="I15" s="154">
        <v>9754.3965000000298</v>
      </c>
      <c r="J15" s="154">
        <v>6828.07755000002</v>
      </c>
      <c r="K15" s="155">
        <v>1.0169999999999999</v>
      </c>
      <c r="L15" s="23"/>
    </row>
    <row r="16" spans="1:12">
      <c r="A16" s="151" t="s">
        <v>328</v>
      </c>
      <c r="B16" s="154">
        <v>266241.55349999998</v>
      </c>
      <c r="C16" s="154">
        <v>328821.65000000002</v>
      </c>
      <c r="D16" s="154">
        <v>-222157.7</v>
      </c>
      <c r="E16" s="154">
        <v>30830.18</v>
      </c>
      <c r="F16" s="154">
        <v>403735.68349999998</v>
      </c>
      <c r="G16" s="154">
        <v>455390.84499999997</v>
      </c>
      <c r="H16" s="154">
        <v>387082.21824999998</v>
      </c>
      <c r="I16" s="154">
        <v>16653.465250000001</v>
      </c>
      <c r="J16" s="154">
        <v>11657.425675</v>
      </c>
      <c r="K16" s="155">
        <v>1.026</v>
      </c>
      <c r="L16" s="23"/>
    </row>
    <row r="17" spans="1:12">
      <c r="A17" s="151" t="s">
        <v>329</v>
      </c>
      <c r="B17" s="154">
        <v>145444.867</v>
      </c>
      <c r="C17" s="154">
        <v>324399.95</v>
      </c>
      <c r="D17" s="154">
        <v>-119670.65</v>
      </c>
      <c r="E17" s="154">
        <v>20131.740000000002</v>
      </c>
      <c r="F17" s="154">
        <v>370305.90700000001</v>
      </c>
      <c r="G17" s="154">
        <v>373471.12400000001</v>
      </c>
      <c r="H17" s="154">
        <v>317450.45539999998</v>
      </c>
      <c r="I17" s="154">
        <v>52855.4516</v>
      </c>
      <c r="J17" s="154">
        <v>36998.816120000003</v>
      </c>
      <c r="K17" s="155">
        <v>1.099</v>
      </c>
      <c r="L17" s="23"/>
    </row>
    <row r="18" spans="1:12">
      <c r="A18" s="151" t="s">
        <v>330</v>
      </c>
      <c r="B18" s="154">
        <v>128387.2105</v>
      </c>
      <c r="C18" s="154">
        <v>71046.399999999994</v>
      </c>
      <c r="D18" s="154">
        <v>-5047.3</v>
      </c>
      <c r="E18" s="154">
        <v>12721.95</v>
      </c>
      <c r="F18" s="154">
        <v>207108.2605</v>
      </c>
      <c r="G18" s="154">
        <v>245312.42300000001</v>
      </c>
      <c r="H18" s="154">
        <v>208515.55955000001</v>
      </c>
      <c r="I18" s="154">
        <v>-1407.2990499999701</v>
      </c>
      <c r="J18" s="154">
        <v>-985.109334999981</v>
      </c>
      <c r="K18" s="155">
        <v>0.996</v>
      </c>
      <c r="L18" s="23"/>
    </row>
    <row r="19" spans="1:12">
      <c r="A19" s="151" t="s">
        <v>331</v>
      </c>
      <c r="B19" s="154">
        <v>136839.65700000001</v>
      </c>
      <c r="C19" s="154">
        <v>293879</v>
      </c>
      <c r="D19" s="154">
        <v>-58119.6</v>
      </c>
      <c r="E19" s="154">
        <v>26820.39</v>
      </c>
      <c r="F19" s="154">
        <v>399419.44699999999</v>
      </c>
      <c r="G19" s="154">
        <v>423381.00900000002</v>
      </c>
      <c r="H19" s="154">
        <v>359873.85765000002</v>
      </c>
      <c r="I19" s="154">
        <v>39545.589350000002</v>
      </c>
      <c r="J19" s="154">
        <v>27681.912544999999</v>
      </c>
      <c r="K19" s="155">
        <v>1.0649999999999999</v>
      </c>
      <c r="L19" s="23"/>
    </row>
    <row r="20" spans="1:12">
      <c r="A20" s="151" t="s">
        <v>332</v>
      </c>
      <c r="B20" s="154">
        <v>4710.4414999999999</v>
      </c>
      <c r="C20" s="154">
        <v>291689.40000000002</v>
      </c>
      <c r="D20" s="154">
        <v>0</v>
      </c>
      <c r="E20" s="154">
        <v>0</v>
      </c>
      <c r="F20" s="154">
        <v>296399.84149999998</v>
      </c>
      <c r="G20" s="154">
        <v>329591.08</v>
      </c>
      <c r="H20" s="154">
        <v>280152.41800000001</v>
      </c>
      <c r="I20" s="154">
        <v>16247.423500000001</v>
      </c>
      <c r="J20" s="154">
        <v>11373.196449999999</v>
      </c>
      <c r="K20" s="155">
        <v>1.0349999999999999</v>
      </c>
      <c r="L20" s="23"/>
    </row>
    <row r="21" spans="1:12">
      <c r="A21" s="151" t="s">
        <v>333</v>
      </c>
      <c r="B21" s="154">
        <v>38630.946000000004</v>
      </c>
      <c r="C21" s="154">
        <v>47345</v>
      </c>
      <c r="D21" s="154">
        <v>-32151.25</v>
      </c>
      <c r="E21" s="154">
        <v>3334.55</v>
      </c>
      <c r="F21" s="154">
        <v>57159.245999999999</v>
      </c>
      <c r="G21" s="154">
        <v>51568.445</v>
      </c>
      <c r="H21" s="154">
        <v>43833.178249999997</v>
      </c>
      <c r="I21" s="154">
        <v>13326.06775</v>
      </c>
      <c r="J21" s="154">
        <v>9328.2474249999996</v>
      </c>
      <c r="K21" s="155">
        <v>1.181</v>
      </c>
      <c r="L21" s="23"/>
    </row>
    <row r="22" spans="1:12">
      <c r="A22" s="151" t="s">
        <v>334</v>
      </c>
      <c r="B22" s="154">
        <v>56797.188999999998</v>
      </c>
      <c r="C22" s="154">
        <v>38861.15</v>
      </c>
      <c r="D22" s="154">
        <v>-4280.6000000000004</v>
      </c>
      <c r="E22" s="154">
        <v>10436.299999999999</v>
      </c>
      <c r="F22" s="154">
        <v>101814.039</v>
      </c>
      <c r="G22" s="154">
        <v>128906.209</v>
      </c>
      <c r="H22" s="154">
        <v>109570.27765</v>
      </c>
      <c r="I22" s="154">
        <v>-7756.2386500000002</v>
      </c>
      <c r="J22" s="154">
        <v>-5429.3670549999997</v>
      </c>
      <c r="K22" s="155">
        <v>0.95799999999999996</v>
      </c>
      <c r="L22" s="23"/>
    </row>
    <row r="23" spans="1:12">
      <c r="A23" s="151" t="s">
        <v>335</v>
      </c>
      <c r="B23" s="154">
        <v>73986.586500000005</v>
      </c>
      <c r="C23" s="154">
        <v>38864.550000000003</v>
      </c>
      <c r="D23" s="154">
        <v>-28684.1</v>
      </c>
      <c r="E23" s="154">
        <v>3824.15</v>
      </c>
      <c r="F23" s="154">
        <v>87991.186499999996</v>
      </c>
      <c r="G23" s="154">
        <v>82618.459000000003</v>
      </c>
      <c r="H23" s="154">
        <v>70225.690149999995</v>
      </c>
      <c r="I23" s="154">
        <v>17765.496350000001</v>
      </c>
      <c r="J23" s="154">
        <v>12435.847444999999</v>
      </c>
      <c r="K23" s="155">
        <v>1.151</v>
      </c>
      <c r="L23" s="23"/>
    </row>
    <row r="24" spans="1:12">
      <c r="A24" s="151" t="s">
        <v>336</v>
      </c>
      <c r="B24" s="154">
        <v>136686.89350000001</v>
      </c>
      <c r="C24" s="154">
        <v>95917.4</v>
      </c>
      <c r="D24" s="154">
        <v>-22053.25</v>
      </c>
      <c r="E24" s="154">
        <v>10807.75</v>
      </c>
      <c r="F24" s="154">
        <v>221358.7935</v>
      </c>
      <c r="G24" s="154">
        <v>216041.79399999999</v>
      </c>
      <c r="H24" s="154">
        <v>183635.52489999999</v>
      </c>
      <c r="I24" s="154">
        <v>37723.268600000003</v>
      </c>
      <c r="J24" s="154">
        <v>26406.28802</v>
      </c>
      <c r="K24" s="155">
        <v>1.1220000000000001</v>
      </c>
      <c r="L24" s="23"/>
    </row>
    <row r="25" spans="1:12">
      <c r="A25" s="151" t="s">
        <v>337</v>
      </c>
      <c r="B25" s="154">
        <v>18555.86</v>
      </c>
      <c r="C25" s="154">
        <v>252291.05</v>
      </c>
      <c r="D25" s="154">
        <v>-2839</v>
      </c>
      <c r="E25" s="154">
        <v>26133.25</v>
      </c>
      <c r="F25" s="154">
        <v>294141.15999999997</v>
      </c>
      <c r="G25" s="154">
        <v>337750.41200000001</v>
      </c>
      <c r="H25" s="154">
        <v>287087.85019999999</v>
      </c>
      <c r="I25" s="154">
        <v>7053.30979999999</v>
      </c>
      <c r="J25" s="154">
        <v>4937.3168599999899</v>
      </c>
      <c r="K25" s="155">
        <v>1.0149999999999999</v>
      </c>
      <c r="L25" s="23"/>
    </row>
    <row r="26" spans="1:12">
      <c r="A26" s="151" t="s">
        <v>338</v>
      </c>
      <c r="B26" s="154">
        <v>78392.902499999997</v>
      </c>
      <c r="C26" s="154">
        <v>163016.4</v>
      </c>
      <c r="D26" s="154">
        <v>-25205.05</v>
      </c>
      <c r="E26" s="154">
        <v>9691.02</v>
      </c>
      <c r="F26" s="154">
        <v>225895.27249999999</v>
      </c>
      <c r="G26" s="154">
        <v>241494.198</v>
      </c>
      <c r="H26" s="154">
        <v>205270.06830000001</v>
      </c>
      <c r="I26" s="154">
        <v>20625.2042</v>
      </c>
      <c r="J26" s="154">
        <v>14437.64294</v>
      </c>
      <c r="K26" s="155">
        <v>1.06</v>
      </c>
      <c r="L26" s="23"/>
    </row>
    <row r="27" spans="1:12">
      <c r="A27" s="151" t="s">
        <v>339</v>
      </c>
      <c r="B27" s="154">
        <v>1184006.821</v>
      </c>
      <c r="C27" s="154">
        <v>2127943.5499999998</v>
      </c>
      <c r="D27" s="154">
        <v>-318031.75</v>
      </c>
      <c r="E27" s="154">
        <v>284425.81</v>
      </c>
      <c r="F27" s="154">
        <v>3278344.4309999999</v>
      </c>
      <c r="G27" s="154">
        <v>3693429.4309999999</v>
      </c>
      <c r="H27" s="154">
        <v>3139415.0163500002</v>
      </c>
      <c r="I27" s="154">
        <v>138929.41464999999</v>
      </c>
      <c r="J27" s="154">
        <v>97250.590255000105</v>
      </c>
      <c r="K27" s="155">
        <v>1.026</v>
      </c>
      <c r="L27" s="23"/>
    </row>
    <row r="28" spans="1:12">
      <c r="A28" s="151" t="s">
        <v>340</v>
      </c>
      <c r="B28" s="154">
        <v>86968.680999999997</v>
      </c>
      <c r="C28" s="154">
        <v>63081.9</v>
      </c>
      <c r="D28" s="154">
        <v>-15097.7</v>
      </c>
      <c r="E28" s="154">
        <v>9882.9500000000007</v>
      </c>
      <c r="F28" s="154">
        <v>144835.83100000001</v>
      </c>
      <c r="G28" s="154">
        <v>138828.04699999999</v>
      </c>
      <c r="H28" s="154">
        <v>118003.83994999999</v>
      </c>
      <c r="I28" s="154">
        <v>26831.991050000001</v>
      </c>
      <c r="J28" s="154">
        <v>18782.393735000001</v>
      </c>
      <c r="K28" s="155">
        <v>1.135</v>
      </c>
      <c r="L28" s="23"/>
    </row>
    <row r="29" spans="1:12">
      <c r="A29" s="151" t="s">
        <v>341</v>
      </c>
      <c r="B29" s="154">
        <v>285137.978</v>
      </c>
      <c r="C29" s="154">
        <v>524092.15</v>
      </c>
      <c r="D29" s="154">
        <v>-217732.6</v>
      </c>
      <c r="E29" s="154">
        <v>36777.629999999997</v>
      </c>
      <c r="F29" s="154">
        <v>628275.15800000005</v>
      </c>
      <c r="G29" s="154">
        <v>729798.68799999997</v>
      </c>
      <c r="H29" s="154">
        <v>620328.8848</v>
      </c>
      <c r="I29" s="154">
        <v>7946.2732000000497</v>
      </c>
      <c r="J29" s="154">
        <v>5562.3912400000399</v>
      </c>
      <c r="K29" s="155">
        <v>1.008</v>
      </c>
      <c r="L29" s="23"/>
    </row>
    <row r="30" spans="1:12">
      <c r="A30" s="151" t="s">
        <v>342</v>
      </c>
      <c r="B30" s="154">
        <v>94920.792000000001</v>
      </c>
      <c r="C30" s="154">
        <v>96996.9</v>
      </c>
      <c r="D30" s="154">
        <v>-526.15</v>
      </c>
      <c r="E30" s="154">
        <v>17127.5</v>
      </c>
      <c r="F30" s="154">
        <v>208519.04199999999</v>
      </c>
      <c r="G30" s="154">
        <v>266252.45500000002</v>
      </c>
      <c r="H30" s="154">
        <v>226314.58674999999</v>
      </c>
      <c r="I30" s="154">
        <v>-17795.544750000001</v>
      </c>
      <c r="J30" s="154">
        <v>-12456.881325</v>
      </c>
      <c r="K30" s="155">
        <v>0.95299999999999996</v>
      </c>
      <c r="L30" s="23"/>
    </row>
    <row r="31" spans="1:12">
      <c r="A31" s="151" t="s">
        <v>343</v>
      </c>
      <c r="B31" s="154">
        <v>127396.35</v>
      </c>
      <c r="C31" s="154">
        <v>236415.6</v>
      </c>
      <c r="D31" s="154">
        <v>-106094.45</v>
      </c>
      <c r="E31" s="154">
        <v>24280.25</v>
      </c>
      <c r="F31" s="154">
        <v>281997.75</v>
      </c>
      <c r="G31" s="154">
        <v>314547.70500000002</v>
      </c>
      <c r="H31" s="154">
        <v>267365.54924999998</v>
      </c>
      <c r="I31" s="154">
        <v>14632.20075</v>
      </c>
      <c r="J31" s="154">
        <v>10242.540525</v>
      </c>
      <c r="K31" s="155">
        <v>1.0329999999999999</v>
      </c>
      <c r="L31" s="23"/>
    </row>
    <row r="32" spans="1:12">
      <c r="A32" s="151" t="s">
        <v>344</v>
      </c>
      <c r="B32" s="154">
        <v>145740.58350000001</v>
      </c>
      <c r="C32" s="154">
        <v>227146.35</v>
      </c>
      <c r="D32" s="154">
        <v>-136672.35</v>
      </c>
      <c r="E32" s="154">
        <v>16041.71</v>
      </c>
      <c r="F32" s="154">
        <v>252256.2935</v>
      </c>
      <c r="G32" s="154">
        <v>258529.81299999999</v>
      </c>
      <c r="H32" s="154">
        <v>219750.34104999999</v>
      </c>
      <c r="I32" s="154">
        <v>32505.952450000001</v>
      </c>
      <c r="J32" s="154">
        <v>22754.166714999999</v>
      </c>
      <c r="K32" s="155">
        <v>1.0880000000000001</v>
      </c>
      <c r="L32" s="23"/>
    </row>
    <row r="33" spans="1:12">
      <c r="A33" s="151" t="s">
        <v>345</v>
      </c>
      <c r="B33" s="154">
        <v>107723.4945</v>
      </c>
      <c r="C33" s="154">
        <v>39164.6</v>
      </c>
      <c r="D33" s="154">
        <v>-18159.400000000001</v>
      </c>
      <c r="E33" s="154">
        <v>8269.48</v>
      </c>
      <c r="F33" s="154">
        <v>136998.17449999999</v>
      </c>
      <c r="G33" s="154">
        <v>138296.91</v>
      </c>
      <c r="H33" s="154">
        <v>117552.3735</v>
      </c>
      <c r="I33" s="154">
        <v>19445.800999999999</v>
      </c>
      <c r="J33" s="154">
        <v>13612.0607</v>
      </c>
      <c r="K33" s="155">
        <v>1.0980000000000001</v>
      </c>
      <c r="L33" s="23"/>
    </row>
    <row r="34" spans="1:12">
      <c r="A34" s="151" t="s">
        <v>346</v>
      </c>
      <c r="B34" s="154">
        <v>81094.994500000001</v>
      </c>
      <c r="C34" s="154">
        <v>92082.2</v>
      </c>
      <c r="D34" s="154">
        <v>-6696.3</v>
      </c>
      <c r="E34" s="154">
        <v>9871.39</v>
      </c>
      <c r="F34" s="154">
        <v>176352.28450000001</v>
      </c>
      <c r="G34" s="154">
        <v>180255.53899999999</v>
      </c>
      <c r="H34" s="154">
        <v>153217.20814999999</v>
      </c>
      <c r="I34" s="154">
        <v>23135.076349999999</v>
      </c>
      <c r="J34" s="154">
        <v>16194.553445</v>
      </c>
      <c r="K34" s="155">
        <v>1.0900000000000001</v>
      </c>
      <c r="L34" s="23"/>
    </row>
    <row r="35" spans="1:12">
      <c r="A35" s="151" t="s">
        <v>347</v>
      </c>
      <c r="B35" s="154">
        <v>2319.4825000000001</v>
      </c>
      <c r="C35" s="154">
        <v>33555.449999999997</v>
      </c>
      <c r="D35" s="154">
        <v>0</v>
      </c>
      <c r="E35" s="154">
        <v>2085.0500000000002</v>
      </c>
      <c r="F35" s="154">
        <v>37959.982499999998</v>
      </c>
      <c r="G35" s="154">
        <v>43632.097999999998</v>
      </c>
      <c r="H35" s="154">
        <v>37087.283300000003</v>
      </c>
      <c r="I35" s="154">
        <v>872.69920000000297</v>
      </c>
      <c r="J35" s="154">
        <v>610.88944000000197</v>
      </c>
      <c r="K35" s="155">
        <v>1.014</v>
      </c>
      <c r="L35" s="23"/>
    </row>
    <row r="36" spans="1:12">
      <c r="A36" s="151" t="s">
        <v>348</v>
      </c>
      <c r="B36" s="154">
        <v>117882.96799999999</v>
      </c>
      <c r="C36" s="154">
        <v>132588.95000000001</v>
      </c>
      <c r="D36" s="154">
        <v>-102447.95</v>
      </c>
      <c r="E36" s="154">
        <v>11019.4</v>
      </c>
      <c r="F36" s="154">
        <v>159043.36799999999</v>
      </c>
      <c r="G36" s="154">
        <v>197731.75099999999</v>
      </c>
      <c r="H36" s="154">
        <v>168071.98835</v>
      </c>
      <c r="I36" s="154">
        <v>-9028.6203500000101</v>
      </c>
      <c r="J36" s="154">
        <v>-6320.0342450000098</v>
      </c>
      <c r="K36" s="155">
        <v>0.96799999999999997</v>
      </c>
      <c r="L36" s="23"/>
    </row>
    <row r="37" spans="1:12">
      <c r="A37" s="151" t="s">
        <v>349</v>
      </c>
      <c r="B37" s="154">
        <v>122345.344</v>
      </c>
      <c r="C37" s="154">
        <v>185868.65</v>
      </c>
      <c r="D37" s="154">
        <v>-107370.3</v>
      </c>
      <c r="E37" s="154">
        <v>10599.5</v>
      </c>
      <c r="F37" s="154">
        <v>211443.19399999999</v>
      </c>
      <c r="G37" s="154">
        <v>262102.53200000001</v>
      </c>
      <c r="H37" s="154">
        <v>222787.15220000001</v>
      </c>
      <c r="I37" s="154">
        <v>-11343.958199999999</v>
      </c>
      <c r="J37" s="154">
        <v>-7940.7707399999999</v>
      </c>
      <c r="K37" s="155">
        <v>0.97</v>
      </c>
      <c r="L37" s="23"/>
    </row>
    <row r="38" spans="1:12" ht="18.75" customHeight="1">
      <c r="A38" s="145" t="s">
        <v>350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23"/>
    </row>
    <row r="39" spans="1:12">
      <c r="A39" s="151" t="s">
        <v>351</v>
      </c>
      <c r="B39" s="154">
        <v>194637.51699999999</v>
      </c>
      <c r="C39" s="154">
        <v>52265.65</v>
      </c>
      <c r="D39" s="154">
        <v>-21459.95</v>
      </c>
      <c r="E39" s="154">
        <v>12295.08</v>
      </c>
      <c r="F39" s="154">
        <v>237738.29699999999</v>
      </c>
      <c r="G39" s="154">
        <v>240311.74900000001</v>
      </c>
      <c r="H39" s="154">
        <v>204264.98665000001</v>
      </c>
      <c r="I39" s="154">
        <v>33473.31035</v>
      </c>
      <c r="J39" s="154">
        <v>23431.317244999998</v>
      </c>
      <c r="K39" s="155">
        <v>1.0980000000000001</v>
      </c>
      <c r="L39" s="23"/>
    </row>
    <row r="40" spans="1:12">
      <c r="A40" s="151" t="s">
        <v>352</v>
      </c>
      <c r="B40" s="154">
        <v>43121.351999999999</v>
      </c>
      <c r="C40" s="154">
        <v>16290.25</v>
      </c>
      <c r="D40" s="154">
        <v>-910.35</v>
      </c>
      <c r="E40" s="154">
        <v>6522.73</v>
      </c>
      <c r="F40" s="154">
        <v>65023.982000000004</v>
      </c>
      <c r="G40" s="154">
        <v>86153.365000000005</v>
      </c>
      <c r="H40" s="154">
        <v>73230.360249999998</v>
      </c>
      <c r="I40" s="154">
        <v>-8206.3782499999907</v>
      </c>
      <c r="J40" s="154">
        <v>-5744.4647750000004</v>
      </c>
      <c r="K40" s="155">
        <v>0.93300000000000005</v>
      </c>
      <c r="L40" s="23"/>
    </row>
    <row r="41" spans="1:12">
      <c r="A41" s="151" t="s">
        <v>353</v>
      </c>
      <c r="B41" s="154">
        <v>87871.247000000003</v>
      </c>
      <c r="C41" s="154">
        <v>18984.75</v>
      </c>
      <c r="D41" s="154">
        <v>-20300.55</v>
      </c>
      <c r="E41" s="154">
        <v>1854.87</v>
      </c>
      <c r="F41" s="154">
        <v>88410.316999999995</v>
      </c>
      <c r="G41" s="154">
        <v>87727.838000000003</v>
      </c>
      <c r="H41" s="154">
        <v>74568.662299999996</v>
      </c>
      <c r="I41" s="154">
        <v>13841.654699999999</v>
      </c>
      <c r="J41" s="154">
        <v>9689.1582899999994</v>
      </c>
      <c r="K41" s="155">
        <v>1.1100000000000001</v>
      </c>
      <c r="L41" s="23"/>
    </row>
    <row r="42" spans="1:12">
      <c r="A42" s="151" t="s">
        <v>354</v>
      </c>
      <c r="B42" s="154">
        <v>25441.429499999998</v>
      </c>
      <c r="C42" s="154">
        <v>40193.949999999997</v>
      </c>
      <c r="D42" s="154">
        <v>-9147.7000000000007</v>
      </c>
      <c r="E42" s="154">
        <v>2967.18</v>
      </c>
      <c r="F42" s="154">
        <v>59454.859499999999</v>
      </c>
      <c r="G42" s="154">
        <v>71446.19</v>
      </c>
      <c r="H42" s="154">
        <v>60729.261500000001</v>
      </c>
      <c r="I42" s="154">
        <v>-1274.402</v>
      </c>
      <c r="J42" s="154">
        <v>-892.08140000000105</v>
      </c>
      <c r="K42" s="155">
        <v>0.98799999999999999</v>
      </c>
      <c r="L42" s="23"/>
    </row>
    <row r="43" spans="1:12">
      <c r="A43" s="151" t="s">
        <v>355</v>
      </c>
      <c r="B43" s="154">
        <v>105012.9935</v>
      </c>
      <c r="C43" s="154">
        <v>17339.150000000001</v>
      </c>
      <c r="D43" s="154">
        <v>-9055.9</v>
      </c>
      <c r="E43" s="154">
        <v>5546.59</v>
      </c>
      <c r="F43" s="154">
        <v>118842.83349999999</v>
      </c>
      <c r="G43" s="154">
        <v>131462.20699999999</v>
      </c>
      <c r="H43" s="154">
        <v>111742.87595</v>
      </c>
      <c r="I43" s="154">
        <v>7099.9575500000101</v>
      </c>
      <c r="J43" s="154">
        <v>4969.9702850000003</v>
      </c>
      <c r="K43" s="155">
        <v>1.038</v>
      </c>
      <c r="L43" s="23"/>
    </row>
    <row r="44" spans="1:12">
      <c r="A44" s="151" t="s">
        <v>356</v>
      </c>
      <c r="B44" s="154">
        <v>681498.99600000004</v>
      </c>
      <c r="C44" s="154">
        <v>896912.35</v>
      </c>
      <c r="D44" s="154">
        <v>-561990.25</v>
      </c>
      <c r="E44" s="154">
        <v>65360.07</v>
      </c>
      <c r="F44" s="154">
        <v>1081781.166</v>
      </c>
      <c r="G44" s="154">
        <v>1247862.223</v>
      </c>
      <c r="H44" s="154">
        <v>1060682.88955</v>
      </c>
      <c r="I44" s="154">
        <v>21098.276450000001</v>
      </c>
      <c r="J44" s="154">
        <v>14768.793514999999</v>
      </c>
      <c r="K44" s="155">
        <v>1.012</v>
      </c>
      <c r="L44" s="23"/>
    </row>
    <row r="45" spans="1:12">
      <c r="A45" s="151" t="s">
        <v>357</v>
      </c>
      <c r="B45" s="154">
        <v>31083.8685</v>
      </c>
      <c r="C45" s="154">
        <v>3632.05</v>
      </c>
      <c r="D45" s="154">
        <v>-7087.3</v>
      </c>
      <c r="E45" s="154">
        <v>1366.29</v>
      </c>
      <c r="F45" s="154">
        <v>28994.908500000001</v>
      </c>
      <c r="G45" s="154">
        <v>40289.601999999999</v>
      </c>
      <c r="H45" s="154">
        <v>34246.161699999997</v>
      </c>
      <c r="I45" s="154">
        <v>-5251.2532000000001</v>
      </c>
      <c r="J45" s="154">
        <v>-3675.8772399999998</v>
      </c>
      <c r="K45" s="155">
        <v>0.90900000000000003</v>
      </c>
      <c r="L45" s="23"/>
    </row>
    <row r="46" spans="1:12">
      <c r="A46" s="151" t="s">
        <v>358</v>
      </c>
      <c r="B46" s="154">
        <v>88869.115000000005</v>
      </c>
      <c r="C46" s="154">
        <v>36622.25</v>
      </c>
      <c r="D46" s="154">
        <v>-34628.15</v>
      </c>
      <c r="E46" s="154">
        <v>1330.93</v>
      </c>
      <c r="F46" s="154">
        <v>92194.145000000004</v>
      </c>
      <c r="G46" s="154">
        <v>103391.444</v>
      </c>
      <c r="H46" s="154">
        <v>87882.727400000003</v>
      </c>
      <c r="I46" s="154">
        <v>4311.4175999999898</v>
      </c>
      <c r="J46" s="154">
        <v>3017.9923199999898</v>
      </c>
      <c r="K46" s="155">
        <v>1.0289999999999999</v>
      </c>
      <c r="L46" s="23"/>
    </row>
    <row r="47" spans="1:12" ht="18.75" customHeight="1">
      <c r="A47" s="145" t="s">
        <v>359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  <c r="L47" s="23"/>
    </row>
    <row r="48" spans="1:12">
      <c r="A48" s="151" t="s">
        <v>360</v>
      </c>
      <c r="B48" s="154">
        <v>478504.3345</v>
      </c>
      <c r="C48" s="154">
        <v>92991.7</v>
      </c>
      <c r="D48" s="154">
        <v>-104027.25</v>
      </c>
      <c r="E48" s="154">
        <v>36999.82</v>
      </c>
      <c r="F48" s="154">
        <v>504468.60450000002</v>
      </c>
      <c r="G48" s="154">
        <v>588337.18400000001</v>
      </c>
      <c r="H48" s="154">
        <v>500086.60639999999</v>
      </c>
      <c r="I48" s="154">
        <v>4381.9980999999698</v>
      </c>
      <c r="J48" s="154">
        <v>3067.39866999998</v>
      </c>
      <c r="K48" s="155">
        <v>1.0049999999999999</v>
      </c>
      <c r="L48" s="23"/>
    </row>
    <row r="49" spans="1:12">
      <c r="A49" s="151" t="s">
        <v>361</v>
      </c>
      <c r="B49" s="154">
        <v>87722.687999999995</v>
      </c>
      <c r="C49" s="154">
        <v>32782.800000000003</v>
      </c>
      <c r="D49" s="154">
        <v>-19807.55</v>
      </c>
      <c r="E49" s="154">
        <v>2509.37</v>
      </c>
      <c r="F49" s="154">
        <v>103207.308</v>
      </c>
      <c r="G49" s="154">
        <v>98320.808000000005</v>
      </c>
      <c r="H49" s="154">
        <v>83572.686799999996</v>
      </c>
      <c r="I49" s="154">
        <v>19634.621200000001</v>
      </c>
      <c r="J49" s="154">
        <v>13744.234839999999</v>
      </c>
      <c r="K49" s="155">
        <v>1.1399999999999999</v>
      </c>
      <c r="L49" s="23"/>
    </row>
    <row r="50" spans="1:12">
      <c r="A50" s="151" t="s">
        <v>362</v>
      </c>
      <c r="B50" s="154">
        <v>39774.57</v>
      </c>
      <c r="C50" s="154">
        <v>21766.799999999999</v>
      </c>
      <c r="D50" s="154">
        <v>-8477.0499999999993</v>
      </c>
      <c r="E50" s="154">
        <v>3099.95</v>
      </c>
      <c r="F50" s="154">
        <v>56164.27</v>
      </c>
      <c r="G50" s="154">
        <v>67000.639999999999</v>
      </c>
      <c r="H50" s="154">
        <v>56950.544000000002</v>
      </c>
      <c r="I50" s="154">
        <v>-786.274000000005</v>
      </c>
      <c r="J50" s="154">
        <v>-550.39180000000295</v>
      </c>
      <c r="K50" s="155">
        <v>0.99199999999999999</v>
      </c>
      <c r="L50" s="23"/>
    </row>
    <row r="51" spans="1:12">
      <c r="A51" s="151" t="s">
        <v>363</v>
      </c>
      <c r="B51" s="154">
        <v>190336.31349999999</v>
      </c>
      <c r="C51" s="154">
        <v>41521.65</v>
      </c>
      <c r="D51" s="154">
        <v>-26329.599999999999</v>
      </c>
      <c r="E51" s="154">
        <v>13233.82</v>
      </c>
      <c r="F51" s="154">
        <v>218762.18350000001</v>
      </c>
      <c r="G51" s="154">
        <v>281424.27100000001</v>
      </c>
      <c r="H51" s="154">
        <v>239210.63034999999</v>
      </c>
      <c r="I51" s="154">
        <v>-20448.44685</v>
      </c>
      <c r="J51" s="154">
        <v>-14313.912795</v>
      </c>
      <c r="K51" s="155">
        <v>0.94899999999999995</v>
      </c>
      <c r="L51" s="23"/>
    </row>
    <row r="52" spans="1:12">
      <c r="A52" s="151" t="s">
        <v>364</v>
      </c>
      <c r="B52" s="154">
        <v>239512.14550000001</v>
      </c>
      <c r="C52" s="154">
        <v>109431.55</v>
      </c>
      <c r="D52" s="154">
        <v>-20820.75</v>
      </c>
      <c r="E52" s="154">
        <v>10639.79</v>
      </c>
      <c r="F52" s="154">
        <v>338762.73550000001</v>
      </c>
      <c r="G52" s="154">
        <v>340781.77100000001</v>
      </c>
      <c r="H52" s="154">
        <v>289664.50534999999</v>
      </c>
      <c r="I52" s="154">
        <v>49098.230150000003</v>
      </c>
      <c r="J52" s="154">
        <v>34368.761104999998</v>
      </c>
      <c r="K52" s="155">
        <v>1.101</v>
      </c>
      <c r="L52" s="23"/>
    </row>
    <row r="53" spans="1:12">
      <c r="A53" s="151" t="s">
        <v>365</v>
      </c>
      <c r="B53" s="154">
        <v>39818.016499999998</v>
      </c>
      <c r="C53" s="154">
        <v>13255.75</v>
      </c>
      <c r="D53" s="154">
        <v>-7032.05</v>
      </c>
      <c r="E53" s="154">
        <v>2629.22</v>
      </c>
      <c r="F53" s="154">
        <v>48670.936500000003</v>
      </c>
      <c r="G53" s="154">
        <v>59036.745000000003</v>
      </c>
      <c r="H53" s="154">
        <v>50181.233249999997</v>
      </c>
      <c r="I53" s="154">
        <v>-1510.29675</v>
      </c>
      <c r="J53" s="154">
        <v>-1057.207725</v>
      </c>
      <c r="K53" s="155">
        <v>0.98199999999999998</v>
      </c>
      <c r="L53" s="23"/>
    </row>
    <row r="54" spans="1:12">
      <c r="A54" s="151" t="s">
        <v>366</v>
      </c>
      <c r="B54" s="154">
        <v>88679.912500000006</v>
      </c>
      <c r="C54" s="154">
        <v>70309.45</v>
      </c>
      <c r="D54" s="154">
        <v>-15420.7</v>
      </c>
      <c r="E54" s="154">
        <v>5568.69</v>
      </c>
      <c r="F54" s="154">
        <v>149137.35250000001</v>
      </c>
      <c r="G54" s="154">
        <v>150429.81599999999</v>
      </c>
      <c r="H54" s="154">
        <v>127865.34359999999</v>
      </c>
      <c r="I54" s="154">
        <v>21272.008900000001</v>
      </c>
      <c r="J54" s="154">
        <v>14890.406230000001</v>
      </c>
      <c r="K54" s="155">
        <v>1.099</v>
      </c>
      <c r="L54" s="23"/>
    </row>
    <row r="55" spans="1:12">
      <c r="A55" s="151" t="s">
        <v>367</v>
      </c>
      <c r="B55" s="154">
        <v>17166.9735</v>
      </c>
      <c r="C55" s="154">
        <v>24089</v>
      </c>
      <c r="D55" s="154">
        <v>-189.55</v>
      </c>
      <c r="E55" s="154">
        <v>5404.3</v>
      </c>
      <c r="F55" s="154">
        <v>46470.7235</v>
      </c>
      <c r="G55" s="154">
        <v>53836.748</v>
      </c>
      <c r="H55" s="154">
        <v>45761.235800000002</v>
      </c>
      <c r="I55" s="154">
        <v>709.48770000000502</v>
      </c>
      <c r="J55" s="154">
        <v>496.64139000000398</v>
      </c>
      <c r="K55" s="155">
        <v>1.0089999999999999</v>
      </c>
      <c r="L55" s="23"/>
    </row>
    <row r="56" spans="1:12">
      <c r="A56" s="151" t="s">
        <v>368</v>
      </c>
      <c r="B56" s="154">
        <v>44441.565000000002</v>
      </c>
      <c r="C56" s="154">
        <v>9794.5499999999993</v>
      </c>
      <c r="D56" s="154">
        <v>-12568.1</v>
      </c>
      <c r="E56" s="154">
        <v>4483.07</v>
      </c>
      <c r="F56" s="154">
        <v>46151.084999999999</v>
      </c>
      <c r="G56" s="154">
        <v>50030.396000000001</v>
      </c>
      <c r="H56" s="154">
        <v>42525.836600000002</v>
      </c>
      <c r="I56" s="154">
        <v>3625.2483999999999</v>
      </c>
      <c r="J56" s="154">
        <v>2537.6738799999998</v>
      </c>
      <c r="K56" s="155">
        <v>1.0509999999999999</v>
      </c>
      <c r="L56" s="23"/>
    </row>
    <row r="57" spans="1:12" ht="18.75" customHeight="1">
      <c r="A57" s="145" t="s">
        <v>369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5"/>
      <c r="L57" s="23"/>
    </row>
    <row r="58" spans="1:12">
      <c r="A58" s="151" t="s">
        <v>370</v>
      </c>
      <c r="B58" s="154">
        <v>26624.2955</v>
      </c>
      <c r="C58" s="154">
        <v>5977.2</v>
      </c>
      <c r="D58" s="154">
        <v>-6082.6</v>
      </c>
      <c r="E58" s="154">
        <v>1287.58</v>
      </c>
      <c r="F58" s="154">
        <v>27806.4755</v>
      </c>
      <c r="G58" s="154">
        <v>19308.583999999999</v>
      </c>
      <c r="H58" s="154">
        <v>16412.296399999999</v>
      </c>
      <c r="I58" s="154">
        <v>11394.179099999999</v>
      </c>
      <c r="J58" s="154">
        <v>7975.9253699999999</v>
      </c>
      <c r="K58" s="155">
        <v>1.413</v>
      </c>
      <c r="L58" s="23"/>
    </row>
    <row r="59" spans="1:12">
      <c r="A59" s="151" t="s">
        <v>371</v>
      </c>
      <c r="B59" s="154">
        <v>111863.5255</v>
      </c>
      <c r="C59" s="154">
        <v>26771.599999999999</v>
      </c>
      <c r="D59" s="154">
        <v>-21553.45</v>
      </c>
      <c r="E59" s="154">
        <v>4901.2700000000004</v>
      </c>
      <c r="F59" s="154">
        <v>121982.9455</v>
      </c>
      <c r="G59" s="154">
        <v>131597.44200000001</v>
      </c>
      <c r="H59" s="154">
        <v>111857.8257</v>
      </c>
      <c r="I59" s="154">
        <v>10125.1198</v>
      </c>
      <c r="J59" s="154">
        <v>7087.5838600000097</v>
      </c>
      <c r="K59" s="155">
        <v>1.054</v>
      </c>
      <c r="L59" s="23"/>
    </row>
    <row r="60" spans="1:12">
      <c r="A60" s="151" t="s">
        <v>372</v>
      </c>
      <c r="B60" s="154">
        <v>40720.582499999997</v>
      </c>
      <c r="C60" s="154">
        <v>8996.4</v>
      </c>
      <c r="D60" s="154">
        <v>-4935.95</v>
      </c>
      <c r="E60" s="154">
        <v>1171.1300000000001</v>
      </c>
      <c r="F60" s="154">
        <v>45952.162499999999</v>
      </c>
      <c r="G60" s="154">
        <v>59986.586000000003</v>
      </c>
      <c r="H60" s="154">
        <v>50988.598100000003</v>
      </c>
      <c r="I60" s="154">
        <v>-5036.4355999999998</v>
      </c>
      <c r="J60" s="154">
        <v>-3525.5049199999999</v>
      </c>
      <c r="K60" s="155">
        <v>0.94099999999999995</v>
      </c>
      <c r="L60" s="23"/>
    </row>
    <row r="61" spans="1:12">
      <c r="A61" s="151" t="s">
        <v>373</v>
      </c>
      <c r="B61" s="154">
        <v>423559.92849999998</v>
      </c>
      <c r="C61" s="154">
        <v>607323.30000000005</v>
      </c>
      <c r="D61" s="154">
        <v>-356523.15</v>
      </c>
      <c r="E61" s="154">
        <v>43993.79</v>
      </c>
      <c r="F61" s="154">
        <v>718353.86849999998</v>
      </c>
      <c r="G61" s="154">
        <v>924214.777</v>
      </c>
      <c r="H61" s="154">
        <v>785582.56044999999</v>
      </c>
      <c r="I61" s="154">
        <v>-67228.691949999906</v>
      </c>
      <c r="J61" s="154">
        <v>-47060.084364999901</v>
      </c>
      <c r="K61" s="155">
        <v>0.94899999999999995</v>
      </c>
      <c r="L61" s="23"/>
    </row>
    <row r="62" spans="1:12">
      <c r="A62" s="151" t="s">
        <v>374</v>
      </c>
      <c r="B62" s="154">
        <v>93430.997499999998</v>
      </c>
      <c r="C62" s="154">
        <v>35591.199999999997</v>
      </c>
      <c r="D62" s="154">
        <v>-162.35</v>
      </c>
      <c r="E62" s="154">
        <v>9992.43</v>
      </c>
      <c r="F62" s="154">
        <v>138852.2775</v>
      </c>
      <c r="G62" s="154">
        <v>163123.29699999999</v>
      </c>
      <c r="H62" s="154">
        <v>138654.80244999999</v>
      </c>
      <c r="I62" s="154">
        <v>197.475050000008</v>
      </c>
      <c r="J62" s="154">
        <v>138.23253500000601</v>
      </c>
      <c r="K62" s="155">
        <v>1.0009999999999999</v>
      </c>
      <c r="L62" s="23"/>
    </row>
    <row r="63" spans="1:12">
      <c r="A63" s="151" t="s">
        <v>375</v>
      </c>
      <c r="B63" s="154">
        <v>169711.8395</v>
      </c>
      <c r="C63" s="154">
        <v>48028.4</v>
      </c>
      <c r="D63" s="154">
        <v>-20253.8</v>
      </c>
      <c r="E63" s="154">
        <v>17616.25</v>
      </c>
      <c r="F63" s="154">
        <v>215102.68950000001</v>
      </c>
      <c r="G63" s="154">
        <v>271106.99800000002</v>
      </c>
      <c r="H63" s="154">
        <v>230440.94829999999</v>
      </c>
      <c r="I63" s="154">
        <v>-15338.2588</v>
      </c>
      <c r="J63" s="154">
        <v>-10736.78116</v>
      </c>
      <c r="K63" s="155">
        <v>0.96</v>
      </c>
      <c r="L63" s="23"/>
    </row>
    <row r="64" spans="1:12">
      <c r="A64" s="151" t="s">
        <v>376</v>
      </c>
      <c r="B64" s="154">
        <v>597735.54550000001</v>
      </c>
      <c r="C64" s="154">
        <v>162387.4</v>
      </c>
      <c r="D64" s="154">
        <v>-49300.85</v>
      </c>
      <c r="E64" s="154">
        <v>51279.82</v>
      </c>
      <c r="F64" s="154">
        <v>762101.9155</v>
      </c>
      <c r="G64" s="154">
        <v>946478.30099999998</v>
      </c>
      <c r="H64" s="154">
        <v>804506.55585</v>
      </c>
      <c r="I64" s="154">
        <v>-42404.6403499999</v>
      </c>
      <c r="J64" s="154">
        <v>-29683.248244999901</v>
      </c>
      <c r="K64" s="155">
        <v>0.96899999999999997</v>
      </c>
      <c r="L64" s="23"/>
    </row>
    <row r="65" spans="1:12">
      <c r="A65" s="151" t="s">
        <v>377</v>
      </c>
      <c r="B65" s="154">
        <v>55725.041499999999</v>
      </c>
      <c r="C65" s="154">
        <v>33816.400000000001</v>
      </c>
      <c r="D65" s="154">
        <v>-6645.3</v>
      </c>
      <c r="E65" s="154">
        <v>5322.36</v>
      </c>
      <c r="F65" s="154">
        <v>88218.501499999998</v>
      </c>
      <c r="G65" s="154">
        <v>105748.872</v>
      </c>
      <c r="H65" s="154">
        <v>89886.541200000007</v>
      </c>
      <c r="I65" s="154">
        <v>-1668.03970000001</v>
      </c>
      <c r="J65" s="154">
        <v>-1167.62779000001</v>
      </c>
      <c r="K65" s="155">
        <v>0.98899999999999999</v>
      </c>
      <c r="L65" s="23"/>
    </row>
    <row r="66" spans="1:12">
      <c r="A66" s="151" t="s">
        <v>378</v>
      </c>
      <c r="B66" s="154">
        <v>48763.790999999997</v>
      </c>
      <c r="C66" s="154">
        <v>16035.25</v>
      </c>
      <c r="D66" s="154">
        <v>-30078.1</v>
      </c>
      <c r="E66" s="154">
        <v>347.65</v>
      </c>
      <c r="F66" s="154">
        <v>35068.591</v>
      </c>
      <c r="G66" s="154">
        <v>34770.58</v>
      </c>
      <c r="H66" s="154">
        <v>29554.992999999999</v>
      </c>
      <c r="I66" s="154">
        <v>5513.598</v>
      </c>
      <c r="J66" s="154">
        <v>3859.5185999999999</v>
      </c>
      <c r="K66" s="155">
        <v>1.111</v>
      </c>
      <c r="L66" s="23"/>
    </row>
    <row r="67" spans="1:12">
      <c r="A67" s="151" t="s">
        <v>379</v>
      </c>
      <c r="B67" s="154">
        <v>44884.438999999998</v>
      </c>
      <c r="C67" s="154">
        <v>11254.85</v>
      </c>
      <c r="D67" s="154">
        <v>-5929.6</v>
      </c>
      <c r="E67" s="154">
        <v>1164.33</v>
      </c>
      <c r="F67" s="154">
        <v>51374.019</v>
      </c>
      <c r="G67" s="154">
        <v>53748.561000000002</v>
      </c>
      <c r="H67" s="154">
        <v>45686.276850000002</v>
      </c>
      <c r="I67" s="154">
        <v>5687.74215</v>
      </c>
      <c r="J67" s="154">
        <v>3981.4195049999998</v>
      </c>
      <c r="K67" s="155">
        <v>1.0740000000000001</v>
      </c>
      <c r="L67" s="23"/>
    </row>
    <row r="68" spans="1:12">
      <c r="A68" s="151" t="s">
        <v>380</v>
      </c>
      <c r="B68" s="154">
        <v>3638.2939999999999</v>
      </c>
      <c r="C68" s="154">
        <v>10293.5</v>
      </c>
      <c r="D68" s="154">
        <v>-56.95</v>
      </c>
      <c r="E68" s="154">
        <v>0</v>
      </c>
      <c r="F68" s="154">
        <v>13874.843999999999</v>
      </c>
      <c r="G68" s="154">
        <v>10111.882</v>
      </c>
      <c r="H68" s="154">
        <v>8595.0997000000007</v>
      </c>
      <c r="I68" s="154">
        <v>5279.7443000000003</v>
      </c>
      <c r="J68" s="154">
        <v>3695.8210100000001</v>
      </c>
      <c r="K68" s="155">
        <v>1.365</v>
      </c>
      <c r="L68" s="23"/>
    </row>
    <row r="69" spans="1:12">
      <c r="A69" s="151" t="s">
        <v>381</v>
      </c>
      <c r="B69" s="154">
        <v>45405.796999999999</v>
      </c>
      <c r="C69" s="154">
        <v>13693.5</v>
      </c>
      <c r="D69" s="154">
        <v>-4745.55</v>
      </c>
      <c r="E69" s="154">
        <v>2516.85</v>
      </c>
      <c r="F69" s="154">
        <v>56870.597000000002</v>
      </c>
      <c r="G69" s="154">
        <v>70653.341</v>
      </c>
      <c r="H69" s="154">
        <v>60055.339849999997</v>
      </c>
      <c r="I69" s="154">
        <v>-3184.7428500000001</v>
      </c>
      <c r="J69" s="154">
        <v>-2229.3199949999998</v>
      </c>
      <c r="K69" s="155">
        <v>0.96799999999999997</v>
      </c>
      <c r="L69" s="23"/>
    </row>
    <row r="70" spans="1:12">
      <c r="A70" s="151" t="s">
        <v>382</v>
      </c>
      <c r="B70" s="154">
        <v>20311.9395</v>
      </c>
      <c r="C70" s="154">
        <v>8962.4</v>
      </c>
      <c r="D70" s="154">
        <v>-7595.6</v>
      </c>
      <c r="E70" s="154">
        <v>316.88</v>
      </c>
      <c r="F70" s="154">
        <v>21995.619500000001</v>
      </c>
      <c r="G70" s="154">
        <v>25921.987000000001</v>
      </c>
      <c r="H70" s="154">
        <v>22033.68895</v>
      </c>
      <c r="I70" s="154">
        <v>-38.069449999995399</v>
      </c>
      <c r="J70" s="154">
        <v>-26.648614999996799</v>
      </c>
      <c r="K70" s="155">
        <v>0.999</v>
      </c>
      <c r="L70" s="23"/>
    </row>
    <row r="71" spans="1:12" ht="18.75" customHeight="1">
      <c r="A71" s="145" t="s">
        <v>383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5"/>
      <c r="L71" s="23"/>
    </row>
    <row r="72" spans="1:12">
      <c r="A72" s="151" t="s">
        <v>384</v>
      </c>
      <c r="B72" s="154">
        <v>26963.458500000001</v>
      </c>
      <c r="C72" s="154">
        <v>9985.7999999999993</v>
      </c>
      <c r="D72" s="154">
        <v>-4253.3999999999996</v>
      </c>
      <c r="E72" s="154">
        <v>1321.24</v>
      </c>
      <c r="F72" s="154">
        <v>34017.0985</v>
      </c>
      <c r="G72" s="154">
        <v>39556.754000000001</v>
      </c>
      <c r="H72" s="154">
        <v>33623.240899999997</v>
      </c>
      <c r="I72" s="154">
        <v>393.85759999999601</v>
      </c>
      <c r="J72" s="154">
        <v>275.70031999999702</v>
      </c>
      <c r="K72" s="155">
        <v>1.0069999999999999</v>
      </c>
      <c r="L72" s="23"/>
    </row>
    <row r="73" spans="1:12">
      <c r="A73" s="151" t="s">
        <v>385</v>
      </c>
      <c r="B73" s="154">
        <v>167287.2445</v>
      </c>
      <c r="C73" s="154">
        <v>17501.5</v>
      </c>
      <c r="D73" s="154">
        <v>-68975.8</v>
      </c>
      <c r="E73" s="154">
        <v>237.49</v>
      </c>
      <c r="F73" s="154">
        <v>116050.4345</v>
      </c>
      <c r="G73" s="154">
        <v>136239.43799999999</v>
      </c>
      <c r="H73" s="154">
        <v>115803.5223</v>
      </c>
      <c r="I73" s="154">
        <v>246.91220000000601</v>
      </c>
      <c r="J73" s="154">
        <v>172.838540000004</v>
      </c>
      <c r="K73" s="155">
        <v>1.0009999999999999</v>
      </c>
      <c r="L73" s="23"/>
    </row>
    <row r="74" spans="1:12">
      <c r="A74" s="151" t="s">
        <v>386</v>
      </c>
      <c r="B74" s="154">
        <v>90786.366999999998</v>
      </c>
      <c r="C74" s="154">
        <v>72643.55</v>
      </c>
      <c r="D74" s="154">
        <v>-12609.75</v>
      </c>
      <c r="E74" s="154">
        <v>3624.4</v>
      </c>
      <c r="F74" s="154">
        <v>154444.56700000001</v>
      </c>
      <c r="G74" s="154">
        <v>153784.06899999999</v>
      </c>
      <c r="H74" s="154">
        <v>130716.45865</v>
      </c>
      <c r="I74" s="154">
        <v>23728.108349999999</v>
      </c>
      <c r="J74" s="154">
        <v>16609.675845000002</v>
      </c>
      <c r="K74" s="155">
        <v>1.1080000000000001</v>
      </c>
      <c r="L74" s="23"/>
    </row>
    <row r="75" spans="1:12">
      <c r="A75" s="151" t="s">
        <v>387</v>
      </c>
      <c r="B75" s="154">
        <v>52776.285499999998</v>
      </c>
      <c r="C75" s="154">
        <v>3119.5</v>
      </c>
      <c r="D75" s="154">
        <v>-14974.45</v>
      </c>
      <c r="E75" s="154">
        <v>-885.53</v>
      </c>
      <c r="F75" s="154">
        <v>40035.805500000002</v>
      </c>
      <c r="G75" s="154">
        <v>39056.99</v>
      </c>
      <c r="H75" s="154">
        <v>33198.441500000001</v>
      </c>
      <c r="I75" s="154">
        <v>6837.3639999999996</v>
      </c>
      <c r="J75" s="154">
        <v>4786.1548000000003</v>
      </c>
      <c r="K75" s="155">
        <v>1.123</v>
      </c>
      <c r="L75" s="23"/>
    </row>
    <row r="76" spans="1:12">
      <c r="A76" s="151" t="s">
        <v>388</v>
      </c>
      <c r="B76" s="154">
        <v>38169.852500000001</v>
      </c>
      <c r="C76" s="154">
        <v>9001.5</v>
      </c>
      <c r="D76" s="154">
        <v>-3995</v>
      </c>
      <c r="E76" s="154">
        <v>1871.02</v>
      </c>
      <c r="F76" s="154">
        <v>45047.372499999998</v>
      </c>
      <c r="G76" s="154">
        <v>34037.267999999996</v>
      </c>
      <c r="H76" s="154">
        <v>28931.677800000001</v>
      </c>
      <c r="I76" s="154">
        <v>16115.6947</v>
      </c>
      <c r="J76" s="154">
        <v>11280.986290000001</v>
      </c>
      <c r="K76" s="155">
        <v>1.331</v>
      </c>
      <c r="L76" s="23"/>
    </row>
    <row r="77" spans="1:12">
      <c r="A77" s="151" t="s">
        <v>389</v>
      </c>
      <c r="B77" s="154">
        <v>700908.36950000003</v>
      </c>
      <c r="C77" s="154">
        <v>166418.95000000001</v>
      </c>
      <c r="D77" s="154">
        <v>-66804.899999999994</v>
      </c>
      <c r="E77" s="154">
        <v>28088.59</v>
      </c>
      <c r="F77" s="154">
        <v>828611.00950000004</v>
      </c>
      <c r="G77" s="154">
        <v>734103.96</v>
      </c>
      <c r="H77" s="154">
        <v>623988.36600000004</v>
      </c>
      <c r="I77" s="154">
        <v>204622.64350000001</v>
      </c>
      <c r="J77" s="154">
        <v>143235.85045</v>
      </c>
      <c r="K77" s="155">
        <v>1.1950000000000001</v>
      </c>
      <c r="L77" s="23"/>
    </row>
    <row r="78" spans="1:12">
      <c r="A78" s="151" t="s">
        <v>390</v>
      </c>
      <c r="B78" s="154">
        <v>24910.260999999999</v>
      </c>
      <c r="C78" s="154">
        <v>3785.9</v>
      </c>
      <c r="D78" s="154">
        <v>-4564.5</v>
      </c>
      <c r="E78" s="154">
        <v>540.94000000000005</v>
      </c>
      <c r="F78" s="154">
        <v>24672.600999999999</v>
      </c>
      <c r="G78" s="154">
        <v>32261.534</v>
      </c>
      <c r="H78" s="154">
        <v>27422.303899999999</v>
      </c>
      <c r="I78" s="154">
        <v>-2749.7029000000002</v>
      </c>
      <c r="J78" s="154">
        <v>-1924.7920300000001</v>
      </c>
      <c r="K78" s="155">
        <v>0.94</v>
      </c>
      <c r="L78" s="23"/>
    </row>
    <row r="79" spans="1:12">
      <c r="A79" s="151" t="s">
        <v>391</v>
      </c>
      <c r="B79" s="154">
        <v>202171.981</v>
      </c>
      <c r="C79" s="154">
        <v>50898.85</v>
      </c>
      <c r="D79" s="154">
        <v>-42091.15</v>
      </c>
      <c r="E79" s="154">
        <v>6970</v>
      </c>
      <c r="F79" s="154">
        <v>217949.68100000001</v>
      </c>
      <c r="G79" s="154">
        <v>210285.74100000001</v>
      </c>
      <c r="H79" s="154">
        <v>178742.87985</v>
      </c>
      <c r="I79" s="154">
        <v>39206.801149999999</v>
      </c>
      <c r="J79" s="154">
        <v>27444.760805000002</v>
      </c>
      <c r="K79" s="155">
        <v>1.131</v>
      </c>
      <c r="L79" s="23"/>
    </row>
    <row r="80" spans="1:12">
      <c r="A80" s="151" t="s">
        <v>392</v>
      </c>
      <c r="B80" s="154">
        <v>81507.035499999998</v>
      </c>
      <c r="C80" s="154">
        <v>14916.65</v>
      </c>
      <c r="D80" s="154">
        <v>-19463.3</v>
      </c>
      <c r="E80" s="154">
        <v>1288.94</v>
      </c>
      <c r="F80" s="154">
        <v>78249.325500000006</v>
      </c>
      <c r="G80" s="154">
        <v>79679.046000000002</v>
      </c>
      <c r="H80" s="154">
        <v>67727.189100000003</v>
      </c>
      <c r="I80" s="154">
        <v>10522.136399999999</v>
      </c>
      <c r="J80" s="154">
        <v>7365.4954799999896</v>
      </c>
      <c r="K80" s="155">
        <v>1.0920000000000001</v>
      </c>
      <c r="L80" s="23"/>
    </row>
    <row r="81" spans="1:12">
      <c r="A81" s="151" t="s">
        <v>393</v>
      </c>
      <c r="B81" s="154">
        <v>89852.967999999993</v>
      </c>
      <c r="C81" s="154">
        <v>20080.400000000001</v>
      </c>
      <c r="D81" s="154">
        <v>-17782.849999999999</v>
      </c>
      <c r="E81" s="154">
        <v>2573.29</v>
      </c>
      <c r="F81" s="154">
        <v>94723.808000000005</v>
      </c>
      <c r="G81" s="154">
        <v>119141.705</v>
      </c>
      <c r="H81" s="154">
        <v>101270.44925000001</v>
      </c>
      <c r="I81" s="154">
        <v>-6546.6412500000297</v>
      </c>
      <c r="J81" s="154">
        <v>-4582.6488750000199</v>
      </c>
      <c r="K81" s="155">
        <v>0.96199999999999997</v>
      </c>
      <c r="L81" s="23"/>
    </row>
    <row r="82" spans="1:12">
      <c r="A82" s="151" t="s">
        <v>394</v>
      </c>
      <c r="B82" s="154">
        <v>49086.135999999999</v>
      </c>
      <c r="C82" s="154">
        <v>15313.6</v>
      </c>
      <c r="D82" s="154">
        <v>-227.8</v>
      </c>
      <c r="E82" s="154">
        <v>4798.25</v>
      </c>
      <c r="F82" s="154">
        <v>68970.186000000002</v>
      </c>
      <c r="G82" s="154">
        <v>78020.434999999998</v>
      </c>
      <c r="H82" s="154">
        <v>66317.369749999998</v>
      </c>
      <c r="I82" s="154">
        <v>2652.8162499999899</v>
      </c>
      <c r="J82" s="154">
        <v>1856.9713749999901</v>
      </c>
      <c r="K82" s="155">
        <v>1.024</v>
      </c>
      <c r="L82" s="23"/>
    </row>
    <row r="83" spans="1:12">
      <c r="A83" s="151" t="s">
        <v>395</v>
      </c>
      <c r="B83" s="154">
        <v>111908.3735</v>
      </c>
      <c r="C83" s="154">
        <v>45681.55</v>
      </c>
      <c r="D83" s="154">
        <v>-14835.05</v>
      </c>
      <c r="E83" s="154">
        <v>6302.92</v>
      </c>
      <c r="F83" s="154">
        <v>149057.7935</v>
      </c>
      <c r="G83" s="154">
        <v>151245.30799999999</v>
      </c>
      <c r="H83" s="154">
        <v>128558.51179999999</v>
      </c>
      <c r="I83" s="154">
        <v>20499.2817</v>
      </c>
      <c r="J83" s="154">
        <v>14349.49719</v>
      </c>
      <c r="K83" s="155">
        <v>1.095</v>
      </c>
      <c r="L83" s="23"/>
    </row>
    <row r="84" spans="1:12">
      <c r="A84" s="151" t="s">
        <v>396</v>
      </c>
      <c r="B84" s="154">
        <v>156958.18950000001</v>
      </c>
      <c r="C84" s="154">
        <v>103671.95</v>
      </c>
      <c r="D84" s="154">
        <v>-56059.199999999997</v>
      </c>
      <c r="E84" s="154">
        <v>3580.03</v>
      </c>
      <c r="F84" s="154">
        <v>208150.96950000001</v>
      </c>
      <c r="G84" s="154">
        <v>213132.921</v>
      </c>
      <c r="H84" s="154">
        <v>181162.98285</v>
      </c>
      <c r="I84" s="154">
        <v>26987.986649999999</v>
      </c>
      <c r="J84" s="154">
        <v>18891.590655</v>
      </c>
      <c r="K84" s="155">
        <v>1.089</v>
      </c>
      <c r="L84" s="23"/>
    </row>
    <row r="85" spans="1:12" ht="18.75" customHeight="1">
      <c r="A85" s="145" t="s">
        <v>397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5"/>
      <c r="L85" s="23"/>
    </row>
    <row r="86" spans="1:12">
      <c r="A86" s="151" t="s">
        <v>398</v>
      </c>
      <c r="B86" s="154">
        <v>92452.750499999995</v>
      </c>
      <c r="C86" s="154">
        <v>18128.8</v>
      </c>
      <c r="D86" s="154">
        <v>-12404.05</v>
      </c>
      <c r="E86" s="154">
        <v>3495.71</v>
      </c>
      <c r="F86" s="154">
        <v>101673.2105</v>
      </c>
      <c r="G86" s="154">
        <v>99091.744999999995</v>
      </c>
      <c r="H86" s="154">
        <v>84227.983250000005</v>
      </c>
      <c r="I86" s="154">
        <v>17445.22725</v>
      </c>
      <c r="J86" s="154">
        <v>12211.659075</v>
      </c>
      <c r="K86" s="155">
        <v>1.123</v>
      </c>
      <c r="L86" s="23"/>
    </row>
    <row r="87" spans="1:12">
      <c r="A87" s="151" t="s">
        <v>399</v>
      </c>
      <c r="B87" s="154">
        <v>28898.93</v>
      </c>
      <c r="C87" s="154">
        <v>12716</v>
      </c>
      <c r="D87" s="154">
        <v>-4935.1000000000004</v>
      </c>
      <c r="E87" s="154">
        <v>760.07</v>
      </c>
      <c r="F87" s="154">
        <v>37439.9</v>
      </c>
      <c r="G87" s="154">
        <v>34833.080999999998</v>
      </c>
      <c r="H87" s="154">
        <v>29608.118849999999</v>
      </c>
      <c r="I87" s="154">
        <v>7831.7811499999998</v>
      </c>
      <c r="J87" s="154">
        <v>5482.2468049999998</v>
      </c>
      <c r="K87" s="155">
        <v>1.157</v>
      </c>
      <c r="L87" s="23"/>
    </row>
    <row r="88" spans="1:12">
      <c r="A88" s="151" t="s">
        <v>400</v>
      </c>
      <c r="B88" s="154">
        <v>154942.83249999999</v>
      </c>
      <c r="C88" s="154">
        <v>41306.6</v>
      </c>
      <c r="D88" s="154">
        <v>-35079.5</v>
      </c>
      <c r="E88" s="154">
        <v>2085.9</v>
      </c>
      <c r="F88" s="154">
        <v>163255.83249999999</v>
      </c>
      <c r="G88" s="154">
        <v>191971.15900000001</v>
      </c>
      <c r="H88" s="154">
        <v>163175.48514999999</v>
      </c>
      <c r="I88" s="154">
        <v>80.347349999967307</v>
      </c>
      <c r="J88" s="154">
        <v>56.243144999977098</v>
      </c>
      <c r="K88" s="155">
        <v>1</v>
      </c>
      <c r="L88" s="23"/>
    </row>
    <row r="89" spans="1:12">
      <c r="A89" s="151" t="s">
        <v>401</v>
      </c>
      <c r="B89" s="154">
        <v>44117.818500000001</v>
      </c>
      <c r="C89" s="154">
        <v>10475.4</v>
      </c>
      <c r="D89" s="154">
        <v>-4965.7</v>
      </c>
      <c r="E89" s="154">
        <v>1507.9</v>
      </c>
      <c r="F89" s="154">
        <v>51135.4185</v>
      </c>
      <c r="G89" s="154">
        <v>57799.857000000004</v>
      </c>
      <c r="H89" s="154">
        <v>49129.878449999997</v>
      </c>
      <c r="I89" s="154">
        <v>2005.5400500000001</v>
      </c>
      <c r="J89" s="154">
        <v>1403.878035</v>
      </c>
      <c r="K89" s="155">
        <v>1.024</v>
      </c>
      <c r="L89" s="23"/>
    </row>
    <row r="90" spans="1:12">
      <c r="A90" s="151" t="s">
        <v>402</v>
      </c>
      <c r="B90" s="154">
        <v>70111.438999999998</v>
      </c>
      <c r="C90" s="154">
        <v>23649.55</v>
      </c>
      <c r="D90" s="154">
        <v>-7494.45</v>
      </c>
      <c r="E90" s="154">
        <v>3658.4</v>
      </c>
      <c r="F90" s="154">
        <v>89924.938999999998</v>
      </c>
      <c r="G90" s="154">
        <v>92405.862999999998</v>
      </c>
      <c r="H90" s="154">
        <v>78544.983550000004</v>
      </c>
      <c r="I90" s="154">
        <v>11379.955449999999</v>
      </c>
      <c r="J90" s="154">
        <v>7965.9688150000102</v>
      </c>
      <c r="K90" s="155">
        <v>1.0860000000000001</v>
      </c>
      <c r="L90" s="23"/>
    </row>
    <row r="91" spans="1:12">
      <c r="A91" s="151" t="s">
        <v>403</v>
      </c>
      <c r="B91" s="154">
        <v>37748.000999999997</v>
      </c>
      <c r="C91" s="154">
        <v>8367.4</v>
      </c>
      <c r="D91" s="154">
        <v>-3000.5</v>
      </c>
      <c r="E91" s="154">
        <v>1691.67</v>
      </c>
      <c r="F91" s="154">
        <v>44806.571000000004</v>
      </c>
      <c r="G91" s="154">
        <v>41595.445</v>
      </c>
      <c r="H91" s="154">
        <v>35356.128250000002</v>
      </c>
      <c r="I91" s="154">
        <v>9450.4427499999892</v>
      </c>
      <c r="J91" s="154">
        <v>6615.3099249999996</v>
      </c>
      <c r="K91" s="155">
        <v>1.159</v>
      </c>
      <c r="L91" s="23"/>
    </row>
    <row r="92" spans="1:12">
      <c r="A92" s="151" t="s">
        <v>404</v>
      </c>
      <c r="B92" s="154">
        <v>415059.83100000001</v>
      </c>
      <c r="C92" s="154">
        <v>124870.95</v>
      </c>
      <c r="D92" s="154">
        <v>-45339</v>
      </c>
      <c r="E92" s="154">
        <v>19751.28</v>
      </c>
      <c r="F92" s="154">
        <v>514343.06099999999</v>
      </c>
      <c r="G92" s="154">
        <v>540542.772</v>
      </c>
      <c r="H92" s="154">
        <v>459461.35619999998</v>
      </c>
      <c r="I92" s="154">
        <v>54881.7048</v>
      </c>
      <c r="J92" s="154">
        <v>38417.193359999997</v>
      </c>
      <c r="K92" s="155">
        <v>1.071</v>
      </c>
      <c r="L92" s="23"/>
    </row>
    <row r="93" spans="1:12">
      <c r="A93" s="151" t="s">
        <v>405</v>
      </c>
      <c r="B93" s="154">
        <v>77731.394499999995</v>
      </c>
      <c r="C93" s="154">
        <v>9655.15</v>
      </c>
      <c r="D93" s="154">
        <v>-10215.299999999999</v>
      </c>
      <c r="E93" s="154">
        <v>3037.56</v>
      </c>
      <c r="F93" s="154">
        <v>80208.804499999998</v>
      </c>
      <c r="G93" s="154">
        <v>91325.909</v>
      </c>
      <c r="H93" s="154">
        <v>77627.022649999999</v>
      </c>
      <c r="I93" s="154">
        <v>2581.7818499999798</v>
      </c>
      <c r="J93" s="154">
        <v>1807.2472949999899</v>
      </c>
      <c r="K93" s="155">
        <v>1.02</v>
      </c>
      <c r="L93" s="23"/>
    </row>
    <row r="94" spans="1:12" ht="18.75" customHeight="1">
      <c r="A94" s="145" t="s">
        <v>406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5"/>
      <c r="L94" s="23"/>
    </row>
    <row r="95" spans="1:12">
      <c r="A95" s="151" t="s">
        <v>407</v>
      </c>
      <c r="B95" s="154">
        <v>61262.368000000002</v>
      </c>
      <c r="C95" s="154">
        <v>8031.65</v>
      </c>
      <c r="D95" s="154">
        <v>-9177.4500000000007</v>
      </c>
      <c r="E95" s="154">
        <v>2668.83</v>
      </c>
      <c r="F95" s="154">
        <v>62785.398000000001</v>
      </c>
      <c r="G95" s="154">
        <v>58328.53</v>
      </c>
      <c r="H95" s="154">
        <v>49579.250500000002</v>
      </c>
      <c r="I95" s="154">
        <v>13206.147499999999</v>
      </c>
      <c r="J95" s="154">
        <v>9244.3032500000008</v>
      </c>
      <c r="K95" s="155">
        <v>1.1579999999999999</v>
      </c>
      <c r="L95" s="23"/>
    </row>
    <row r="96" spans="1:12">
      <c r="A96" s="151" t="s">
        <v>408</v>
      </c>
      <c r="B96" s="154">
        <v>70894.877500000002</v>
      </c>
      <c r="C96" s="154">
        <v>4969.1000000000004</v>
      </c>
      <c r="D96" s="154">
        <v>-10904.65</v>
      </c>
      <c r="E96" s="154">
        <v>1356.6</v>
      </c>
      <c r="F96" s="154">
        <v>66315.927500000005</v>
      </c>
      <c r="G96" s="154">
        <v>63755.086000000003</v>
      </c>
      <c r="H96" s="154">
        <v>54191.823100000001</v>
      </c>
      <c r="I96" s="154">
        <v>12124.1044</v>
      </c>
      <c r="J96" s="154">
        <v>8486.8730799999994</v>
      </c>
      <c r="K96" s="155">
        <v>1.133</v>
      </c>
      <c r="L96" s="23"/>
    </row>
    <row r="97" spans="1:12">
      <c r="A97" s="151" t="s">
        <v>409</v>
      </c>
      <c r="B97" s="154">
        <v>90280.425499999998</v>
      </c>
      <c r="C97" s="154">
        <v>18668.55</v>
      </c>
      <c r="D97" s="154">
        <v>-8971.75</v>
      </c>
      <c r="E97" s="154">
        <v>4587.62</v>
      </c>
      <c r="F97" s="154">
        <v>104564.8455</v>
      </c>
      <c r="G97" s="154">
        <v>110050.963</v>
      </c>
      <c r="H97" s="154">
        <v>93543.318549999996</v>
      </c>
      <c r="I97" s="154">
        <v>11021.526949999999</v>
      </c>
      <c r="J97" s="154">
        <v>7715.0688650000002</v>
      </c>
      <c r="K97" s="155">
        <v>1.07</v>
      </c>
      <c r="L97" s="23"/>
    </row>
    <row r="98" spans="1:12">
      <c r="A98" s="151" t="s">
        <v>410</v>
      </c>
      <c r="B98" s="154">
        <v>36532.900500000003</v>
      </c>
      <c r="C98" s="154">
        <v>5983.15</v>
      </c>
      <c r="D98" s="154">
        <v>-2729.35</v>
      </c>
      <c r="E98" s="154">
        <v>599.08000000000004</v>
      </c>
      <c r="F98" s="154">
        <v>40385.780500000001</v>
      </c>
      <c r="G98" s="154">
        <v>28072.766</v>
      </c>
      <c r="H98" s="154">
        <v>23861.8511</v>
      </c>
      <c r="I98" s="154">
        <v>16523.929400000001</v>
      </c>
      <c r="J98" s="154">
        <v>11566.75058</v>
      </c>
      <c r="K98" s="155">
        <v>1.4119999999999999</v>
      </c>
      <c r="L98" s="23"/>
    </row>
    <row r="99" spans="1:12">
      <c r="A99" s="151" t="s">
        <v>411</v>
      </c>
      <c r="B99" s="154">
        <v>326280.41200000001</v>
      </c>
      <c r="C99" s="154">
        <v>79172.399999999994</v>
      </c>
      <c r="D99" s="154">
        <v>-1093.0999999999999</v>
      </c>
      <c r="E99" s="154">
        <v>29597.85</v>
      </c>
      <c r="F99" s="154">
        <v>433957.56199999998</v>
      </c>
      <c r="G99" s="154">
        <v>535060.33799999999</v>
      </c>
      <c r="H99" s="154">
        <v>454801.28730000003</v>
      </c>
      <c r="I99" s="154">
        <v>-20843.7252999999</v>
      </c>
      <c r="J99" s="154">
        <v>-14590.60771</v>
      </c>
      <c r="K99" s="155">
        <v>0.97299999999999998</v>
      </c>
      <c r="L99" s="23"/>
    </row>
    <row r="100" spans="1:12">
      <c r="A100" s="151" t="s">
        <v>412</v>
      </c>
      <c r="B100" s="154">
        <v>101429.35799999999</v>
      </c>
      <c r="C100" s="154">
        <v>15578.8</v>
      </c>
      <c r="D100" s="154">
        <v>-20099.099999999999</v>
      </c>
      <c r="E100" s="154">
        <v>3057.28</v>
      </c>
      <c r="F100" s="154">
        <v>99966.338000000003</v>
      </c>
      <c r="G100" s="154">
        <v>94301.630999999994</v>
      </c>
      <c r="H100" s="154">
        <v>80156.386350000001</v>
      </c>
      <c r="I100" s="154">
        <v>19809.951649999999</v>
      </c>
      <c r="J100" s="154">
        <v>13866.966155</v>
      </c>
      <c r="K100" s="155">
        <v>1.147</v>
      </c>
      <c r="L100" s="23"/>
    </row>
    <row r="101" spans="1:12">
      <c r="A101" s="151" t="s">
        <v>413</v>
      </c>
      <c r="B101" s="154">
        <v>73392.3505</v>
      </c>
      <c r="C101" s="154">
        <v>17552.5</v>
      </c>
      <c r="D101" s="154">
        <v>-6992.95</v>
      </c>
      <c r="E101" s="154">
        <v>5228.8599999999997</v>
      </c>
      <c r="F101" s="154">
        <v>89180.760500000004</v>
      </c>
      <c r="G101" s="154">
        <v>95892.448000000004</v>
      </c>
      <c r="H101" s="154">
        <v>81508.580799999996</v>
      </c>
      <c r="I101" s="154">
        <v>7672.1797000000097</v>
      </c>
      <c r="J101" s="154">
        <v>5370.5257900000097</v>
      </c>
      <c r="K101" s="155">
        <v>1.056</v>
      </c>
      <c r="L101" s="23"/>
    </row>
    <row r="102" spans="1:12">
      <c r="A102" s="151" t="s">
        <v>414</v>
      </c>
      <c r="B102" s="154">
        <v>134328.16899999999</v>
      </c>
      <c r="C102" s="154">
        <v>25542.5</v>
      </c>
      <c r="D102" s="154">
        <v>-28445.25</v>
      </c>
      <c r="E102" s="154">
        <v>2423.86</v>
      </c>
      <c r="F102" s="154">
        <v>133849.27900000001</v>
      </c>
      <c r="G102" s="154">
        <v>135541.603</v>
      </c>
      <c r="H102" s="154">
        <v>115210.36255000001</v>
      </c>
      <c r="I102" s="154">
        <v>18638.916450000001</v>
      </c>
      <c r="J102" s="154">
        <v>13047.241515</v>
      </c>
      <c r="K102" s="155">
        <v>1.0960000000000001</v>
      </c>
      <c r="L102" s="23"/>
    </row>
    <row r="103" spans="1:12">
      <c r="A103" s="151" t="s">
        <v>415</v>
      </c>
      <c r="B103" s="154">
        <v>105439.04949999999</v>
      </c>
      <c r="C103" s="154">
        <v>26813.25</v>
      </c>
      <c r="D103" s="154">
        <v>-16282.6</v>
      </c>
      <c r="E103" s="154">
        <v>6999.75</v>
      </c>
      <c r="F103" s="154">
        <v>122969.4495</v>
      </c>
      <c r="G103" s="154">
        <v>149709.37299999999</v>
      </c>
      <c r="H103" s="154">
        <v>127252.96705000001</v>
      </c>
      <c r="I103" s="154">
        <v>-4283.5175499999996</v>
      </c>
      <c r="J103" s="154">
        <v>-2998.4622850000001</v>
      </c>
      <c r="K103" s="155">
        <v>0.98</v>
      </c>
      <c r="L103" s="23"/>
    </row>
    <row r="104" spans="1:12">
      <c r="A104" s="151" t="s">
        <v>416</v>
      </c>
      <c r="B104" s="154">
        <v>27969.735499999999</v>
      </c>
      <c r="C104" s="154">
        <v>5907.5</v>
      </c>
      <c r="D104" s="154">
        <v>-2330.6999999999998</v>
      </c>
      <c r="E104" s="154">
        <v>1801.66</v>
      </c>
      <c r="F104" s="154">
        <v>33348.195500000002</v>
      </c>
      <c r="G104" s="154">
        <v>31402.724999999999</v>
      </c>
      <c r="H104" s="154">
        <v>26692.31625</v>
      </c>
      <c r="I104" s="154">
        <v>6655.87924999999</v>
      </c>
      <c r="J104" s="154">
        <v>4659.1154749999996</v>
      </c>
      <c r="K104" s="155">
        <v>1.1479999999999999</v>
      </c>
      <c r="L104" s="23"/>
    </row>
    <row r="105" spans="1:12">
      <c r="A105" s="151" t="s">
        <v>417</v>
      </c>
      <c r="B105" s="154">
        <v>83673.754499999995</v>
      </c>
      <c r="C105" s="154">
        <v>22554.75</v>
      </c>
      <c r="D105" s="154">
        <v>-7014.2</v>
      </c>
      <c r="E105" s="154">
        <v>3552.15</v>
      </c>
      <c r="F105" s="154">
        <v>102766.45450000001</v>
      </c>
      <c r="G105" s="154">
        <v>102657.1</v>
      </c>
      <c r="H105" s="154">
        <v>87258.535000000003</v>
      </c>
      <c r="I105" s="154">
        <v>15507.9195</v>
      </c>
      <c r="J105" s="154">
        <v>10855.54365</v>
      </c>
      <c r="K105" s="155">
        <v>1.1060000000000001</v>
      </c>
      <c r="L105" s="23"/>
    </row>
    <row r="106" spans="1:12">
      <c r="A106" s="151" t="s">
        <v>418</v>
      </c>
      <c r="B106" s="154">
        <v>161686.8505</v>
      </c>
      <c r="C106" s="154">
        <v>59297.7</v>
      </c>
      <c r="D106" s="154">
        <v>-9993.4500000000007</v>
      </c>
      <c r="E106" s="154">
        <v>7068.26</v>
      </c>
      <c r="F106" s="154">
        <v>218059.36050000001</v>
      </c>
      <c r="G106" s="154">
        <v>252300.45300000001</v>
      </c>
      <c r="H106" s="154">
        <v>214455.38505000001</v>
      </c>
      <c r="I106" s="154">
        <v>3603.9754499999999</v>
      </c>
      <c r="J106" s="154">
        <v>2522.782815</v>
      </c>
      <c r="K106" s="155">
        <v>1.01</v>
      </c>
      <c r="L106" s="23"/>
    </row>
    <row r="107" spans="1:12" ht="18.75" customHeight="1">
      <c r="A107" s="145" t="s">
        <v>419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L107" s="23"/>
    </row>
    <row r="108" spans="1:12">
      <c r="A108" s="151" t="s">
        <v>420</v>
      </c>
      <c r="B108" s="154">
        <v>179122.91200000001</v>
      </c>
      <c r="C108" s="154">
        <v>59058</v>
      </c>
      <c r="D108" s="154">
        <v>-379.95</v>
      </c>
      <c r="E108" s="154">
        <v>26345.75</v>
      </c>
      <c r="F108" s="154">
        <v>264146.712</v>
      </c>
      <c r="G108" s="154">
        <v>369762.76899999997</v>
      </c>
      <c r="H108" s="154">
        <v>314298.35365</v>
      </c>
      <c r="I108" s="154">
        <v>-50151.641649999903</v>
      </c>
      <c r="J108" s="154">
        <v>-35106.149154999999</v>
      </c>
      <c r="K108" s="155">
        <v>0.90500000000000003</v>
      </c>
      <c r="L108" s="23"/>
    </row>
    <row r="109" spans="1:12" ht="18.75" customHeight="1">
      <c r="A109" s="145" t="s">
        <v>421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5"/>
      <c r="L109" s="23"/>
    </row>
    <row r="110" spans="1:12">
      <c r="A110" s="151" t="s">
        <v>422</v>
      </c>
      <c r="B110" s="154">
        <v>147331.28599999999</v>
      </c>
      <c r="C110" s="154">
        <v>63730.45</v>
      </c>
      <c r="D110" s="154">
        <v>-4246.6000000000004</v>
      </c>
      <c r="E110" s="154">
        <v>8445.43</v>
      </c>
      <c r="F110" s="154">
        <v>215260.56599999999</v>
      </c>
      <c r="G110" s="154">
        <v>226927.56200000001</v>
      </c>
      <c r="H110" s="154">
        <v>192888.4277</v>
      </c>
      <c r="I110" s="154">
        <v>22372.138299999999</v>
      </c>
      <c r="J110" s="154">
        <v>15660.496810000001</v>
      </c>
      <c r="K110" s="155">
        <v>1.069</v>
      </c>
      <c r="L110" s="23"/>
    </row>
    <row r="111" spans="1:12">
      <c r="A111" s="151" t="s">
        <v>423</v>
      </c>
      <c r="B111" s="154">
        <v>351210.29399999999</v>
      </c>
      <c r="C111" s="154">
        <v>72766.8</v>
      </c>
      <c r="D111" s="154">
        <v>-38114.85</v>
      </c>
      <c r="E111" s="154">
        <v>16958.18</v>
      </c>
      <c r="F111" s="154">
        <v>402820.424</v>
      </c>
      <c r="G111" s="154">
        <v>388665.29200000002</v>
      </c>
      <c r="H111" s="154">
        <v>330365.49819999997</v>
      </c>
      <c r="I111" s="154">
        <v>72454.925799999997</v>
      </c>
      <c r="J111" s="154">
        <v>50718.448060000002</v>
      </c>
      <c r="K111" s="155">
        <v>1.1299999999999999</v>
      </c>
      <c r="L111" s="23"/>
    </row>
    <row r="112" spans="1:12">
      <c r="A112" s="151" t="s">
        <v>424</v>
      </c>
      <c r="B112" s="154">
        <v>83076.715500000006</v>
      </c>
      <c r="C112" s="154">
        <v>15543.1</v>
      </c>
      <c r="D112" s="154">
        <v>-18921</v>
      </c>
      <c r="E112" s="154">
        <v>2896.12</v>
      </c>
      <c r="F112" s="154">
        <v>82594.935500000007</v>
      </c>
      <c r="G112" s="154">
        <v>77812.195999999996</v>
      </c>
      <c r="H112" s="154">
        <v>66140.366599999994</v>
      </c>
      <c r="I112" s="154">
        <v>16454.568899999998</v>
      </c>
      <c r="J112" s="154">
        <v>11518.19823</v>
      </c>
      <c r="K112" s="155">
        <v>1.1479999999999999</v>
      </c>
      <c r="L112" s="23"/>
    </row>
    <row r="113" spans="1:12">
      <c r="A113" s="151" t="s">
        <v>425</v>
      </c>
      <c r="B113" s="154">
        <v>132284.78200000001</v>
      </c>
      <c r="C113" s="154">
        <v>26932.25</v>
      </c>
      <c r="D113" s="154">
        <v>-27663.25</v>
      </c>
      <c r="E113" s="154">
        <v>5855.48</v>
      </c>
      <c r="F113" s="154">
        <v>137409.26199999999</v>
      </c>
      <c r="G113" s="154">
        <v>174138.16800000001</v>
      </c>
      <c r="H113" s="154">
        <v>148017.44279999999</v>
      </c>
      <c r="I113" s="154">
        <v>-10608.1808</v>
      </c>
      <c r="J113" s="154">
        <v>-7425.7265599999801</v>
      </c>
      <c r="K113" s="155">
        <v>0.95699999999999996</v>
      </c>
      <c r="L113" s="23"/>
    </row>
    <row r="114" spans="1:12">
      <c r="A114" s="151" t="s">
        <v>426</v>
      </c>
      <c r="B114" s="154">
        <v>105926.7715</v>
      </c>
      <c r="C114" s="154">
        <v>9281.15</v>
      </c>
      <c r="D114" s="154">
        <v>-25714.2</v>
      </c>
      <c r="E114" s="154">
        <v>2265.59</v>
      </c>
      <c r="F114" s="154">
        <v>91759.311499999996</v>
      </c>
      <c r="G114" s="154">
        <v>101121.851</v>
      </c>
      <c r="H114" s="154">
        <v>85953.573350000006</v>
      </c>
      <c r="I114" s="154">
        <v>5805.7381500000001</v>
      </c>
      <c r="J114" s="154">
        <v>4064.016705</v>
      </c>
      <c r="K114" s="155">
        <v>1.04</v>
      </c>
      <c r="L114" s="23"/>
    </row>
    <row r="115" spans="1:12" ht="18.75" customHeight="1">
      <c r="A115" s="145" t="s">
        <v>427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5"/>
      <c r="L115" s="23"/>
    </row>
    <row r="116" spans="1:12">
      <c r="A116" s="151" t="s">
        <v>428</v>
      </c>
      <c r="B116" s="154">
        <v>52104.966999999997</v>
      </c>
      <c r="C116" s="154">
        <v>13530.3</v>
      </c>
      <c r="D116" s="154">
        <v>-14456.8</v>
      </c>
      <c r="E116" s="154">
        <v>2417.5700000000002</v>
      </c>
      <c r="F116" s="154">
        <v>53596.036999999997</v>
      </c>
      <c r="G116" s="154">
        <v>61228.826000000001</v>
      </c>
      <c r="H116" s="154">
        <v>52044.502099999998</v>
      </c>
      <c r="I116" s="154">
        <v>1551.5348999999901</v>
      </c>
      <c r="J116" s="154">
        <v>1086.0744299999899</v>
      </c>
      <c r="K116" s="155">
        <v>1.018</v>
      </c>
      <c r="L116" s="23"/>
    </row>
    <row r="117" spans="1:12">
      <c r="A117" s="151" t="s">
        <v>429</v>
      </c>
      <c r="B117" s="154">
        <v>54696.340499999998</v>
      </c>
      <c r="C117" s="154">
        <v>9394.2000000000007</v>
      </c>
      <c r="D117" s="154">
        <v>-7002.3</v>
      </c>
      <c r="E117" s="154">
        <v>3092.3</v>
      </c>
      <c r="F117" s="154">
        <v>60180.540500000003</v>
      </c>
      <c r="G117" s="154">
        <v>68223.010999999999</v>
      </c>
      <c r="H117" s="154">
        <v>57989.559350000003</v>
      </c>
      <c r="I117" s="154">
        <v>2190.9811500000001</v>
      </c>
      <c r="J117" s="154">
        <v>1533.686805</v>
      </c>
      <c r="K117" s="155">
        <v>1.022</v>
      </c>
      <c r="L117" s="23"/>
    </row>
    <row r="118" spans="1:12">
      <c r="A118" s="151" t="s">
        <v>430</v>
      </c>
      <c r="B118" s="154">
        <v>27361.484499999999</v>
      </c>
      <c r="C118" s="154">
        <v>16593.7</v>
      </c>
      <c r="D118" s="154">
        <v>-746.3</v>
      </c>
      <c r="E118" s="154">
        <v>5694.49</v>
      </c>
      <c r="F118" s="154">
        <v>48903.374499999998</v>
      </c>
      <c r="G118" s="154">
        <v>61786.391000000003</v>
      </c>
      <c r="H118" s="154">
        <v>52518.432350000003</v>
      </c>
      <c r="I118" s="154">
        <v>-3615.0578500000001</v>
      </c>
      <c r="J118" s="154">
        <v>-2530.5404950000002</v>
      </c>
      <c r="K118" s="155">
        <v>0.95899999999999996</v>
      </c>
      <c r="L118" s="23"/>
    </row>
    <row r="119" spans="1:12">
      <c r="A119" s="151" t="s">
        <v>431</v>
      </c>
      <c r="B119" s="154">
        <v>51953.605000000003</v>
      </c>
      <c r="C119" s="154">
        <v>9052.5</v>
      </c>
      <c r="D119" s="154">
        <v>-12024.95</v>
      </c>
      <c r="E119" s="154">
        <v>1654.95</v>
      </c>
      <c r="F119" s="154">
        <v>50636.105000000003</v>
      </c>
      <c r="G119" s="154">
        <v>44759.303999999996</v>
      </c>
      <c r="H119" s="154">
        <v>38045.4084</v>
      </c>
      <c r="I119" s="154">
        <v>12590.696599999999</v>
      </c>
      <c r="J119" s="154">
        <v>8813.4876199999999</v>
      </c>
      <c r="K119" s="155">
        <v>1.1970000000000001</v>
      </c>
      <c r="L119" s="23"/>
    </row>
    <row r="120" spans="1:12">
      <c r="A120" s="151" t="s">
        <v>432</v>
      </c>
      <c r="B120" s="154">
        <v>185980.4515</v>
      </c>
      <c r="C120" s="154">
        <v>26138.35</v>
      </c>
      <c r="D120" s="154">
        <v>-28902.55</v>
      </c>
      <c r="E120" s="154">
        <v>9091.26</v>
      </c>
      <c r="F120" s="154">
        <v>192307.51149999999</v>
      </c>
      <c r="G120" s="154">
        <v>264609.62</v>
      </c>
      <c r="H120" s="154">
        <v>224918.177</v>
      </c>
      <c r="I120" s="154">
        <v>-32610.665499999999</v>
      </c>
      <c r="J120" s="154">
        <v>-22827.465850000001</v>
      </c>
      <c r="K120" s="155">
        <v>0.91400000000000003</v>
      </c>
      <c r="L120" s="23"/>
    </row>
    <row r="121" spans="1:12">
      <c r="A121" s="151" t="s">
        <v>433</v>
      </c>
      <c r="B121" s="154">
        <v>385639.54300000001</v>
      </c>
      <c r="C121" s="154">
        <v>163811.15</v>
      </c>
      <c r="D121" s="154">
        <v>-47311.85</v>
      </c>
      <c r="E121" s="154">
        <v>53747.71</v>
      </c>
      <c r="F121" s="154">
        <v>555886.55299999996</v>
      </c>
      <c r="G121" s="154">
        <v>557267.86199999996</v>
      </c>
      <c r="H121" s="154">
        <v>473677.6827</v>
      </c>
      <c r="I121" s="154">
        <v>82208.870299999995</v>
      </c>
      <c r="J121" s="154">
        <v>57546.209210000001</v>
      </c>
      <c r="K121" s="155">
        <v>1.103</v>
      </c>
      <c r="L121" s="23"/>
    </row>
    <row r="122" spans="1:12">
      <c r="A122" s="151" t="s">
        <v>434</v>
      </c>
      <c r="B122" s="154">
        <v>248805.492</v>
      </c>
      <c r="C122" s="154">
        <v>126522.5</v>
      </c>
      <c r="D122" s="154">
        <v>-98989.3</v>
      </c>
      <c r="E122" s="154">
        <v>17327.419999999998</v>
      </c>
      <c r="F122" s="154">
        <v>293666.11200000002</v>
      </c>
      <c r="G122" s="154">
        <v>346136.45500000002</v>
      </c>
      <c r="H122" s="154">
        <v>294215.98674999998</v>
      </c>
      <c r="I122" s="154">
        <v>-549.874750000017</v>
      </c>
      <c r="J122" s="154">
        <v>-384.912325000012</v>
      </c>
      <c r="K122" s="155">
        <v>0.999</v>
      </c>
      <c r="L122" s="23"/>
    </row>
    <row r="123" spans="1:12">
      <c r="A123" s="151" t="s">
        <v>435</v>
      </c>
      <c r="B123" s="154">
        <v>7327.0420000000004</v>
      </c>
      <c r="C123" s="154">
        <v>115351.8</v>
      </c>
      <c r="D123" s="154">
        <v>-28713.85</v>
      </c>
      <c r="E123" s="154">
        <v>1285.2</v>
      </c>
      <c r="F123" s="154">
        <v>95250.191999999995</v>
      </c>
      <c r="G123" s="154">
        <v>137427.122</v>
      </c>
      <c r="H123" s="154">
        <v>116813.0537</v>
      </c>
      <c r="I123" s="154">
        <v>-21562.861700000001</v>
      </c>
      <c r="J123" s="154">
        <v>-15094.003189999999</v>
      </c>
      <c r="K123" s="155">
        <v>0.89</v>
      </c>
      <c r="L123" s="23"/>
    </row>
    <row r="124" spans="1:12">
      <c r="A124" s="151" t="s">
        <v>436</v>
      </c>
      <c r="B124" s="154">
        <v>56753.7425</v>
      </c>
      <c r="C124" s="154">
        <v>6989.55</v>
      </c>
      <c r="D124" s="154">
        <v>-7846.35</v>
      </c>
      <c r="E124" s="154">
        <v>4040.39</v>
      </c>
      <c r="F124" s="154">
        <v>59937.332499999997</v>
      </c>
      <c r="G124" s="154">
        <v>87520.611000000004</v>
      </c>
      <c r="H124" s="154">
        <v>74392.519350000002</v>
      </c>
      <c r="I124" s="154">
        <v>-14455.18685</v>
      </c>
      <c r="J124" s="154">
        <v>-10118.630794999999</v>
      </c>
      <c r="K124" s="155">
        <v>0.88400000000000001</v>
      </c>
      <c r="L124" s="23"/>
    </row>
    <row r="125" spans="1:12">
      <c r="A125" s="151" t="s">
        <v>437</v>
      </c>
      <c r="B125" s="154">
        <v>44294.407500000001</v>
      </c>
      <c r="C125" s="154">
        <v>23907.95</v>
      </c>
      <c r="D125" s="154">
        <v>-13443.6</v>
      </c>
      <c r="E125" s="154">
        <v>4698.12</v>
      </c>
      <c r="F125" s="154">
        <v>59456.877500000002</v>
      </c>
      <c r="G125" s="154">
        <v>66097.808999999994</v>
      </c>
      <c r="H125" s="154">
        <v>56183.137649999997</v>
      </c>
      <c r="I125" s="154">
        <v>3273.7398499999999</v>
      </c>
      <c r="J125" s="154">
        <v>2291.6178949999999</v>
      </c>
      <c r="K125" s="155">
        <v>1.0349999999999999</v>
      </c>
      <c r="L125" s="23"/>
    </row>
    <row r="126" spans="1:12">
      <c r="A126" s="151" t="s">
        <v>438</v>
      </c>
      <c r="B126" s="154">
        <v>66557.235000000001</v>
      </c>
      <c r="C126" s="154">
        <v>25778.799999999999</v>
      </c>
      <c r="D126" s="154">
        <v>-9153.65</v>
      </c>
      <c r="E126" s="154">
        <v>7016.58</v>
      </c>
      <c r="F126" s="154">
        <v>90198.964999999997</v>
      </c>
      <c r="G126" s="154">
        <v>97990.445999999996</v>
      </c>
      <c r="H126" s="154">
        <v>83291.879100000006</v>
      </c>
      <c r="I126" s="154">
        <v>6907.08590000002</v>
      </c>
      <c r="J126" s="154">
        <v>4834.9601300000104</v>
      </c>
      <c r="K126" s="155">
        <v>1.0489999999999999</v>
      </c>
      <c r="L126" s="23"/>
    </row>
    <row r="127" spans="1:12">
      <c r="A127" s="151" t="s">
        <v>439</v>
      </c>
      <c r="B127" s="154">
        <v>433628.30450000003</v>
      </c>
      <c r="C127" s="154">
        <v>91725.2</v>
      </c>
      <c r="D127" s="154">
        <v>-42396.3</v>
      </c>
      <c r="E127" s="154">
        <v>29615.7</v>
      </c>
      <c r="F127" s="154">
        <v>512572.9045</v>
      </c>
      <c r="G127" s="154">
        <v>571911.78</v>
      </c>
      <c r="H127" s="154">
        <v>486125.01299999998</v>
      </c>
      <c r="I127" s="154">
        <v>26447.8914999999</v>
      </c>
      <c r="J127" s="154">
        <v>18513.524049999902</v>
      </c>
      <c r="K127" s="155">
        <v>1.032</v>
      </c>
      <c r="L127" s="23"/>
    </row>
    <row r="128" spans="1:12">
      <c r="A128" s="151" t="s">
        <v>440</v>
      </c>
      <c r="B128" s="154">
        <v>64526.461499999998</v>
      </c>
      <c r="C128" s="154">
        <v>94180</v>
      </c>
      <c r="D128" s="154">
        <v>-69844.5</v>
      </c>
      <c r="E128" s="154">
        <v>9579.84</v>
      </c>
      <c r="F128" s="154">
        <v>98441.801500000001</v>
      </c>
      <c r="G128" s="154">
        <v>129022.156</v>
      </c>
      <c r="H128" s="154">
        <v>109668.83259999999</v>
      </c>
      <c r="I128" s="154">
        <v>-11227.0311</v>
      </c>
      <c r="J128" s="154">
        <v>-7858.9217699999899</v>
      </c>
      <c r="K128" s="155">
        <v>0.93899999999999995</v>
      </c>
      <c r="L128" s="23"/>
    </row>
    <row r="129" spans="1:12">
      <c r="A129" s="151" t="s">
        <v>441</v>
      </c>
      <c r="B129" s="154">
        <v>168000.60800000001</v>
      </c>
      <c r="C129" s="154">
        <v>189601.85</v>
      </c>
      <c r="D129" s="154">
        <v>-164679.85</v>
      </c>
      <c r="E129" s="154">
        <v>12144.12</v>
      </c>
      <c r="F129" s="154">
        <v>205066.728</v>
      </c>
      <c r="G129" s="154">
        <v>231028.72399999999</v>
      </c>
      <c r="H129" s="154">
        <v>196374.4154</v>
      </c>
      <c r="I129" s="154">
        <v>8692.3125999999793</v>
      </c>
      <c r="J129" s="154">
        <v>6084.6188199999797</v>
      </c>
      <c r="K129" s="155">
        <v>1.026</v>
      </c>
      <c r="L129" s="23"/>
    </row>
    <row r="130" spans="1:12">
      <c r="A130" s="151" t="s">
        <v>442</v>
      </c>
      <c r="B130" s="154">
        <v>34102.699500000002</v>
      </c>
      <c r="C130" s="154">
        <v>22321</v>
      </c>
      <c r="D130" s="154">
        <v>-13.6</v>
      </c>
      <c r="E130" s="154">
        <v>8798.35</v>
      </c>
      <c r="F130" s="154">
        <v>65208.449500000002</v>
      </c>
      <c r="G130" s="154">
        <v>86526.725999999995</v>
      </c>
      <c r="H130" s="154">
        <v>73547.717099999994</v>
      </c>
      <c r="I130" s="154">
        <v>-8339.2675999999901</v>
      </c>
      <c r="J130" s="154">
        <v>-5837.4873199999902</v>
      </c>
      <c r="K130" s="155">
        <v>0.93300000000000005</v>
      </c>
      <c r="L130" s="23"/>
    </row>
    <row r="131" spans="1:12">
      <c r="A131" s="151" t="s">
        <v>443</v>
      </c>
      <c r="B131" s="154">
        <v>437553.90600000002</v>
      </c>
      <c r="C131" s="154">
        <v>145769.9</v>
      </c>
      <c r="D131" s="154">
        <v>-5720.5</v>
      </c>
      <c r="E131" s="154">
        <v>44803.33</v>
      </c>
      <c r="F131" s="154">
        <v>622406.63600000006</v>
      </c>
      <c r="G131" s="154">
        <v>669742.02800000005</v>
      </c>
      <c r="H131" s="154">
        <v>569280.72380000004</v>
      </c>
      <c r="I131" s="154">
        <v>53125.912199999897</v>
      </c>
      <c r="J131" s="154">
        <v>37188.138539999898</v>
      </c>
      <c r="K131" s="155">
        <v>1.056</v>
      </c>
      <c r="L131" s="23"/>
    </row>
    <row r="132" spans="1:12">
      <c r="A132" s="151" t="s">
        <v>444</v>
      </c>
      <c r="B132" s="154">
        <v>1321161.8155</v>
      </c>
      <c r="C132" s="154">
        <v>250122.7</v>
      </c>
      <c r="D132" s="154">
        <v>-95728.7</v>
      </c>
      <c r="E132" s="154">
        <v>93012.61</v>
      </c>
      <c r="F132" s="154">
        <v>1568568.4254999999</v>
      </c>
      <c r="G132" s="154">
        <v>1614880.047</v>
      </c>
      <c r="H132" s="154">
        <v>1372648.0399499999</v>
      </c>
      <c r="I132" s="154">
        <v>195920.38555000001</v>
      </c>
      <c r="J132" s="154">
        <v>137144.26988499999</v>
      </c>
      <c r="K132" s="155">
        <v>1.085</v>
      </c>
      <c r="L132" s="23"/>
    </row>
    <row r="133" spans="1:12">
      <c r="A133" s="151" t="s">
        <v>445</v>
      </c>
      <c r="B133" s="154">
        <v>39457.830999999998</v>
      </c>
      <c r="C133" s="154">
        <v>7869.3</v>
      </c>
      <c r="D133" s="154">
        <v>-3329.45</v>
      </c>
      <c r="E133" s="154">
        <v>2815.37</v>
      </c>
      <c r="F133" s="154">
        <v>46813.050999999999</v>
      </c>
      <c r="G133" s="154">
        <v>66778.152000000002</v>
      </c>
      <c r="H133" s="154">
        <v>56761.429199999999</v>
      </c>
      <c r="I133" s="154">
        <v>-9948.3781999999901</v>
      </c>
      <c r="J133" s="154">
        <v>-6963.86473999999</v>
      </c>
      <c r="K133" s="155">
        <v>0.89600000000000002</v>
      </c>
      <c r="L133" s="23"/>
    </row>
    <row r="134" spans="1:12">
      <c r="A134" s="151" t="s">
        <v>446</v>
      </c>
      <c r="B134" s="154">
        <v>12158.012500000001</v>
      </c>
      <c r="C134" s="154">
        <v>5239.3999999999996</v>
      </c>
      <c r="D134" s="154">
        <v>-164.9</v>
      </c>
      <c r="E134" s="154">
        <v>2183.65</v>
      </c>
      <c r="F134" s="154">
        <v>19416.162499999999</v>
      </c>
      <c r="G134" s="154">
        <v>36573.131000000001</v>
      </c>
      <c r="H134" s="154">
        <v>31087.161349999998</v>
      </c>
      <c r="I134" s="154">
        <v>-11670.99885</v>
      </c>
      <c r="J134" s="154">
        <v>-8169.6991950000001</v>
      </c>
      <c r="K134" s="155">
        <v>0.77700000000000002</v>
      </c>
      <c r="L134" s="23"/>
    </row>
    <row r="135" spans="1:12">
      <c r="A135" s="151" t="s">
        <v>447</v>
      </c>
      <c r="B135" s="154">
        <v>68801.036500000002</v>
      </c>
      <c r="C135" s="154">
        <v>16660</v>
      </c>
      <c r="D135" s="154">
        <v>-5875.2</v>
      </c>
      <c r="E135" s="154">
        <v>8879.1</v>
      </c>
      <c r="F135" s="154">
        <v>88464.936499999996</v>
      </c>
      <c r="G135" s="154">
        <v>109941.372</v>
      </c>
      <c r="H135" s="154">
        <v>93450.166200000007</v>
      </c>
      <c r="I135" s="154">
        <v>-4985.2296999999999</v>
      </c>
      <c r="J135" s="154">
        <v>-3489.6607899999999</v>
      </c>
      <c r="K135" s="155">
        <v>0.96799999999999997</v>
      </c>
      <c r="L135" s="23"/>
    </row>
    <row r="136" spans="1:12">
      <c r="A136" s="151" t="s">
        <v>448</v>
      </c>
      <c r="B136" s="154">
        <v>70529.085999999996</v>
      </c>
      <c r="C136" s="154">
        <v>17079.05</v>
      </c>
      <c r="D136" s="154">
        <v>-2677.5</v>
      </c>
      <c r="E136" s="154">
        <v>4123.3500000000004</v>
      </c>
      <c r="F136" s="154">
        <v>89053.986000000004</v>
      </c>
      <c r="G136" s="154">
        <v>97205.441999999995</v>
      </c>
      <c r="H136" s="154">
        <v>82624.625700000004</v>
      </c>
      <c r="I136" s="154">
        <v>6429.3603000000103</v>
      </c>
      <c r="J136" s="154">
        <v>4500.5522100000098</v>
      </c>
      <c r="K136" s="155">
        <v>1.046</v>
      </c>
      <c r="L136" s="23"/>
    </row>
    <row r="137" spans="1:12">
      <c r="A137" s="151" t="s">
        <v>449</v>
      </c>
      <c r="B137" s="154">
        <v>41340.0455</v>
      </c>
      <c r="C137" s="154">
        <v>6631.7</v>
      </c>
      <c r="D137" s="154">
        <v>-3140.75</v>
      </c>
      <c r="E137" s="154">
        <v>5466.69</v>
      </c>
      <c r="F137" s="154">
        <v>50297.6855</v>
      </c>
      <c r="G137" s="154">
        <v>70656.475999999995</v>
      </c>
      <c r="H137" s="154">
        <v>60058.0046</v>
      </c>
      <c r="I137" s="154">
        <v>-9760.3190999999897</v>
      </c>
      <c r="J137" s="154">
        <v>-6832.2233699999997</v>
      </c>
      <c r="K137" s="155">
        <v>0.90300000000000002</v>
      </c>
      <c r="L137" s="23"/>
    </row>
    <row r="138" spans="1:12">
      <c r="A138" s="151" t="s">
        <v>450</v>
      </c>
      <c r="B138" s="154">
        <v>16417.170999999998</v>
      </c>
      <c r="C138" s="154">
        <v>55121.65</v>
      </c>
      <c r="D138" s="154">
        <v>-13.6</v>
      </c>
      <c r="E138" s="154">
        <v>9643.25</v>
      </c>
      <c r="F138" s="154">
        <v>81168.471000000005</v>
      </c>
      <c r="G138" s="154">
        <v>93410.108999999997</v>
      </c>
      <c r="H138" s="154">
        <v>79398.592650000006</v>
      </c>
      <c r="I138" s="154">
        <v>1769.87835</v>
      </c>
      <c r="J138" s="154">
        <v>1238.914845</v>
      </c>
      <c r="K138" s="155">
        <v>1.0129999999999999</v>
      </c>
      <c r="L138" s="23"/>
    </row>
    <row r="139" spans="1:12">
      <c r="A139" s="151" t="s">
        <v>451</v>
      </c>
      <c r="B139" s="154">
        <v>63935.0285</v>
      </c>
      <c r="C139" s="154">
        <v>17334.900000000001</v>
      </c>
      <c r="D139" s="154">
        <v>-19145.400000000001</v>
      </c>
      <c r="E139" s="154">
        <v>1263.44</v>
      </c>
      <c r="F139" s="154">
        <v>63387.968500000003</v>
      </c>
      <c r="G139" s="154">
        <v>67746.664999999994</v>
      </c>
      <c r="H139" s="154">
        <v>57584.665249999998</v>
      </c>
      <c r="I139" s="154">
        <v>5803.3032499999999</v>
      </c>
      <c r="J139" s="154">
        <v>4062.3122750000002</v>
      </c>
      <c r="K139" s="155">
        <v>1.06</v>
      </c>
      <c r="L139" s="23"/>
    </row>
    <row r="140" spans="1:12">
      <c r="A140" s="151" t="s">
        <v>452</v>
      </c>
      <c r="B140" s="154">
        <v>37100.508000000002</v>
      </c>
      <c r="C140" s="154">
        <v>18434.8</v>
      </c>
      <c r="D140" s="154">
        <v>-63.75</v>
      </c>
      <c r="E140" s="154">
        <v>4545.8</v>
      </c>
      <c r="F140" s="154">
        <v>60017.358</v>
      </c>
      <c r="G140" s="154">
        <v>69672.53</v>
      </c>
      <c r="H140" s="154">
        <v>59221.650500000003</v>
      </c>
      <c r="I140" s="154">
        <v>795.70750000001101</v>
      </c>
      <c r="J140" s="154">
        <v>556.99525000000801</v>
      </c>
      <c r="K140" s="155">
        <v>1.008</v>
      </c>
      <c r="L140" s="23"/>
    </row>
    <row r="141" spans="1:12">
      <c r="A141" s="151" t="s">
        <v>453</v>
      </c>
      <c r="B141" s="154">
        <v>41728.260999999999</v>
      </c>
      <c r="C141" s="154">
        <v>35511.300000000003</v>
      </c>
      <c r="D141" s="154">
        <v>-24478.3</v>
      </c>
      <c r="E141" s="154">
        <v>15019.5</v>
      </c>
      <c r="F141" s="154">
        <v>67780.760999999999</v>
      </c>
      <c r="G141" s="154">
        <v>81993.845000000001</v>
      </c>
      <c r="H141" s="154">
        <v>69694.768249999994</v>
      </c>
      <c r="I141" s="154">
        <v>-1914.0072500000099</v>
      </c>
      <c r="J141" s="154">
        <v>-1339.80507500001</v>
      </c>
      <c r="K141" s="155">
        <v>0.98399999999999999</v>
      </c>
      <c r="L141" s="23"/>
    </row>
    <row r="142" spans="1:12">
      <c r="A142" s="151" t="s">
        <v>454</v>
      </c>
      <c r="B142" s="154">
        <v>124884.86199999999</v>
      </c>
      <c r="C142" s="154">
        <v>37033.65</v>
      </c>
      <c r="D142" s="154">
        <v>-1159.4000000000001</v>
      </c>
      <c r="E142" s="154">
        <v>18226.72</v>
      </c>
      <c r="F142" s="154">
        <v>178985.83199999999</v>
      </c>
      <c r="G142" s="154">
        <v>257256.40400000001</v>
      </c>
      <c r="H142" s="154">
        <v>218667.94339999999</v>
      </c>
      <c r="I142" s="154">
        <v>-39682.111400000002</v>
      </c>
      <c r="J142" s="154">
        <v>-27777.47798</v>
      </c>
      <c r="K142" s="155">
        <v>0.89200000000000002</v>
      </c>
      <c r="L142" s="23"/>
    </row>
    <row r="143" spans="1:12">
      <c r="A143" s="151" t="s">
        <v>455</v>
      </c>
      <c r="B143" s="154">
        <v>27012.510999999999</v>
      </c>
      <c r="C143" s="154">
        <v>76916.5</v>
      </c>
      <c r="D143" s="154">
        <v>-27992.2</v>
      </c>
      <c r="E143" s="154">
        <v>13073</v>
      </c>
      <c r="F143" s="154">
        <v>89009.811000000002</v>
      </c>
      <c r="G143" s="154">
        <v>110452.02099999999</v>
      </c>
      <c r="H143" s="154">
        <v>93884.217850000001</v>
      </c>
      <c r="I143" s="154">
        <v>-4874.4068499999803</v>
      </c>
      <c r="J143" s="154">
        <v>-3412.0847949999902</v>
      </c>
      <c r="K143" s="155">
        <v>0.96899999999999997</v>
      </c>
      <c r="L143" s="23"/>
    </row>
    <row r="144" spans="1:12">
      <c r="A144" s="151" t="s">
        <v>456</v>
      </c>
      <c r="B144" s="154">
        <v>119362.952</v>
      </c>
      <c r="C144" s="154">
        <v>23468.5</v>
      </c>
      <c r="D144" s="154">
        <v>-9579.5</v>
      </c>
      <c r="E144" s="154">
        <v>10009.77</v>
      </c>
      <c r="F144" s="154">
        <v>143261.72200000001</v>
      </c>
      <c r="G144" s="154">
        <v>183860.31200000001</v>
      </c>
      <c r="H144" s="154">
        <v>156281.26519999999</v>
      </c>
      <c r="I144" s="154">
        <v>-13019.5432</v>
      </c>
      <c r="J144" s="154">
        <v>-9113.6802400000106</v>
      </c>
      <c r="K144" s="155">
        <v>0.95</v>
      </c>
      <c r="L144" s="23"/>
    </row>
    <row r="145" spans="1:12">
      <c r="A145" s="151" t="s">
        <v>457</v>
      </c>
      <c r="B145" s="154">
        <v>36883.275500000003</v>
      </c>
      <c r="C145" s="154">
        <v>9271.7999999999993</v>
      </c>
      <c r="D145" s="154">
        <v>-4978.45</v>
      </c>
      <c r="E145" s="154">
        <v>3754.79</v>
      </c>
      <c r="F145" s="154">
        <v>44931.415500000003</v>
      </c>
      <c r="G145" s="154">
        <v>68996.853000000003</v>
      </c>
      <c r="H145" s="154">
        <v>58647.325049999999</v>
      </c>
      <c r="I145" s="154">
        <v>-13715.90955</v>
      </c>
      <c r="J145" s="154">
        <v>-9601.1366849999995</v>
      </c>
      <c r="K145" s="155">
        <v>0.86099999999999999</v>
      </c>
      <c r="L145" s="23"/>
    </row>
    <row r="146" spans="1:12">
      <c r="A146" s="151" t="s">
        <v>458</v>
      </c>
      <c r="B146" s="154">
        <v>189440.755</v>
      </c>
      <c r="C146" s="154">
        <v>42481.3</v>
      </c>
      <c r="D146" s="154">
        <v>-38170.949999999997</v>
      </c>
      <c r="E146" s="154">
        <v>10402.469999999999</v>
      </c>
      <c r="F146" s="154">
        <v>204153.57500000001</v>
      </c>
      <c r="G146" s="154">
        <v>228006.41099999999</v>
      </c>
      <c r="H146" s="154">
        <v>193805.44935000001</v>
      </c>
      <c r="I146" s="154">
        <v>10348.12565</v>
      </c>
      <c r="J146" s="154">
        <v>7243.6879550000003</v>
      </c>
      <c r="K146" s="155">
        <v>1.032</v>
      </c>
      <c r="L146" s="23"/>
    </row>
    <row r="147" spans="1:12">
      <c r="A147" s="151" t="s">
        <v>459</v>
      </c>
      <c r="B147" s="154">
        <v>40047.862500000003</v>
      </c>
      <c r="C147" s="154">
        <v>5549.65</v>
      </c>
      <c r="D147" s="154">
        <v>-12848.6</v>
      </c>
      <c r="E147" s="154">
        <v>2273.58</v>
      </c>
      <c r="F147" s="154">
        <v>35022.4925</v>
      </c>
      <c r="G147" s="154">
        <v>51491.792000000001</v>
      </c>
      <c r="H147" s="154">
        <v>43768.023200000003</v>
      </c>
      <c r="I147" s="154">
        <v>-8745.5306999999993</v>
      </c>
      <c r="J147" s="154">
        <v>-6121.8714900000004</v>
      </c>
      <c r="K147" s="155">
        <v>0.88100000000000001</v>
      </c>
      <c r="L147" s="23"/>
    </row>
    <row r="148" spans="1:12">
      <c r="A148" s="151" t="s">
        <v>460</v>
      </c>
      <c r="B148" s="154">
        <v>52731.4375</v>
      </c>
      <c r="C148" s="154">
        <v>20318.400000000001</v>
      </c>
      <c r="D148" s="154">
        <v>-9055.9</v>
      </c>
      <c r="E148" s="154">
        <v>5815.19</v>
      </c>
      <c r="F148" s="154">
        <v>69809.127500000002</v>
      </c>
      <c r="G148" s="154">
        <v>98343.164000000004</v>
      </c>
      <c r="H148" s="154">
        <v>83591.689400000003</v>
      </c>
      <c r="I148" s="154">
        <v>-13782.561900000001</v>
      </c>
      <c r="J148" s="154">
        <v>-9647.7933300000095</v>
      </c>
      <c r="K148" s="155">
        <v>0.90200000000000002</v>
      </c>
      <c r="L148" s="23"/>
    </row>
    <row r="149" spans="1:12" ht="19.5" customHeight="1">
      <c r="A149" s="145" t="s">
        <v>461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5"/>
      <c r="L149" s="23"/>
    </row>
    <row r="150" spans="1:12">
      <c r="A150" s="151" t="s">
        <v>462</v>
      </c>
      <c r="B150" s="154">
        <v>38810.338000000003</v>
      </c>
      <c r="C150" s="154">
        <v>185203.1</v>
      </c>
      <c r="D150" s="154">
        <v>-488.75</v>
      </c>
      <c r="E150" s="154">
        <v>18982.2</v>
      </c>
      <c r="F150" s="154">
        <v>242506.88800000001</v>
      </c>
      <c r="G150" s="154">
        <v>262146.364</v>
      </c>
      <c r="H150" s="154">
        <v>222824.4094</v>
      </c>
      <c r="I150" s="154">
        <v>19682.478599999999</v>
      </c>
      <c r="J150" s="154">
        <v>13777.73502</v>
      </c>
      <c r="K150" s="155">
        <v>1.0529999999999999</v>
      </c>
      <c r="L150" s="23"/>
    </row>
    <row r="151" spans="1:12">
      <c r="A151" s="151" t="s">
        <v>463</v>
      </c>
      <c r="B151" s="154">
        <v>372604.19150000002</v>
      </c>
      <c r="C151" s="154">
        <v>126964.5</v>
      </c>
      <c r="D151" s="154">
        <v>-35017.449999999997</v>
      </c>
      <c r="E151" s="154">
        <v>24023.89</v>
      </c>
      <c r="F151" s="154">
        <v>488575.13150000002</v>
      </c>
      <c r="G151" s="154">
        <v>530589.46699999995</v>
      </c>
      <c r="H151" s="154">
        <v>451001.04694999999</v>
      </c>
      <c r="I151" s="154">
        <v>37574.084550000101</v>
      </c>
      <c r="J151" s="154">
        <v>26301.859185000099</v>
      </c>
      <c r="K151" s="155">
        <v>1.05</v>
      </c>
      <c r="L151" s="23"/>
    </row>
    <row r="152" spans="1:12">
      <c r="A152" s="151" t="s">
        <v>464</v>
      </c>
      <c r="B152" s="154">
        <v>35324.807500000003</v>
      </c>
      <c r="C152" s="154">
        <v>16688.05</v>
      </c>
      <c r="D152" s="154">
        <v>-4686.8999999999996</v>
      </c>
      <c r="E152" s="154">
        <v>2376.2600000000002</v>
      </c>
      <c r="F152" s="154">
        <v>49702.217499999999</v>
      </c>
      <c r="G152" s="154">
        <v>45815.286</v>
      </c>
      <c r="H152" s="154">
        <v>38942.9931</v>
      </c>
      <c r="I152" s="154">
        <v>10759.224399999999</v>
      </c>
      <c r="J152" s="154">
        <v>7531.4570800000001</v>
      </c>
      <c r="K152" s="155">
        <v>1.1639999999999999</v>
      </c>
      <c r="L152" s="23"/>
    </row>
    <row r="153" spans="1:12">
      <c r="A153" s="151" t="s">
        <v>465</v>
      </c>
      <c r="B153" s="154">
        <v>360956.32500000001</v>
      </c>
      <c r="C153" s="154">
        <v>107663.55</v>
      </c>
      <c r="D153" s="154">
        <v>-34926.5</v>
      </c>
      <c r="E153" s="154">
        <v>9976.6200000000008</v>
      </c>
      <c r="F153" s="154">
        <v>443669.995</v>
      </c>
      <c r="G153" s="154">
        <v>398443.54300000001</v>
      </c>
      <c r="H153" s="154">
        <v>338677.01155</v>
      </c>
      <c r="I153" s="154">
        <v>104992.98345</v>
      </c>
      <c r="J153" s="154">
        <v>73495.088415000006</v>
      </c>
      <c r="K153" s="155">
        <v>1.1839999999999999</v>
      </c>
      <c r="L153" s="23"/>
    </row>
    <row r="154" spans="1:12">
      <c r="A154" s="151" t="s">
        <v>466</v>
      </c>
      <c r="B154" s="154">
        <v>98996.354000000007</v>
      </c>
      <c r="C154" s="154">
        <v>27059.75</v>
      </c>
      <c r="D154" s="154">
        <v>-18381.25</v>
      </c>
      <c r="E154" s="154">
        <v>6021.4</v>
      </c>
      <c r="F154" s="154">
        <v>113696.254</v>
      </c>
      <c r="G154" s="154">
        <v>131845.351</v>
      </c>
      <c r="H154" s="154">
        <v>112068.54835</v>
      </c>
      <c r="I154" s="154">
        <v>1627.7056499999901</v>
      </c>
      <c r="J154" s="154">
        <v>1139.39395499999</v>
      </c>
      <c r="K154" s="155">
        <v>1.0089999999999999</v>
      </c>
      <c r="L154" s="23"/>
    </row>
    <row r="155" spans="1:12">
      <c r="A155" s="151" t="s">
        <v>467</v>
      </c>
      <c r="B155" s="154">
        <v>250682.1005</v>
      </c>
      <c r="C155" s="154">
        <v>48387.1</v>
      </c>
      <c r="D155" s="154">
        <v>-29683.7</v>
      </c>
      <c r="E155" s="154">
        <v>13061.95</v>
      </c>
      <c r="F155" s="154">
        <v>282447.45049999998</v>
      </c>
      <c r="G155" s="154">
        <v>294757.96399999998</v>
      </c>
      <c r="H155" s="154">
        <v>250544.26939999999</v>
      </c>
      <c r="I155" s="154">
        <v>31903.181100000002</v>
      </c>
      <c r="J155" s="154">
        <v>22332.226770000001</v>
      </c>
      <c r="K155" s="155">
        <v>1.0760000000000001</v>
      </c>
      <c r="L155" s="23"/>
    </row>
    <row r="156" spans="1:12" ht="18.75" customHeight="1">
      <c r="A156" s="145" t="s">
        <v>468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5"/>
      <c r="L156" s="23"/>
    </row>
    <row r="157" spans="1:12">
      <c r="A157" s="151" t="s">
        <v>469</v>
      </c>
      <c r="B157" s="154">
        <v>137805.2905</v>
      </c>
      <c r="C157" s="154">
        <v>38390.25</v>
      </c>
      <c r="D157" s="154">
        <v>-16746.7</v>
      </c>
      <c r="E157" s="154">
        <v>5009.5600000000004</v>
      </c>
      <c r="F157" s="154">
        <v>164458.40049999999</v>
      </c>
      <c r="G157" s="154">
        <v>153072.11799999999</v>
      </c>
      <c r="H157" s="154">
        <v>130111.3003</v>
      </c>
      <c r="I157" s="154">
        <v>34347.100200000001</v>
      </c>
      <c r="J157" s="154">
        <v>24042.970140000001</v>
      </c>
      <c r="K157" s="155">
        <v>1.157</v>
      </c>
      <c r="L157" s="23"/>
    </row>
    <row r="158" spans="1:12">
      <c r="A158" s="151" t="s">
        <v>470</v>
      </c>
      <c r="B158" s="154">
        <v>284479.27299999999</v>
      </c>
      <c r="C158" s="154">
        <v>39120.400000000001</v>
      </c>
      <c r="D158" s="154">
        <v>-80006.25</v>
      </c>
      <c r="E158" s="154">
        <v>11864.64</v>
      </c>
      <c r="F158" s="154">
        <v>255458.06299999999</v>
      </c>
      <c r="G158" s="154">
        <v>282083.48300000001</v>
      </c>
      <c r="H158" s="154">
        <v>239770.96054999999</v>
      </c>
      <c r="I158" s="154">
        <v>15687.10245</v>
      </c>
      <c r="J158" s="154">
        <v>10980.971715</v>
      </c>
      <c r="K158" s="155">
        <v>1.0389999999999999</v>
      </c>
      <c r="L158" s="23"/>
    </row>
    <row r="159" spans="1:12">
      <c r="A159" s="151" t="s">
        <v>471</v>
      </c>
      <c r="B159" s="154">
        <v>35498.593500000003</v>
      </c>
      <c r="C159" s="154">
        <v>14539.25</v>
      </c>
      <c r="D159" s="154">
        <v>-9004.9</v>
      </c>
      <c r="E159" s="154">
        <v>3296.81</v>
      </c>
      <c r="F159" s="154">
        <v>44329.753499999999</v>
      </c>
      <c r="G159" s="154">
        <v>55472.915000000001</v>
      </c>
      <c r="H159" s="154">
        <v>47151.977749999998</v>
      </c>
      <c r="I159" s="154">
        <v>-2822.2242500000002</v>
      </c>
      <c r="J159" s="154">
        <v>-1975.556975</v>
      </c>
      <c r="K159" s="155">
        <v>0.96399999999999997</v>
      </c>
      <c r="L159" s="23"/>
    </row>
    <row r="160" spans="1:12">
      <c r="A160" s="151" t="s">
        <v>472</v>
      </c>
      <c r="B160" s="154">
        <v>40422.063000000002</v>
      </c>
      <c r="C160" s="154">
        <v>15303.4</v>
      </c>
      <c r="D160" s="154">
        <v>-10936.1</v>
      </c>
      <c r="E160" s="154">
        <v>2996.25</v>
      </c>
      <c r="F160" s="154">
        <v>47785.612999999998</v>
      </c>
      <c r="G160" s="154">
        <v>43068.805999999997</v>
      </c>
      <c r="H160" s="154">
        <v>36608.485099999998</v>
      </c>
      <c r="I160" s="154">
        <v>11177.127899999999</v>
      </c>
      <c r="J160" s="154">
        <v>7823.9895299999998</v>
      </c>
      <c r="K160" s="155">
        <v>1.1819999999999999</v>
      </c>
      <c r="L160" s="23"/>
    </row>
    <row r="161" spans="1:12">
      <c r="A161" s="151" t="s">
        <v>473</v>
      </c>
      <c r="B161" s="154">
        <v>403818.3995</v>
      </c>
      <c r="C161" s="154">
        <v>374701.25</v>
      </c>
      <c r="D161" s="154">
        <v>-279566.7</v>
      </c>
      <c r="E161" s="154">
        <v>35095.65</v>
      </c>
      <c r="F161" s="154">
        <v>534048.59950000001</v>
      </c>
      <c r="G161" s="154">
        <v>615134.652</v>
      </c>
      <c r="H161" s="154">
        <v>522864.45419999998</v>
      </c>
      <c r="I161" s="154">
        <v>11184.1453</v>
      </c>
      <c r="J161" s="154">
        <v>7828.9017100000201</v>
      </c>
      <c r="K161" s="155">
        <v>1.0129999999999999</v>
      </c>
      <c r="L161" s="23"/>
    </row>
    <row r="162" spans="1:12">
      <c r="A162" s="151" t="s">
        <v>474</v>
      </c>
      <c r="B162" s="154">
        <v>54528.160499999998</v>
      </c>
      <c r="C162" s="154">
        <v>4059.6</v>
      </c>
      <c r="D162" s="154">
        <v>-28270.15</v>
      </c>
      <c r="E162" s="154">
        <v>851.19</v>
      </c>
      <c r="F162" s="154">
        <v>31168.800500000001</v>
      </c>
      <c r="G162" s="154">
        <v>43113.578999999998</v>
      </c>
      <c r="H162" s="154">
        <v>36646.542150000001</v>
      </c>
      <c r="I162" s="154">
        <v>-5477.7416499999999</v>
      </c>
      <c r="J162" s="154">
        <v>-3834.419155</v>
      </c>
      <c r="K162" s="155">
        <v>0.91100000000000003</v>
      </c>
      <c r="L162" s="23"/>
    </row>
    <row r="163" spans="1:12">
      <c r="A163" s="151" t="s">
        <v>475</v>
      </c>
      <c r="B163" s="154">
        <v>33682.249499999998</v>
      </c>
      <c r="C163" s="154">
        <v>6079.2</v>
      </c>
      <c r="D163" s="154">
        <v>-11451.2</v>
      </c>
      <c r="E163" s="154">
        <v>1152.94</v>
      </c>
      <c r="F163" s="154">
        <v>29463.1895</v>
      </c>
      <c r="G163" s="154">
        <v>33942.945</v>
      </c>
      <c r="H163" s="154">
        <v>28851.503250000002</v>
      </c>
      <c r="I163" s="154">
        <v>611.68624999999895</v>
      </c>
      <c r="J163" s="154">
        <v>428.180374999999</v>
      </c>
      <c r="K163" s="155">
        <v>1.0129999999999999</v>
      </c>
      <c r="L163" s="23"/>
    </row>
    <row r="164" spans="1:12">
      <c r="A164" s="151" t="s">
        <v>476</v>
      </c>
      <c r="B164" s="154">
        <v>178862.23300000001</v>
      </c>
      <c r="C164" s="154">
        <v>20717.900000000001</v>
      </c>
      <c r="D164" s="154">
        <v>-44116.7</v>
      </c>
      <c r="E164" s="154">
        <v>13007.21</v>
      </c>
      <c r="F164" s="154">
        <v>168470.64300000001</v>
      </c>
      <c r="G164" s="154">
        <v>216169.378</v>
      </c>
      <c r="H164" s="154">
        <v>183743.9713</v>
      </c>
      <c r="I164" s="154">
        <v>-15273.328299999999</v>
      </c>
      <c r="J164" s="154">
        <v>-10691.329809999999</v>
      </c>
      <c r="K164" s="155">
        <v>0.95099999999999996</v>
      </c>
      <c r="L164" s="23"/>
    </row>
    <row r="165" spans="1:12">
      <c r="A165" s="151" t="s">
        <v>477</v>
      </c>
      <c r="B165" s="154">
        <v>11964.6055</v>
      </c>
      <c r="C165" s="154">
        <v>7035.45</v>
      </c>
      <c r="D165" s="154">
        <v>-556.75</v>
      </c>
      <c r="E165" s="154">
        <v>538.9</v>
      </c>
      <c r="F165" s="154">
        <v>18982.2055</v>
      </c>
      <c r="G165" s="154">
        <v>33090.084000000003</v>
      </c>
      <c r="H165" s="154">
        <v>28126.571400000001</v>
      </c>
      <c r="I165" s="154">
        <v>-9144.3659000000007</v>
      </c>
      <c r="J165" s="154">
        <v>-6401.0561299999999</v>
      </c>
      <c r="K165" s="155">
        <v>0.80700000000000005</v>
      </c>
      <c r="L165" s="23"/>
    </row>
    <row r="166" spans="1:12">
      <c r="A166" s="151" t="s">
        <v>478</v>
      </c>
      <c r="B166" s="154">
        <v>43003.625999999997</v>
      </c>
      <c r="C166" s="154">
        <v>7286.2</v>
      </c>
      <c r="D166" s="154">
        <v>-18917.599999999999</v>
      </c>
      <c r="E166" s="154">
        <v>-111.01</v>
      </c>
      <c r="F166" s="154">
        <v>31261.216</v>
      </c>
      <c r="G166" s="154">
        <v>39866.021000000001</v>
      </c>
      <c r="H166" s="154">
        <v>33886.117850000002</v>
      </c>
      <c r="I166" s="154">
        <v>-2624.9018500000102</v>
      </c>
      <c r="J166" s="154">
        <v>-1837.4312950000001</v>
      </c>
      <c r="K166" s="155">
        <v>0.95399999999999996</v>
      </c>
      <c r="L166" s="23"/>
    </row>
    <row r="167" spans="1:12">
      <c r="A167" s="151" t="s">
        <v>479</v>
      </c>
      <c r="B167" s="154">
        <v>21691.015500000001</v>
      </c>
      <c r="C167" s="154">
        <v>6367.35</v>
      </c>
      <c r="D167" s="154">
        <v>-3661.8</v>
      </c>
      <c r="E167" s="154">
        <v>1590.01</v>
      </c>
      <c r="F167" s="154">
        <v>25986.575499999999</v>
      </c>
      <c r="G167" s="154">
        <v>28922.081999999999</v>
      </c>
      <c r="H167" s="154">
        <v>24583.769700000001</v>
      </c>
      <c r="I167" s="154">
        <v>1402.8058000000001</v>
      </c>
      <c r="J167" s="154">
        <v>981.96406000000104</v>
      </c>
      <c r="K167" s="155">
        <v>1.034</v>
      </c>
      <c r="L167" s="23"/>
    </row>
    <row r="168" spans="1:12">
      <c r="A168" s="151" t="s">
        <v>480</v>
      </c>
      <c r="B168" s="154">
        <v>2386683.0235000001</v>
      </c>
      <c r="C168" s="154">
        <v>1297700.1000000001</v>
      </c>
      <c r="D168" s="154">
        <v>-552882.5</v>
      </c>
      <c r="E168" s="154">
        <v>163078.79</v>
      </c>
      <c r="F168" s="154">
        <v>3294579.4134999998</v>
      </c>
      <c r="G168" s="154">
        <v>3021716.716</v>
      </c>
      <c r="H168" s="154">
        <v>2568459.2086</v>
      </c>
      <c r="I168" s="154">
        <v>726120.20490000001</v>
      </c>
      <c r="J168" s="154">
        <v>508284.14343</v>
      </c>
      <c r="K168" s="155">
        <v>1.1679999999999999</v>
      </c>
      <c r="L168" s="23"/>
    </row>
    <row r="169" spans="1:12">
      <c r="A169" s="151" t="s">
        <v>481</v>
      </c>
      <c r="B169" s="154">
        <v>58886.825499999999</v>
      </c>
      <c r="C169" s="154">
        <v>18098.2</v>
      </c>
      <c r="D169" s="154">
        <v>-14010.55</v>
      </c>
      <c r="E169" s="154">
        <v>878.22</v>
      </c>
      <c r="F169" s="154">
        <v>63852.695500000002</v>
      </c>
      <c r="G169" s="154">
        <v>58719.430999999997</v>
      </c>
      <c r="H169" s="154">
        <v>49911.516349999998</v>
      </c>
      <c r="I169" s="154">
        <v>13941.17915</v>
      </c>
      <c r="J169" s="154">
        <v>9758.8254049999996</v>
      </c>
      <c r="K169" s="155">
        <v>1.1659999999999999</v>
      </c>
      <c r="L169" s="23"/>
    </row>
    <row r="170" spans="1:12">
      <c r="A170" s="151" t="s">
        <v>482</v>
      </c>
      <c r="B170" s="154">
        <v>23562.018</v>
      </c>
      <c r="C170" s="154">
        <v>9875.2999999999993</v>
      </c>
      <c r="D170" s="154">
        <v>-3292.05</v>
      </c>
      <c r="E170" s="154">
        <v>2794.97</v>
      </c>
      <c r="F170" s="154">
        <v>32940.237999999998</v>
      </c>
      <c r="G170" s="154">
        <v>38654.891000000003</v>
      </c>
      <c r="H170" s="154">
        <v>32856.657350000001</v>
      </c>
      <c r="I170" s="154">
        <v>83.580649999996197</v>
      </c>
      <c r="J170" s="154">
        <v>58.506454999997402</v>
      </c>
      <c r="K170" s="155">
        <v>1.002</v>
      </c>
      <c r="L170" s="23"/>
    </row>
    <row r="171" spans="1:12">
      <c r="A171" s="151" t="s">
        <v>483</v>
      </c>
      <c r="B171" s="154">
        <v>53956.3485</v>
      </c>
      <c r="C171" s="154">
        <v>3831.8</v>
      </c>
      <c r="D171" s="154">
        <v>-20689</v>
      </c>
      <c r="E171" s="154">
        <v>2999.48</v>
      </c>
      <c r="F171" s="154">
        <v>40098.628499999999</v>
      </c>
      <c r="G171" s="154">
        <v>55638.273999999998</v>
      </c>
      <c r="H171" s="154">
        <v>47292.532899999998</v>
      </c>
      <c r="I171" s="154">
        <v>-7193.9043999999903</v>
      </c>
      <c r="J171" s="154">
        <v>-5035.73307999999</v>
      </c>
      <c r="K171" s="155">
        <v>0.90900000000000003</v>
      </c>
      <c r="L171" s="23"/>
    </row>
    <row r="172" spans="1:12">
      <c r="A172" s="151" t="s">
        <v>484</v>
      </c>
      <c r="B172" s="154">
        <v>118819.17</v>
      </c>
      <c r="C172" s="154">
        <v>57144.65</v>
      </c>
      <c r="D172" s="154">
        <v>-8814.5</v>
      </c>
      <c r="E172" s="154">
        <v>10156.65</v>
      </c>
      <c r="F172" s="154">
        <v>177305.97</v>
      </c>
      <c r="G172" s="154">
        <v>200755.70300000001</v>
      </c>
      <c r="H172" s="154">
        <v>170642.34755000001</v>
      </c>
      <c r="I172" s="154">
        <v>6663.6224499999998</v>
      </c>
      <c r="J172" s="154">
        <v>4664.535715</v>
      </c>
      <c r="K172" s="155">
        <v>1.0229999999999999</v>
      </c>
      <c r="L172" s="23"/>
    </row>
    <row r="173" spans="1:12">
      <c r="A173" s="151" t="s">
        <v>485</v>
      </c>
      <c r="B173" s="154">
        <v>27552.088500000002</v>
      </c>
      <c r="C173" s="154">
        <v>7054.15</v>
      </c>
      <c r="D173" s="154">
        <v>-9016.7999999999993</v>
      </c>
      <c r="E173" s="154">
        <v>606.55999999999995</v>
      </c>
      <c r="F173" s="154">
        <v>26195.998500000002</v>
      </c>
      <c r="G173" s="154">
        <v>21706.643</v>
      </c>
      <c r="H173" s="154">
        <v>18450.646550000001</v>
      </c>
      <c r="I173" s="154">
        <v>7745.3519500000002</v>
      </c>
      <c r="J173" s="154">
        <v>5421.746365</v>
      </c>
      <c r="K173" s="155">
        <v>1.25</v>
      </c>
      <c r="L173" s="23"/>
    </row>
    <row r="174" spans="1:12">
      <c r="A174" s="151" t="s">
        <v>486</v>
      </c>
      <c r="B174" s="154">
        <v>195716.67199999999</v>
      </c>
      <c r="C174" s="154">
        <v>51041.65</v>
      </c>
      <c r="D174" s="154">
        <v>-13163.1</v>
      </c>
      <c r="E174" s="154">
        <v>5028.43</v>
      </c>
      <c r="F174" s="154">
        <v>238623.652</v>
      </c>
      <c r="G174" s="154">
        <v>222018.981</v>
      </c>
      <c r="H174" s="154">
        <v>188716.13385000001</v>
      </c>
      <c r="I174" s="154">
        <v>49907.518150000004</v>
      </c>
      <c r="J174" s="154">
        <v>34935.262705000001</v>
      </c>
      <c r="K174" s="155">
        <v>1.157</v>
      </c>
      <c r="L174" s="23"/>
    </row>
    <row r="175" spans="1:12">
      <c r="A175" s="151" t="s">
        <v>487</v>
      </c>
      <c r="B175" s="154">
        <v>93243.196500000005</v>
      </c>
      <c r="C175" s="154">
        <v>74481.25</v>
      </c>
      <c r="D175" s="154">
        <v>-2894.25</v>
      </c>
      <c r="E175" s="154">
        <v>12082.07</v>
      </c>
      <c r="F175" s="154">
        <v>176912.2665</v>
      </c>
      <c r="G175" s="154">
        <v>208598.78899999999</v>
      </c>
      <c r="H175" s="154">
        <v>177308.97065</v>
      </c>
      <c r="I175" s="154">
        <v>-396.70414999997598</v>
      </c>
      <c r="J175" s="154">
        <v>-277.692904999983</v>
      </c>
      <c r="K175" s="155">
        <v>0.999</v>
      </c>
      <c r="L175" s="23"/>
    </row>
    <row r="176" spans="1:12">
      <c r="A176" s="151" t="s">
        <v>488</v>
      </c>
      <c r="B176" s="154">
        <v>216332.73699999999</v>
      </c>
      <c r="C176" s="154">
        <v>26309.200000000001</v>
      </c>
      <c r="D176" s="154">
        <v>-29816.3</v>
      </c>
      <c r="E176" s="154">
        <v>8008.7</v>
      </c>
      <c r="F176" s="154">
        <v>220834.337</v>
      </c>
      <c r="G176" s="154">
        <v>243204.068</v>
      </c>
      <c r="H176" s="154">
        <v>206723.4578</v>
      </c>
      <c r="I176" s="154">
        <v>14110.879199999999</v>
      </c>
      <c r="J176" s="154">
        <v>9877.6154400000196</v>
      </c>
      <c r="K176" s="155">
        <v>1.0409999999999999</v>
      </c>
      <c r="L176" s="23"/>
    </row>
    <row r="177" spans="1:12">
      <c r="A177" s="151" t="s">
        <v>489</v>
      </c>
      <c r="B177" s="154">
        <v>50924.904000000002</v>
      </c>
      <c r="C177" s="154">
        <v>23066.45</v>
      </c>
      <c r="D177" s="154">
        <v>-12736.4</v>
      </c>
      <c r="E177" s="154">
        <v>2930.8</v>
      </c>
      <c r="F177" s="154">
        <v>64185.754000000001</v>
      </c>
      <c r="G177" s="154">
        <v>74430.437000000005</v>
      </c>
      <c r="H177" s="154">
        <v>63265.871449999999</v>
      </c>
      <c r="I177" s="154">
        <v>919.88255000000197</v>
      </c>
      <c r="J177" s="154">
        <v>643.917785000001</v>
      </c>
      <c r="K177" s="155">
        <v>1.0089999999999999</v>
      </c>
      <c r="L177" s="23"/>
    </row>
    <row r="178" spans="1:12">
      <c r="A178" s="151" t="s">
        <v>490</v>
      </c>
      <c r="B178" s="154">
        <v>76492.468500000003</v>
      </c>
      <c r="C178" s="154">
        <v>23715.85</v>
      </c>
      <c r="D178" s="154">
        <v>-7286.2</v>
      </c>
      <c r="E178" s="154">
        <v>4862.68</v>
      </c>
      <c r="F178" s="154">
        <v>97784.798500000004</v>
      </c>
      <c r="G178" s="154">
        <v>96761.017000000007</v>
      </c>
      <c r="H178" s="154">
        <v>82246.864449999994</v>
      </c>
      <c r="I178" s="154">
        <v>15537.93405</v>
      </c>
      <c r="J178" s="154">
        <v>10876.553835000001</v>
      </c>
      <c r="K178" s="155">
        <v>1.1120000000000001</v>
      </c>
      <c r="L178" s="23"/>
    </row>
    <row r="179" spans="1:12">
      <c r="A179" s="151" t="s">
        <v>491</v>
      </c>
      <c r="B179" s="154">
        <v>132846.78349999999</v>
      </c>
      <c r="C179" s="154">
        <v>7232.65</v>
      </c>
      <c r="D179" s="154">
        <v>-28687.5</v>
      </c>
      <c r="E179" s="154">
        <v>4551.92</v>
      </c>
      <c r="F179" s="154">
        <v>115943.8535</v>
      </c>
      <c r="G179" s="154">
        <v>167506.639</v>
      </c>
      <c r="H179" s="154">
        <v>142380.64314999999</v>
      </c>
      <c r="I179" s="154">
        <v>-26436.789649999999</v>
      </c>
      <c r="J179" s="154">
        <v>-18505.752755000001</v>
      </c>
      <c r="K179" s="155">
        <v>0.89</v>
      </c>
      <c r="L179" s="23"/>
    </row>
    <row r="180" spans="1:12">
      <c r="A180" s="151" t="s">
        <v>492</v>
      </c>
      <c r="B180" s="154">
        <v>165990.85699999999</v>
      </c>
      <c r="C180" s="154">
        <v>45720.65</v>
      </c>
      <c r="D180" s="154">
        <v>-16891.2</v>
      </c>
      <c r="E180" s="154">
        <v>14546.22</v>
      </c>
      <c r="F180" s="154">
        <v>209366.527</v>
      </c>
      <c r="G180" s="154">
        <v>207622.014</v>
      </c>
      <c r="H180" s="154">
        <v>176478.71189999999</v>
      </c>
      <c r="I180" s="154">
        <v>32887.8151</v>
      </c>
      <c r="J180" s="154">
        <v>23021.470570000001</v>
      </c>
      <c r="K180" s="155">
        <v>1.111</v>
      </c>
      <c r="L180" s="23"/>
    </row>
    <row r="181" spans="1:12">
      <c r="A181" s="151" t="s">
        <v>493</v>
      </c>
      <c r="B181" s="154">
        <v>70182.915500000003</v>
      </c>
      <c r="C181" s="154">
        <v>7032.9</v>
      </c>
      <c r="D181" s="154">
        <v>-13356.05</v>
      </c>
      <c r="E181" s="154">
        <v>1332.12</v>
      </c>
      <c r="F181" s="154">
        <v>65191.885499999997</v>
      </c>
      <c r="G181" s="154">
        <v>83600.576000000001</v>
      </c>
      <c r="H181" s="154">
        <v>71060.489600000001</v>
      </c>
      <c r="I181" s="154">
        <v>-5868.6040999999996</v>
      </c>
      <c r="J181" s="154">
        <v>-4108.0228699999998</v>
      </c>
      <c r="K181" s="155">
        <v>0.95099999999999996</v>
      </c>
      <c r="L181" s="23"/>
    </row>
    <row r="182" spans="1:12">
      <c r="A182" s="151" t="s">
        <v>494</v>
      </c>
      <c r="B182" s="154">
        <v>44866.219499999999</v>
      </c>
      <c r="C182" s="154">
        <v>10098.85</v>
      </c>
      <c r="D182" s="154">
        <v>-5937.25</v>
      </c>
      <c r="E182" s="154">
        <v>2543.88</v>
      </c>
      <c r="F182" s="154">
        <v>51571.699500000002</v>
      </c>
      <c r="G182" s="154">
        <v>58822.777999999998</v>
      </c>
      <c r="H182" s="154">
        <v>49999.361299999997</v>
      </c>
      <c r="I182" s="154">
        <v>1572.3381999999999</v>
      </c>
      <c r="J182" s="154">
        <v>1100.6367399999999</v>
      </c>
      <c r="K182" s="155">
        <v>1.0189999999999999</v>
      </c>
      <c r="L182" s="23"/>
    </row>
    <row r="183" spans="1:12">
      <c r="A183" s="151" t="s">
        <v>495</v>
      </c>
      <c r="B183" s="154">
        <v>287736.359</v>
      </c>
      <c r="C183" s="154">
        <v>101919.25</v>
      </c>
      <c r="D183" s="154">
        <v>-48433.85</v>
      </c>
      <c r="E183" s="154">
        <v>17566.95</v>
      </c>
      <c r="F183" s="154">
        <v>358788.70899999997</v>
      </c>
      <c r="G183" s="154">
        <v>365714.80900000001</v>
      </c>
      <c r="H183" s="154">
        <v>310857.58765</v>
      </c>
      <c r="I183" s="154">
        <v>47931.121350000001</v>
      </c>
      <c r="J183" s="154">
        <v>33551.784944999999</v>
      </c>
      <c r="K183" s="155">
        <v>1.0920000000000001</v>
      </c>
      <c r="L183" s="23"/>
    </row>
    <row r="184" spans="1:12">
      <c r="A184" s="151" t="s">
        <v>496</v>
      </c>
      <c r="B184" s="154">
        <v>69950.266499999998</v>
      </c>
      <c r="C184" s="154">
        <v>13645.9</v>
      </c>
      <c r="D184" s="154">
        <v>-1805.4</v>
      </c>
      <c r="E184" s="154">
        <v>2571.9299999999998</v>
      </c>
      <c r="F184" s="154">
        <v>84362.696500000005</v>
      </c>
      <c r="G184" s="154">
        <v>68675.519</v>
      </c>
      <c r="H184" s="154">
        <v>58374.191149999999</v>
      </c>
      <c r="I184" s="154">
        <v>25988.505349999999</v>
      </c>
      <c r="J184" s="154">
        <v>18191.953744999999</v>
      </c>
      <c r="K184" s="155">
        <v>1.2649999999999999</v>
      </c>
      <c r="L184" s="23"/>
    </row>
    <row r="185" spans="1:12">
      <c r="A185" s="151" t="s">
        <v>497</v>
      </c>
      <c r="B185" s="154">
        <v>167168.117</v>
      </c>
      <c r="C185" s="154">
        <v>36235.5</v>
      </c>
      <c r="D185" s="154">
        <v>-26994.3</v>
      </c>
      <c r="E185" s="154">
        <v>7498.02</v>
      </c>
      <c r="F185" s="154">
        <v>183907.337</v>
      </c>
      <c r="G185" s="154">
        <v>194318.19</v>
      </c>
      <c r="H185" s="154">
        <v>165170.4615</v>
      </c>
      <c r="I185" s="154">
        <v>18736.875499999998</v>
      </c>
      <c r="J185" s="154">
        <v>13115.81285</v>
      </c>
      <c r="K185" s="155">
        <v>1.0669999999999999</v>
      </c>
      <c r="L185" s="23"/>
    </row>
    <row r="186" spans="1:12">
      <c r="A186" s="151" t="s">
        <v>498</v>
      </c>
      <c r="B186" s="154">
        <v>106551.84050000001</v>
      </c>
      <c r="C186" s="154">
        <v>11781</v>
      </c>
      <c r="D186" s="154">
        <v>-29842.65</v>
      </c>
      <c r="E186" s="154">
        <v>5086.91</v>
      </c>
      <c r="F186" s="154">
        <v>93577.1005</v>
      </c>
      <c r="G186" s="154">
        <v>94852.179000000004</v>
      </c>
      <c r="H186" s="154">
        <v>80624.352150000006</v>
      </c>
      <c r="I186" s="154">
        <v>12952.74835</v>
      </c>
      <c r="J186" s="154">
        <v>9066.9238449999993</v>
      </c>
      <c r="K186" s="155">
        <v>1.0960000000000001</v>
      </c>
      <c r="L186" s="23"/>
    </row>
    <row r="187" spans="1:12">
      <c r="A187" s="151" t="s">
        <v>499</v>
      </c>
      <c r="B187" s="154">
        <v>303705.05</v>
      </c>
      <c r="C187" s="154">
        <v>37275.050000000003</v>
      </c>
      <c r="D187" s="154">
        <v>-67571.600000000006</v>
      </c>
      <c r="E187" s="154">
        <v>15534.94</v>
      </c>
      <c r="F187" s="154">
        <v>288943.44</v>
      </c>
      <c r="G187" s="154">
        <v>380298.88500000001</v>
      </c>
      <c r="H187" s="154">
        <v>323254.05225000001</v>
      </c>
      <c r="I187" s="154">
        <v>-34310.612249999998</v>
      </c>
      <c r="J187" s="154">
        <v>-24017.428575000002</v>
      </c>
      <c r="K187" s="155">
        <v>0.93700000000000006</v>
      </c>
      <c r="L187" s="23"/>
    </row>
    <row r="188" spans="1:12">
      <c r="A188" s="151" t="s">
        <v>500</v>
      </c>
      <c r="B188" s="154">
        <v>25690.896499999999</v>
      </c>
      <c r="C188" s="154">
        <v>7927.1</v>
      </c>
      <c r="D188" s="154">
        <v>-4992.8999999999996</v>
      </c>
      <c r="E188" s="154">
        <v>2102.2199999999998</v>
      </c>
      <c r="F188" s="154">
        <v>30727.316500000001</v>
      </c>
      <c r="G188" s="154">
        <v>33541.944000000003</v>
      </c>
      <c r="H188" s="154">
        <v>28510.652399999999</v>
      </c>
      <c r="I188" s="154">
        <v>2216.6641</v>
      </c>
      <c r="J188" s="154">
        <v>1551.6648700000001</v>
      </c>
      <c r="K188" s="155">
        <v>1.046</v>
      </c>
      <c r="L188" s="23"/>
    </row>
    <row r="189" spans="1:12">
      <c r="A189" s="151" t="s">
        <v>501</v>
      </c>
      <c r="B189" s="154">
        <v>126350.83100000001</v>
      </c>
      <c r="C189" s="154">
        <v>25503.4</v>
      </c>
      <c r="D189" s="154">
        <v>-16083.7</v>
      </c>
      <c r="E189" s="154">
        <v>4773.7700000000004</v>
      </c>
      <c r="F189" s="154">
        <v>140544.30100000001</v>
      </c>
      <c r="G189" s="154">
        <v>137022.06</v>
      </c>
      <c r="H189" s="154">
        <v>116468.751</v>
      </c>
      <c r="I189" s="154">
        <v>24075.55</v>
      </c>
      <c r="J189" s="154">
        <v>16852.884999999998</v>
      </c>
      <c r="K189" s="155">
        <v>1.123</v>
      </c>
      <c r="L189" s="23"/>
    </row>
    <row r="190" spans="1:12">
      <c r="A190" s="151" t="s">
        <v>502</v>
      </c>
      <c r="B190" s="154">
        <v>43257.297500000001</v>
      </c>
      <c r="C190" s="154">
        <v>8983.65</v>
      </c>
      <c r="D190" s="154">
        <v>-5654.2</v>
      </c>
      <c r="E190" s="154">
        <v>4270.74</v>
      </c>
      <c r="F190" s="154">
        <v>50857.487500000003</v>
      </c>
      <c r="G190" s="154">
        <v>70375.346999999994</v>
      </c>
      <c r="H190" s="154">
        <v>59819.044950000003</v>
      </c>
      <c r="I190" s="154">
        <v>-8961.5574500000002</v>
      </c>
      <c r="J190" s="154">
        <v>-6273.0902150000002</v>
      </c>
      <c r="K190" s="155">
        <v>0.91100000000000003</v>
      </c>
      <c r="L190" s="23"/>
    </row>
    <row r="191" spans="1:12">
      <c r="A191" s="151" t="s">
        <v>503</v>
      </c>
      <c r="B191" s="154">
        <v>45011.9755</v>
      </c>
      <c r="C191" s="154">
        <v>11469.9</v>
      </c>
      <c r="D191" s="154">
        <v>-4964</v>
      </c>
      <c r="E191" s="154">
        <v>6058.29</v>
      </c>
      <c r="F191" s="154">
        <v>57576.165500000003</v>
      </c>
      <c r="G191" s="154">
        <v>53615.898999999998</v>
      </c>
      <c r="H191" s="154">
        <v>45573.514150000003</v>
      </c>
      <c r="I191" s="154">
        <v>12002.65135</v>
      </c>
      <c r="J191" s="154">
        <v>8401.8559449999993</v>
      </c>
      <c r="K191" s="155">
        <v>1.157</v>
      </c>
      <c r="L191" s="23"/>
    </row>
    <row r="192" spans="1:12">
      <c r="A192" s="151" t="s">
        <v>504</v>
      </c>
      <c r="B192" s="154">
        <v>61604.334000000003</v>
      </c>
      <c r="C192" s="154">
        <v>15130</v>
      </c>
      <c r="D192" s="154">
        <v>-10781.4</v>
      </c>
      <c r="E192" s="154">
        <v>1396.89</v>
      </c>
      <c r="F192" s="154">
        <v>67349.823999999993</v>
      </c>
      <c r="G192" s="154">
        <v>60842.832000000002</v>
      </c>
      <c r="H192" s="154">
        <v>51716.407200000001</v>
      </c>
      <c r="I192" s="154">
        <v>15633.416800000001</v>
      </c>
      <c r="J192" s="154">
        <v>10943.39176</v>
      </c>
      <c r="K192" s="155">
        <v>1.18</v>
      </c>
      <c r="L192" s="23"/>
    </row>
    <row r="193" spans="1:12">
      <c r="A193" s="151" t="s">
        <v>505</v>
      </c>
      <c r="B193" s="154">
        <v>35110.377999999997</v>
      </c>
      <c r="C193" s="154">
        <v>11946.75</v>
      </c>
      <c r="D193" s="154">
        <v>-9549.75</v>
      </c>
      <c r="E193" s="154">
        <v>3734.05</v>
      </c>
      <c r="F193" s="154">
        <v>41241.428</v>
      </c>
      <c r="G193" s="154">
        <v>61802.112999999998</v>
      </c>
      <c r="H193" s="154">
        <v>52531.796049999997</v>
      </c>
      <c r="I193" s="154">
        <v>-11290.368049999999</v>
      </c>
      <c r="J193" s="154">
        <v>-7903.2576349999999</v>
      </c>
      <c r="K193" s="155">
        <v>0.872</v>
      </c>
      <c r="L193" s="23"/>
    </row>
    <row r="194" spans="1:12">
      <c r="A194" s="151" t="s">
        <v>506</v>
      </c>
      <c r="B194" s="154">
        <v>51524.745999999999</v>
      </c>
      <c r="C194" s="154">
        <v>14288.5</v>
      </c>
      <c r="D194" s="154">
        <v>-4159.05</v>
      </c>
      <c r="E194" s="154">
        <v>5771.16</v>
      </c>
      <c r="F194" s="154">
        <v>67425.356</v>
      </c>
      <c r="G194" s="154">
        <v>82686.051999999996</v>
      </c>
      <c r="H194" s="154">
        <v>70283.144199999995</v>
      </c>
      <c r="I194" s="154">
        <v>-2857.7882</v>
      </c>
      <c r="J194" s="154">
        <v>-2000.45174</v>
      </c>
      <c r="K194" s="155">
        <v>0.97599999999999998</v>
      </c>
      <c r="L194" s="23"/>
    </row>
    <row r="195" spans="1:12">
      <c r="A195" s="151" t="s">
        <v>507</v>
      </c>
      <c r="B195" s="154">
        <v>65803.228000000003</v>
      </c>
      <c r="C195" s="154">
        <v>20128.849999999999</v>
      </c>
      <c r="D195" s="154">
        <v>-13033.05</v>
      </c>
      <c r="E195" s="154">
        <v>4706.28</v>
      </c>
      <c r="F195" s="154">
        <v>77605.308000000005</v>
      </c>
      <c r="G195" s="154">
        <v>87272.334000000003</v>
      </c>
      <c r="H195" s="154">
        <v>74181.483900000007</v>
      </c>
      <c r="I195" s="154">
        <v>3423.8240999999998</v>
      </c>
      <c r="J195" s="154">
        <v>2396.6768699999998</v>
      </c>
      <c r="K195" s="155">
        <v>1.0269999999999999</v>
      </c>
      <c r="L195" s="23"/>
    </row>
    <row r="196" spans="1:12">
      <c r="A196" s="151" t="s">
        <v>508</v>
      </c>
      <c r="B196" s="154">
        <v>58893.832999999999</v>
      </c>
      <c r="C196" s="154">
        <v>6060.5</v>
      </c>
      <c r="D196" s="154">
        <v>-6779.6</v>
      </c>
      <c r="E196" s="154">
        <v>2633.13</v>
      </c>
      <c r="F196" s="154">
        <v>60807.862999999998</v>
      </c>
      <c r="G196" s="154">
        <v>73753.710999999996</v>
      </c>
      <c r="H196" s="154">
        <v>62690.654349999997</v>
      </c>
      <c r="I196" s="154">
        <v>-1882.79135</v>
      </c>
      <c r="J196" s="154">
        <v>-1317.953945</v>
      </c>
      <c r="K196" s="155">
        <v>0.98199999999999998</v>
      </c>
      <c r="L196" s="23"/>
    </row>
    <row r="197" spans="1:12">
      <c r="A197" s="151" t="s">
        <v>509</v>
      </c>
      <c r="B197" s="154">
        <v>270391.39500000002</v>
      </c>
      <c r="C197" s="154">
        <v>74856.100000000006</v>
      </c>
      <c r="D197" s="154">
        <v>-43526.8</v>
      </c>
      <c r="E197" s="154">
        <v>17744.77</v>
      </c>
      <c r="F197" s="154">
        <v>319465.46500000003</v>
      </c>
      <c r="G197" s="154">
        <v>338174.462</v>
      </c>
      <c r="H197" s="154">
        <v>287448.29269999999</v>
      </c>
      <c r="I197" s="154">
        <v>32017.172299999998</v>
      </c>
      <c r="J197" s="154">
        <v>22412.02061</v>
      </c>
      <c r="K197" s="155">
        <v>1.0660000000000001</v>
      </c>
      <c r="L197" s="23"/>
    </row>
    <row r="198" spans="1:12">
      <c r="A198" s="151" t="s">
        <v>510</v>
      </c>
      <c r="B198" s="154">
        <v>67585.936000000002</v>
      </c>
      <c r="C198" s="154">
        <v>12811.2</v>
      </c>
      <c r="D198" s="154">
        <v>-19170.900000000001</v>
      </c>
      <c r="E198" s="154">
        <v>3151.29</v>
      </c>
      <c r="F198" s="154">
        <v>64377.525999999998</v>
      </c>
      <c r="G198" s="154">
        <v>90704.956000000006</v>
      </c>
      <c r="H198" s="154">
        <v>77099.212599999999</v>
      </c>
      <c r="I198" s="154">
        <v>-12721.686600000001</v>
      </c>
      <c r="J198" s="154">
        <v>-8905.1806199999992</v>
      </c>
      <c r="K198" s="155">
        <v>0.90200000000000002</v>
      </c>
      <c r="L198" s="23"/>
    </row>
    <row r="199" spans="1:12">
      <c r="A199" s="151" t="s">
        <v>511</v>
      </c>
      <c r="B199" s="154">
        <v>332990.79399999999</v>
      </c>
      <c r="C199" s="154">
        <v>60739.3</v>
      </c>
      <c r="D199" s="154">
        <v>-51463.25</v>
      </c>
      <c r="E199" s="154">
        <v>11875.01</v>
      </c>
      <c r="F199" s="154">
        <v>354141.85399999999</v>
      </c>
      <c r="G199" s="154">
        <v>405888.34499999997</v>
      </c>
      <c r="H199" s="154">
        <v>345005.09324999998</v>
      </c>
      <c r="I199" s="154">
        <v>9136.7607500000195</v>
      </c>
      <c r="J199" s="154">
        <v>6395.7325250000104</v>
      </c>
      <c r="K199" s="155">
        <v>1.016</v>
      </c>
      <c r="L199" s="23"/>
    </row>
    <row r="200" spans="1:12">
      <c r="A200" s="151" t="s">
        <v>512</v>
      </c>
      <c r="B200" s="154">
        <v>103113.961</v>
      </c>
      <c r="C200" s="154">
        <v>26226.75</v>
      </c>
      <c r="D200" s="154">
        <v>-6483.8</v>
      </c>
      <c r="E200" s="154">
        <v>9856.6</v>
      </c>
      <c r="F200" s="154">
        <v>132713.511</v>
      </c>
      <c r="G200" s="154">
        <v>150770.91800000001</v>
      </c>
      <c r="H200" s="154">
        <v>128155.2803</v>
      </c>
      <c r="I200" s="154">
        <v>4558.2307000000001</v>
      </c>
      <c r="J200" s="154">
        <v>3190.7614899999999</v>
      </c>
      <c r="K200" s="155">
        <v>1.0209999999999999</v>
      </c>
      <c r="L200" s="23"/>
    </row>
    <row r="201" spans="1:12">
      <c r="A201" s="151" t="s">
        <v>513</v>
      </c>
      <c r="B201" s="154">
        <v>86367.4375</v>
      </c>
      <c r="C201" s="154">
        <v>9126.4500000000007</v>
      </c>
      <c r="D201" s="154">
        <v>-14787.45</v>
      </c>
      <c r="E201" s="154">
        <v>2205.41</v>
      </c>
      <c r="F201" s="154">
        <v>82911.847500000003</v>
      </c>
      <c r="G201" s="154">
        <v>107875.379</v>
      </c>
      <c r="H201" s="154">
        <v>91694.072150000007</v>
      </c>
      <c r="I201" s="154">
        <v>-8782.2246499999892</v>
      </c>
      <c r="J201" s="154">
        <v>-6147.5572549999897</v>
      </c>
      <c r="K201" s="155">
        <v>0.94299999999999995</v>
      </c>
      <c r="L201" s="23"/>
    </row>
    <row r="202" spans="1:12">
      <c r="A202" s="151" t="s">
        <v>514</v>
      </c>
      <c r="B202" s="154">
        <v>49998.512499999997</v>
      </c>
      <c r="C202" s="154">
        <v>26485.15</v>
      </c>
      <c r="D202" s="154">
        <v>-27137.1</v>
      </c>
      <c r="E202" s="154">
        <v>4059.26</v>
      </c>
      <c r="F202" s="154">
        <v>53405.822500000002</v>
      </c>
      <c r="G202" s="154">
        <v>58606.014999999999</v>
      </c>
      <c r="H202" s="154">
        <v>49815.11275</v>
      </c>
      <c r="I202" s="154">
        <v>3590.70974999999</v>
      </c>
      <c r="J202" s="154">
        <v>2513.4968250000002</v>
      </c>
      <c r="K202" s="155">
        <v>1.0429999999999999</v>
      </c>
      <c r="L202" s="23"/>
    </row>
    <row r="203" spans="1:12">
      <c r="A203" s="151" t="s">
        <v>515</v>
      </c>
      <c r="B203" s="154">
        <v>224989.80249999999</v>
      </c>
      <c r="C203" s="154">
        <v>31378.6</v>
      </c>
      <c r="D203" s="154">
        <v>-18420.349999999999</v>
      </c>
      <c r="E203" s="154">
        <v>8848.67</v>
      </c>
      <c r="F203" s="154">
        <v>246796.7225</v>
      </c>
      <c r="G203" s="154">
        <v>258695.21599999999</v>
      </c>
      <c r="H203" s="154">
        <v>219890.93359999999</v>
      </c>
      <c r="I203" s="154">
        <v>26905.7889</v>
      </c>
      <c r="J203" s="154">
        <v>18834.052230000001</v>
      </c>
      <c r="K203" s="155">
        <v>1.073</v>
      </c>
      <c r="L203" s="23"/>
    </row>
    <row r="204" spans="1:12">
      <c r="A204" s="151" t="s">
        <v>516</v>
      </c>
      <c r="B204" s="154">
        <v>93946.749500000005</v>
      </c>
      <c r="C204" s="154">
        <v>7998.5</v>
      </c>
      <c r="D204" s="154">
        <v>-16480.650000000001</v>
      </c>
      <c r="E204" s="154">
        <v>1331.44</v>
      </c>
      <c r="F204" s="154">
        <v>86796.039499999999</v>
      </c>
      <c r="G204" s="154">
        <v>101826.80100000001</v>
      </c>
      <c r="H204" s="154">
        <v>86552.780849999996</v>
      </c>
      <c r="I204" s="154">
        <v>243.25864999998899</v>
      </c>
      <c r="J204" s="154">
        <v>170.28105499999199</v>
      </c>
      <c r="K204" s="155">
        <v>1.002</v>
      </c>
      <c r="L204" s="23"/>
    </row>
    <row r="205" spans="1:12">
      <c r="A205" s="151" t="s">
        <v>517</v>
      </c>
      <c r="B205" s="154">
        <v>63017.046000000002</v>
      </c>
      <c r="C205" s="154">
        <v>13289.75</v>
      </c>
      <c r="D205" s="154">
        <v>-6159.1</v>
      </c>
      <c r="E205" s="154">
        <v>2020.96</v>
      </c>
      <c r="F205" s="154">
        <v>72168.656000000003</v>
      </c>
      <c r="G205" s="154">
        <v>55151.305999999997</v>
      </c>
      <c r="H205" s="154">
        <v>46878.610099999998</v>
      </c>
      <c r="I205" s="154">
        <v>25290.045900000001</v>
      </c>
      <c r="J205" s="154">
        <v>17703.03213</v>
      </c>
      <c r="K205" s="155">
        <v>1.321</v>
      </c>
      <c r="L205" s="23"/>
    </row>
    <row r="206" spans="1:12" ht="18.75" customHeight="1">
      <c r="A206" s="145" t="s">
        <v>518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5"/>
      <c r="L206" s="23"/>
    </row>
    <row r="207" spans="1:12">
      <c r="A207" s="151" t="s">
        <v>519</v>
      </c>
      <c r="B207" s="154">
        <v>115646.174</v>
      </c>
      <c r="C207" s="154">
        <v>25485.55</v>
      </c>
      <c r="D207" s="154">
        <v>-27619.9</v>
      </c>
      <c r="E207" s="154">
        <v>4919.29</v>
      </c>
      <c r="F207" s="154">
        <v>118431.114</v>
      </c>
      <c r="G207" s="154">
        <v>146097.32699999999</v>
      </c>
      <c r="H207" s="154">
        <v>124182.72795</v>
      </c>
      <c r="I207" s="154">
        <v>-5751.6139499999999</v>
      </c>
      <c r="J207" s="154">
        <v>-4026.1297650000001</v>
      </c>
      <c r="K207" s="155">
        <v>0.97199999999999998</v>
      </c>
      <c r="L207" s="23"/>
    </row>
    <row r="208" spans="1:12">
      <c r="A208" s="151" t="s">
        <v>520</v>
      </c>
      <c r="B208" s="154">
        <v>25452.641500000002</v>
      </c>
      <c r="C208" s="154">
        <v>12374.3</v>
      </c>
      <c r="D208" s="154">
        <v>-1769.7</v>
      </c>
      <c r="E208" s="154">
        <v>3515.26</v>
      </c>
      <c r="F208" s="154">
        <v>39572.501499999998</v>
      </c>
      <c r="G208" s="154">
        <v>46227.436999999998</v>
      </c>
      <c r="H208" s="154">
        <v>39293.321450000003</v>
      </c>
      <c r="I208" s="154">
        <v>279.18005000001</v>
      </c>
      <c r="J208" s="154">
        <v>195.426035000007</v>
      </c>
      <c r="K208" s="155">
        <v>1.004</v>
      </c>
      <c r="L208" s="23"/>
    </row>
    <row r="209" spans="1:12">
      <c r="A209" s="151" t="s">
        <v>521</v>
      </c>
      <c r="B209" s="154">
        <v>63535.601000000002</v>
      </c>
      <c r="C209" s="154">
        <v>7074.55</v>
      </c>
      <c r="D209" s="154">
        <v>-18321.75</v>
      </c>
      <c r="E209" s="154">
        <v>1081.71</v>
      </c>
      <c r="F209" s="154">
        <v>53370.110999999997</v>
      </c>
      <c r="G209" s="154">
        <v>56946.406000000003</v>
      </c>
      <c r="H209" s="154">
        <v>48404.445099999997</v>
      </c>
      <c r="I209" s="154">
        <v>4965.66589999999</v>
      </c>
      <c r="J209" s="154">
        <v>3475.9661299999898</v>
      </c>
      <c r="K209" s="155">
        <v>1.0609999999999999</v>
      </c>
      <c r="L209" s="23"/>
    </row>
    <row r="210" spans="1:12">
      <c r="A210" s="151" t="s">
        <v>522</v>
      </c>
      <c r="B210" s="154">
        <v>66419.888000000006</v>
      </c>
      <c r="C210" s="154">
        <v>9023.6</v>
      </c>
      <c r="D210" s="154">
        <v>-16357.4</v>
      </c>
      <c r="E210" s="154">
        <v>2953.58</v>
      </c>
      <c r="F210" s="154">
        <v>62039.667999999998</v>
      </c>
      <c r="G210" s="154">
        <v>62704.154000000002</v>
      </c>
      <c r="H210" s="154">
        <v>53298.530899999998</v>
      </c>
      <c r="I210" s="154">
        <v>8741.1370999999999</v>
      </c>
      <c r="J210" s="154">
        <v>6118.7959700000001</v>
      </c>
      <c r="K210" s="155">
        <v>1.0980000000000001</v>
      </c>
      <c r="L210" s="23"/>
    </row>
    <row r="211" spans="1:12">
      <c r="A211" s="151" t="s">
        <v>523</v>
      </c>
      <c r="B211" s="154">
        <v>55241.523999999998</v>
      </c>
      <c r="C211" s="154">
        <v>8144.7</v>
      </c>
      <c r="D211" s="154">
        <v>-21954.65</v>
      </c>
      <c r="E211" s="154">
        <v>1954.15</v>
      </c>
      <c r="F211" s="154">
        <v>43385.724000000002</v>
      </c>
      <c r="G211" s="154">
        <v>57666.404999999999</v>
      </c>
      <c r="H211" s="154">
        <v>49016.44425</v>
      </c>
      <c r="I211" s="154">
        <v>-5630.7202500000103</v>
      </c>
      <c r="J211" s="154">
        <v>-3941.504175</v>
      </c>
      <c r="K211" s="155">
        <v>0.93200000000000005</v>
      </c>
      <c r="L211" s="23"/>
    </row>
    <row r="212" spans="1:12">
      <c r="A212" s="151" t="s">
        <v>524</v>
      </c>
      <c r="B212" s="154">
        <v>85113.095000000001</v>
      </c>
      <c r="C212" s="154">
        <v>9526.7999999999993</v>
      </c>
      <c r="D212" s="154">
        <v>-28094.2</v>
      </c>
      <c r="E212" s="154">
        <v>793.56</v>
      </c>
      <c r="F212" s="154">
        <v>67339.255000000005</v>
      </c>
      <c r="G212" s="154">
        <v>62756.135000000002</v>
      </c>
      <c r="H212" s="154">
        <v>53342.714749999999</v>
      </c>
      <c r="I212" s="154">
        <v>13996.54025</v>
      </c>
      <c r="J212" s="154">
        <v>9797.5781750000006</v>
      </c>
      <c r="K212" s="155">
        <v>1.1559999999999999</v>
      </c>
      <c r="L212" s="23"/>
    </row>
    <row r="213" spans="1:12">
      <c r="A213" s="151" t="s">
        <v>525</v>
      </c>
      <c r="B213" s="154">
        <v>93061.001499999998</v>
      </c>
      <c r="C213" s="154">
        <v>12545.15</v>
      </c>
      <c r="D213" s="154">
        <v>-22810.6</v>
      </c>
      <c r="E213" s="154">
        <v>1811.01</v>
      </c>
      <c r="F213" s="154">
        <v>84606.561499999996</v>
      </c>
      <c r="G213" s="154">
        <v>84929.481</v>
      </c>
      <c r="H213" s="154">
        <v>72190.058850000001</v>
      </c>
      <c r="I213" s="154">
        <v>12416.50265</v>
      </c>
      <c r="J213" s="154">
        <v>8691.5518549999997</v>
      </c>
      <c r="K213" s="155">
        <v>1.1020000000000001</v>
      </c>
      <c r="L213" s="23"/>
    </row>
    <row r="214" spans="1:12">
      <c r="A214" s="151" t="s">
        <v>526</v>
      </c>
      <c r="B214" s="154">
        <v>265936.02649999998</v>
      </c>
      <c r="C214" s="154">
        <v>112003.65</v>
      </c>
      <c r="D214" s="154">
        <v>-16419.45</v>
      </c>
      <c r="E214" s="154">
        <v>35622.14</v>
      </c>
      <c r="F214" s="154">
        <v>397142.3665</v>
      </c>
      <c r="G214" s="154">
        <v>510070.49900000001</v>
      </c>
      <c r="H214" s="154">
        <v>433559.92414999998</v>
      </c>
      <c r="I214" s="154">
        <v>-36417.557650000002</v>
      </c>
      <c r="J214" s="154">
        <v>-25492.290355000001</v>
      </c>
      <c r="K214" s="155">
        <v>0.95</v>
      </c>
      <c r="L214" s="23"/>
    </row>
    <row r="215" spans="1:12">
      <c r="A215" s="151" t="s">
        <v>527</v>
      </c>
      <c r="B215" s="154">
        <v>74898.963000000003</v>
      </c>
      <c r="C215" s="154">
        <v>9664.5</v>
      </c>
      <c r="D215" s="154">
        <v>-24437.5</v>
      </c>
      <c r="E215" s="154">
        <v>1131.8599999999999</v>
      </c>
      <c r="F215" s="154">
        <v>61257.822999999997</v>
      </c>
      <c r="G215" s="154">
        <v>65014.063000000002</v>
      </c>
      <c r="H215" s="154">
        <v>55261.953549999998</v>
      </c>
      <c r="I215" s="154">
        <v>5995.8694500000101</v>
      </c>
      <c r="J215" s="154">
        <v>4197.1086150000001</v>
      </c>
      <c r="K215" s="155">
        <v>1.0649999999999999</v>
      </c>
      <c r="L215" s="23"/>
    </row>
    <row r="216" spans="1:12">
      <c r="A216" s="151" t="s">
        <v>528</v>
      </c>
      <c r="B216" s="154">
        <v>92846.572</v>
      </c>
      <c r="C216" s="154">
        <v>23306.15</v>
      </c>
      <c r="D216" s="154">
        <v>-15589.85</v>
      </c>
      <c r="E216" s="154">
        <v>5631.76</v>
      </c>
      <c r="F216" s="154">
        <v>106194.632</v>
      </c>
      <c r="G216" s="154">
        <v>133534.13500000001</v>
      </c>
      <c r="H216" s="154">
        <v>113504.01475</v>
      </c>
      <c r="I216" s="154">
        <v>-7309.3827500000198</v>
      </c>
      <c r="J216" s="154">
        <v>-5116.5679250000103</v>
      </c>
      <c r="K216" s="155">
        <v>0.96199999999999997</v>
      </c>
      <c r="L216" s="23"/>
    </row>
    <row r="217" spans="1:12">
      <c r="A217" s="151" t="s">
        <v>529</v>
      </c>
      <c r="B217" s="154">
        <v>30591.941999999999</v>
      </c>
      <c r="C217" s="154">
        <v>2520.25</v>
      </c>
      <c r="D217" s="154">
        <v>-9628.7999999999993</v>
      </c>
      <c r="E217" s="154">
        <v>164.39</v>
      </c>
      <c r="F217" s="154">
        <v>23647.781999999999</v>
      </c>
      <c r="G217" s="154">
        <v>27330.9</v>
      </c>
      <c r="H217" s="154">
        <v>23231.264999999999</v>
      </c>
      <c r="I217" s="154">
        <v>416.51699999999602</v>
      </c>
      <c r="J217" s="154">
        <v>291.56189999999702</v>
      </c>
      <c r="K217" s="155">
        <v>1.0109999999999999</v>
      </c>
      <c r="L217" s="23"/>
    </row>
    <row r="218" spans="1:12">
      <c r="A218" s="151" t="s">
        <v>530</v>
      </c>
      <c r="B218" s="154">
        <v>19473.842499999999</v>
      </c>
      <c r="C218" s="154">
        <v>3530.05</v>
      </c>
      <c r="D218" s="154">
        <v>-5374.55</v>
      </c>
      <c r="E218" s="154">
        <v>485.86</v>
      </c>
      <c r="F218" s="154">
        <v>18115.202499999999</v>
      </c>
      <c r="G218" s="154">
        <v>10592.58</v>
      </c>
      <c r="H218" s="154">
        <v>9003.6929999999993</v>
      </c>
      <c r="I218" s="154">
        <v>9111.5095000000001</v>
      </c>
      <c r="J218" s="154">
        <v>6378.0566500000004</v>
      </c>
      <c r="K218" s="155">
        <v>1.6020000000000001</v>
      </c>
      <c r="L218" s="23"/>
    </row>
    <row r="219" spans="1:12">
      <c r="A219" s="151" t="s">
        <v>531</v>
      </c>
      <c r="B219" s="154">
        <v>81434.157500000001</v>
      </c>
      <c r="C219" s="154">
        <v>12059.8</v>
      </c>
      <c r="D219" s="154">
        <v>-19023.849999999999</v>
      </c>
      <c r="E219" s="154">
        <v>2201.84</v>
      </c>
      <c r="F219" s="154">
        <v>76671.947499999995</v>
      </c>
      <c r="G219" s="154">
        <v>98061.160999999993</v>
      </c>
      <c r="H219" s="154">
        <v>83351.986850000001</v>
      </c>
      <c r="I219" s="154">
        <v>-6680.03934999998</v>
      </c>
      <c r="J219" s="154">
        <v>-4676.0275449999799</v>
      </c>
      <c r="K219" s="155">
        <v>0.95199999999999996</v>
      </c>
      <c r="L219" s="23"/>
    </row>
    <row r="220" spans="1:12">
      <c r="A220" s="151" t="s">
        <v>532</v>
      </c>
      <c r="B220" s="154">
        <v>58977.923000000003</v>
      </c>
      <c r="C220" s="154">
        <v>12759.35</v>
      </c>
      <c r="D220" s="154">
        <v>-54.4</v>
      </c>
      <c r="E220" s="154">
        <v>6170.32</v>
      </c>
      <c r="F220" s="154">
        <v>77853.192999999999</v>
      </c>
      <c r="G220" s="154">
        <v>95950.395000000004</v>
      </c>
      <c r="H220" s="154">
        <v>81557.835749999998</v>
      </c>
      <c r="I220" s="154">
        <v>-3704.64274999998</v>
      </c>
      <c r="J220" s="154">
        <v>-2593.2499249999901</v>
      </c>
      <c r="K220" s="155">
        <v>0.97299999999999998</v>
      </c>
      <c r="L220" s="23"/>
    </row>
    <row r="221" spans="1:12">
      <c r="A221" s="151" t="s">
        <v>533</v>
      </c>
      <c r="B221" s="154">
        <v>63120.756999999998</v>
      </c>
      <c r="C221" s="154">
        <v>9385.7000000000007</v>
      </c>
      <c r="D221" s="154">
        <v>-4686.05</v>
      </c>
      <c r="E221" s="154">
        <v>4248.3</v>
      </c>
      <c r="F221" s="154">
        <v>72068.706999999995</v>
      </c>
      <c r="G221" s="154">
        <v>72672.684999999998</v>
      </c>
      <c r="H221" s="154">
        <v>61771.782249999997</v>
      </c>
      <c r="I221" s="154">
        <v>10296.92475</v>
      </c>
      <c r="J221" s="154">
        <v>7207.8473249999997</v>
      </c>
      <c r="K221" s="155">
        <v>1.099</v>
      </c>
      <c r="L221" s="23"/>
    </row>
    <row r="222" spans="1:12">
      <c r="A222" s="151" t="s">
        <v>534</v>
      </c>
      <c r="B222" s="154">
        <v>46566.239000000001</v>
      </c>
      <c r="C222" s="154">
        <v>9573.5499999999993</v>
      </c>
      <c r="D222" s="154">
        <v>-17103.7</v>
      </c>
      <c r="E222" s="154">
        <v>1867.79</v>
      </c>
      <c r="F222" s="154">
        <v>40903.879000000001</v>
      </c>
      <c r="G222" s="154">
        <v>39398.732000000004</v>
      </c>
      <c r="H222" s="154">
        <v>33488.922200000001</v>
      </c>
      <c r="I222" s="154">
        <v>7414.9568000000099</v>
      </c>
      <c r="J222" s="154">
        <v>5190.46976</v>
      </c>
      <c r="K222" s="155">
        <v>1.1319999999999999</v>
      </c>
      <c r="L222" s="23"/>
    </row>
    <row r="223" spans="1:12" ht="18.75" customHeight="1">
      <c r="A223" s="145" t="s">
        <v>535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5"/>
      <c r="L223" s="23"/>
    </row>
    <row r="224" spans="1:12">
      <c r="A224" s="151" t="s">
        <v>536</v>
      </c>
      <c r="B224" s="154">
        <v>47791.15</v>
      </c>
      <c r="C224" s="154">
        <v>10549.35</v>
      </c>
      <c r="D224" s="154">
        <v>-6091.1</v>
      </c>
      <c r="E224" s="154">
        <v>2759.1</v>
      </c>
      <c r="F224" s="154">
        <v>55008.5</v>
      </c>
      <c r="G224" s="154">
        <v>59499.970999999998</v>
      </c>
      <c r="H224" s="154">
        <v>50574.975350000001</v>
      </c>
      <c r="I224" s="154">
        <v>4433.5246500000103</v>
      </c>
      <c r="J224" s="154">
        <v>3103.467255</v>
      </c>
      <c r="K224" s="155">
        <v>1.052</v>
      </c>
      <c r="L224" s="23"/>
    </row>
    <row r="225" spans="1:12">
      <c r="A225" s="151" t="s">
        <v>537</v>
      </c>
      <c r="B225" s="154">
        <v>33118.8465</v>
      </c>
      <c r="C225" s="154">
        <v>6397.95</v>
      </c>
      <c r="D225" s="154">
        <v>-57.8</v>
      </c>
      <c r="E225" s="154">
        <v>3480.75</v>
      </c>
      <c r="F225" s="154">
        <v>42939.746500000001</v>
      </c>
      <c r="G225" s="154">
        <v>54639.9</v>
      </c>
      <c r="H225" s="154">
        <v>46443.915000000001</v>
      </c>
      <c r="I225" s="154">
        <v>-3504.1685000000102</v>
      </c>
      <c r="J225" s="154">
        <v>-2452.91795</v>
      </c>
      <c r="K225" s="155">
        <v>0.95499999999999996</v>
      </c>
      <c r="L225" s="23"/>
    </row>
    <row r="226" spans="1:12">
      <c r="A226" s="151" t="s">
        <v>538</v>
      </c>
      <c r="B226" s="154">
        <v>71255.062999999995</v>
      </c>
      <c r="C226" s="154">
        <v>17699.55</v>
      </c>
      <c r="D226" s="154">
        <v>-16496.8</v>
      </c>
      <c r="E226" s="154">
        <v>2837.3</v>
      </c>
      <c r="F226" s="154">
        <v>75295.112999999998</v>
      </c>
      <c r="G226" s="154">
        <v>86527.849000000002</v>
      </c>
      <c r="H226" s="154">
        <v>73548.671650000004</v>
      </c>
      <c r="I226" s="154">
        <v>1746.4413499999901</v>
      </c>
      <c r="J226" s="154">
        <v>1222.508945</v>
      </c>
      <c r="K226" s="155">
        <v>1.014</v>
      </c>
      <c r="L226" s="23"/>
    </row>
    <row r="227" spans="1:12">
      <c r="A227" s="151" t="s">
        <v>539</v>
      </c>
      <c r="B227" s="154">
        <v>46349.006500000003</v>
      </c>
      <c r="C227" s="154">
        <v>9723.15</v>
      </c>
      <c r="D227" s="154">
        <v>-16978.75</v>
      </c>
      <c r="E227" s="154">
        <v>-99.45</v>
      </c>
      <c r="F227" s="154">
        <v>38993.9565</v>
      </c>
      <c r="G227" s="154">
        <v>37208.525999999998</v>
      </c>
      <c r="H227" s="154">
        <v>31627.247100000001</v>
      </c>
      <c r="I227" s="154">
        <v>7366.7093999999997</v>
      </c>
      <c r="J227" s="154">
        <v>5156.6965799999998</v>
      </c>
      <c r="K227" s="155">
        <v>1.139</v>
      </c>
      <c r="L227" s="23"/>
    </row>
    <row r="228" spans="1:12">
      <c r="A228" s="151" t="s">
        <v>540</v>
      </c>
      <c r="B228" s="154">
        <v>117430.28350000001</v>
      </c>
      <c r="C228" s="154">
        <v>22569.200000000001</v>
      </c>
      <c r="D228" s="154">
        <v>-17771.8</v>
      </c>
      <c r="E228" s="154">
        <v>9028.19</v>
      </c>
      <c r="F228" s="154">
        <v>131255.87349999999</v>
      </c>
      <c r="G228" s="154">
        <v>174041.86300000001</v>
      </c>
      <c r="H228" s="154">
        <v>147935.58355000001</v>
      </c>
      <c r="I228" s="154">
        <v>-16679.710050000002</v>
      </c>
      <c r="J228" s="154">
        <v>-11675.797035</v>
      </c>
      <c r="K228" s="155">
        <v>0.93300000000000005</v>
      </c>
      <c r="L228" s="23"/>
    </row>
    <row r="229" spans="1:12">
      <c r="A229" s="151" t="s">
        <v>541</v>
      </c>
      <c r="B229" s="154">
        <v>130439.0065</v>
      </c>
      <c r="C229" s="154">
        <v>23175.25</v>
      </c>
      <c r="D229" s="154">
        <v>-14963.4</v>
      </c>
      <c r="E229" s="154">
        <v>3794.4</v>
      </c>
      <c r="F229" s="154">
        <v>142445.25649999999</v>
      </c>
      <c r="G229" s="154">
        <v>160970.33900000001</v>
      </c>
      <c r="H229" s="154">
        <v>136824.78815000001</v>
      </c>
      <c r="I229" s="154">
        <v>5620.4683500000101</v>
      </c>
      <c r="J229" s="154">
        <v>3934.3278450000098</v>
      </c>
      <c r="K229" s="155">
        <v>1.024</v>
      </c>
      <c r="L229" s="23"/>
    </row>
    <row r="230" spans="1:12">
      <c r="A230" s="151" t="s">
        <v>542</v>
      </c>
      <c r="B230" s="154">
        <v>22795.397499999999</v>
      </c>
      <c r="C230" s="154">
        <v>9965.4</v>
      </c>
      <c r="D230" s="154">
        <v>-2464.15</v>
      </c>
      <c r="E230" s="154">
        <v>714.17</v>
      </c>
      <c r="F230" s="154">
        <v>31010.817500000001</v>
      </c>
      <c r="G230" s="154">
        <v>34183.718999999997</v>
      </c>
      <c r="H230" s="154">
        <v>29056.16115</v>
      </c>
      <c r="I230" s="154">
        <v>1954.65635</v>
      </c>
      <c r="J230" s="154">
        <v>1368.2594449999999</v>
      </c>
      <c r="K230" s="155">
        <v>1.04</v>
      </c>
      <c r="L230" s="23"/>
    </row>
    <row r="231" spans="1:12">
      <c r="A231" s="151" t="s">
        <v>543</v>
      </c>
      <c r="B231" s="154">
        <v>35373.86</v>
      </c>
      <c r="C231" s="154">
        <v>10866.4</v>
      </c>
      <c r="D231" s="154">
        <v>-4421.7</v>
      </c>
      <c r="E231" s="154">
        <v>1362.89</v>
      </c>
      <c r="F231" s="154">
        <v>43181.45</v>
      </c>
      <c r="G231" s="154">
        <v>45820.517999999996</v>
      </c>
      <c r="H231" s="154">
        <v>38947.440300000002</v>
      </c>
      <c r="I231" s="154">
        <v>4234.0097000000096</v>
      </c>
      <c r="J231" s="154">
        <v>2963.8067900000101</v>
      </c>
      <c r="K231" s="155">
        <v>1.0649999999999999</v>
      </c>
      <c r="L231" s="23"/>
    </row>
    <row r="232" spans="1:12">
      <c r="A232" s="151" t="s">
        <v>544</v>
      </c>
      <c r="B232" s="154">
        <v>134394.03950000001</v>
      </c>
      <c r="C232" s="154">
        <v>27838.35</v>
      </c>
      <c r="D232" s="154">
        <v>-25954.75</v>
      </c>
      <c r="E232" s="154">
        <v>6078.18</v>
      </c>
      <c r="F232" s="154">
        <v>142355.81950000001</v>
      </c>
      <c r="G232" s="154">
        <v>183056.53899999999</v>
      </c>
      <c r="H232" s="154">
        <v>155598.05815</v>
      </c>
      <c r="I232" s="154">
        <v>-13242.238649999999</v>
      </c>
      <c r="J232" s="154">
        <v>-9269.5670550000104</v>
      </c>
      <c r="K232" s="155">
        <v>0.94899999999999995</v>
      </c>
      <c r="L232" s="23"/>
    </row>
    <row r="233" spans="1:12">
      <c r="A233" s="151" t="s">
        <v>545</v>
      </c>
      <c r="B233" s="154">
        <v>10086.595499999999</v>
      </c>
      <c r="C233" s="154">
        <v>7544.6</v>
      </c>
      <c r="D233" s="154">
        <v>0</v>
      </c>
      <c r="E233" s="154">
        <v>2543.1999999999998</v>
      </c>
      <c r="F233" s="154">
        <v>20174.395499999999</v>
      </c>
      <c r="G233" s="154">
        <v>24121.25</v>
      </c>
      <c r="H233" s="154">
        <v>20503.0625</v>
      </c>
      <c r="I233" s="154">
        <v>-328.667000000001</v>
      </c>
      <c r="J233" s="154">
        <v>-230.066900000001</v>
      </c>
      <c r="K233" s="155">
        <v>0.99</v>
      </c>
      <c r="L233" s="23"/>
    </row>
    <row r="234" spans="1:12">
      <c r="A234" s="151" t="s">
        <v>546</v>
      </c>
      <c r="B234" s="154">
        <v>35784.499499999998</v>
      </c>
      <c r="C234" s="154">
        <v>16989.8</v>
      </c>
      <c r="D234" s="154">
        <v>-6844.2</v>
      </c>
      <c r="E234" s="154">
        <v>4754.7299999999996</v>
      </c>
      <c r="F234" s="154">
        <v>50684.8295</v>
      </c>
      <c r="G234" s="154">
        <v>78139.278000000006</v>
      </c>
      <c r="H234" s="154">
        <v>66418.386299999998</v>
      </c>
      <c r="I234" s="154">
        <v>-15733.5568</v>
      </c>
      <c r="J234" s="154">
        <v>-11013.48976</v>
      </c>
      <c r="K234" s="155">
        <v>0.85899999999999999</v>
      </c>
      <c r="L234" s="23"/>
    </row>
    <row r="235" spans="1:12">
      <c r="A235" s="151" t="s">
        <v>547</v>
      </c>
      <c r="B235" s="154">
        <v>738015.88500000001</v>
      </c>
      <c r="C235" s="154">
        <v>650193.9</v>
      </c>
      <c r="D235" s="154">
        <v>-548178.6</v>
      </c>
      <c r="E235" s="154">
        <v>49515.56</v>
      </c>
      <c r="F235" s="154">
        <v>889546.745</v>
      </c>
      <c r="G235" s="154">
        <v>1003969.005</v>
      </c>
      <c r="H235" s="154">
        <v>853373.65425000002</v>
      </c>
      <c r="I235" s="154">
        <v>36173.090750000199</v>
      </c>
      <c r="J235" s="154">
        <v>25321.163525000102</v>
      </c>
      <c r="K235" s="155">
        <v>1.0249999999999999</v>
      </c>
      <c r="L235" s="23"/>
    </row>
    <row r="236" spans="1:12" ht="18.75" customHeight="1">
      <c r="A236" s="145" t="s">
        <v>548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5"/>
      <c r="L236" s="23"/>
    </row>
    <row r="237" spans="1:12">
      <c r="A237" s="151" t="s">
        <v>549</v>
      </c>
      <c r="B237" s="154">
        <v>45644.052000000003</v>
      </c>
      <c r="C237" s="154">
        <v>7500.4</v>
      </c>
      <c r="D237" s="154">
        <v>-2812.65</v>
      </c>
      <c r="E237" s="154">
        <v>7053.64</v>
      </c>
      <c r="F237" s="154">
        <v>57385.442000000003</v>
      </c>
      <c r="G237" s="154">
        <v>77325.724000000002</v>
      </c>
      <c r="H237" s="154">
        <v>65726.865399999995</v>
      </c>
      <c r="I237" s="154">
        <v>-8341.4233999999997</v>
      </c>
      <c r="J237" s="154">
        <v>-5838.9963799999996</v>
      </c>
      <c r="K237" s="155">
        <v>0.92400000000000004</v>
      </c>
      <c r="L237" s="23"/>
    </row>
    <row r="238" spans="1:12">
      <c r="A238" s="151" t="s">
        <v>550</v>
      </c>
      <c r="B238" s="154">
        <v>53747.525000000001</v>
      </c>
      <c r="C238" s="154">
        <v>8970.9</v>
      </c>
      <c r="D238" s="154">
        <v>-10813.7</v>
      </c>
      <c r="E238" s="154">
        <v>2193.6799999999998</v>
      </c>
      <c r="F238" s="154">
        <v>54098.404999999999</v>
      </c>
      <c r="G238" s="154">
        <v>65824.89</v>
      </c>
      <c r="H238" s="154">
        <v>55951.156499999997</v>
      </c>
      <c r="I238" s="154">
        <v>-1852.7514999999901</v>
      </c>
      <c r="J238" s="154">
        <v>-1296.92604999999</v>
      </c>
      <c r="K238" s="155">
        <v>0.98</v>
      </c>
      <c r="L238" s="23"/>
    </row>
    <row r="239" spans="1:12">
      <c r="A239" s="151" t="s">
        <v>551</v>
      </c>
      <c r="B239" s="154">
        <v>85050.027499999997</v>
      </c>
      <c r="C239" s="154">
        <v>22940.65</v>
      </c>
      <c r="D239" s="154">
        <v>-12901.3</v>
      </c>
      <c r="E239" s="154">
        <v>4086.29</v>
      </c>
      <c r="F239" s="154">
        <v>99175.667499999996</v>
      </c>
      <c r="G239" s="154">
        <v>131179.399</v>
      </c>
      <c r="H239" s="154">
        <v>111502.48914999999</v>
      </c>
      <c r="I239" s="154">
        <v>-12326.82165</v>
      </c>
      <c r="J239" s="154">
        <v>-8628.7751550000103</v>
      </c>
      <c r="K239" s="155">
        <v>0.93400000000000005</v>
      </c>
      <c r="L239" s="23"/>
    </row>
    <row r="240" spans="1:12">
      <c r="A240" s="151" t="s">
        <v>552</v>
      </c>
      <c r="B240" s="154">
        <v>66754.8465</v>
      </c>
      <c r="C240" s="154">
        <v>15286.4</v>
      </c>
      <c r="D240" s="154">
        <v>-8050.35</v>
      </c>
      <c r="E240" s="154">
        <v>2015.01</v>
      </c>
      <c r="F240" s="154">
        <v>76005.906499999997</v>
      </c>
      <c r="G240" s="154">
        <v>77870.172999999995</v>
      </c>
      <c r="H240" s="154">
        <v>66189.64705</v>
      </c>
      <c r="I240" s="154">
        <v>9816.2594499999796</v>
      </c>
      <c r="J240" s="154">
        <v>6871.3816149999902</v>
      </c>
      <c r="K240" s="155">
        <v>1.0880000000000001</v>
      </c>
      <c r="L240" s="23"/>
    </row>
    <row r="241" spans="1:12">
      <c r="A241" s="151" t="s">
        <v>553</v>
      </c>
      <c r="B241" s="154">
        <v>144912.29699999999</v>
      </c>
      <c r="C241" s="154">
        <v>13815.9</v>
      </c>
      <c r="D241" s="154">
        <v>-22727.3</v>
      </c>
      <c r="E241" s="154">
        <v>4017.1</v>
      </c>
      <c r="F241" s="154">
        <v>140017.997</v>
      </c>
      <c r="G241" s="154">
        <v>127423.514</v>
      </c>
      <c r="H241" s="154">
        <v>108309.9869</v>
      </c>
      <c r="I241" s="154">
        <v>31708.0101</v>
      </c>
      <c r="J241" s="154">
        <v>22195.607069999998</v>
      </c>
      <c r="K241" s="155">
        <v>1.1739999999999999</v>
      </c>
      <c r="L241" s="23"/>
    </row>
    <row r="242" spans="1:12">
      <c r="A242" s="151" t="s">
        <v>554</v>
      </c>
      <c r="B242" s="154">
        <v>30460.201000000001</v>
      </c>
      <c r="C242" s="154">
        <v>1523.2</v>
      </c>
      <c r="D242" s="154">
        <v>-10114.15</v>
      </c>
      <c r="E242" s="154">
        <v>861.56</v>
      </c>
      <c r="F242" s="154">
        <v>22730.811000000002</v>
      </c>
      <c r="G242" s="154">
        <v>26284.775000000001</v>
      </c>
      <c r="H242" s="154">
        <v>22342.05875</v>
      </c>
      <c r="I242" s="154">
        <v>388.75225000000501</v>
      </c>
      <c r="J242" s="154">
        <v>272.12657500000302</v>
      </c>
      <c r="K242" s="155">
        <v>1.01</v>
      </c>
      <c r="L242" s="23"/>
    </row>
    <row r="243" spans="1:12">
      <c r="A243" s="151" t="s">
        <v>555</v>
      </c>
      <c r="B243" s="154">
        <v>85669.4905</v>
      </c>
      <c r="C243" s="154">
        <v>17348.5</v>
      </c>
      <c r="D243" s="154">
        <v>-4745.55</v>
      </c>
      <c r="E243" s="154">
        <v>6766.17</v>
      </c>
      <c r="F243" s="154">
        <v>105038.6105</v>
      </c>
      <c r="G243" s="154">
        <v>152731.06</v>
      </c>
      <c r="H243" s="154">
        <v>129821.401</v>
      </c>
      <c r="I243" s="154">
        <v>-24782.790499999999</v>
      </c>
      <c r="J243" s="154">
        <v>-17347.95335</v>
      </c>
      <c r="K243" s="155">
        <v>0.88600000000000001</v>
      </c>
      <c r="L243" s="23"/>
    </row>
    <row r="244" spans="1:12">
      <c r="A244" s="151" t="s">
        <v>556</v>
      </c>
      <c r="B244" s="154">
        <v>15239.911</v>
      </c>
      <c r="C244" s="154">
        <v>7542.9</v>
      </c>
      <c r="D244" s="154">
        <v>-3343.9</v>
      </c>
      <c r="E244" s="154">
        <v>595.16999999999996</v>
      </c>
      <c r="F244" s="154">
        <v>20034.080999999998</v>
      </c>
      <c r="G244" s="154">
        <v>16113.999</v>
      </c>
      <c r="H244" s="154">
        <v>13696.899149999999</v>
      </c>
      <c r="I244" s="154">
        <v>6337.1818499999999</v>
      </c>
      <c r="J244" s="154">
        <v>4436.0272949999999</v>
      </c>
      <c r="K244" s="155">
        <v>1.2749999999999999</v>
      </c>
      <c r="L244" s="23"/>
    </row>
    <row r="245" spans="1:12">
      <c r="A245" s="151" t="s">
        <v>557</v>
      </c>
      <c r="B245" s="154">
        <v>40340.775999999998</v>
      </c>
      <c r="C245" s="154">
        <v>4313.75</v>
      </c>
      <c r="D245" s="154">
        <v>-9797.9500000000007</v>
      </c>
      <c r="E245" s="154">
        <v>1762.56</v>
      </c>
      <c r="F245" s="154">
        <v>36619.135999999999</v>
      </c>
      <c r="G245" s="154">
        <v>37427.432999999997</v>
      </c>
      <c r="H245" s="154">
        <v>31813.318050000002</v>
      </c>
      <c r="I245" s="154">
        <v>4805.8179499999997</v>
      </c>
      <c r="J245" s="154">
        <v>3364.0725649999999</v>
      </c>
      <c r="K245" s="155">
        <v>1.0900000000000001</v>
      </c>
      <c r="L245" s="23"/>
    </row>
    <row r="246" spans="1:12">
      <c r="A246" s="151" t="s">
        <v>558</v>
      </c>
      <c r="B246" s="154">
        <v>339788.06900000002</v>
      </c>
      <c r="C246" s="154">
        <v>215928.05</v>
      </c>
      <c r="D246" s="154">
        <v>-913.75</v>
      </c>
      <c r="E246" s="154">
        <v>56569.2</v>
      </c>
      <c r="F246" s="154">
        <v>611371.56900000002</v>
      </c>
      <c r="G246" s="154">
        <v>814718.19799999997</v>
      </c>
      <c r="H246" s="154">
        <v>692510.46829999995</v>
      </c>
      <c r="I246" s="154">
        <v>-81138.899300000005</v>
      </c>
      <c r="J246" s="154">
        <v>-56797.229509999997</v>
      </c>
      <c r="K246" s="155">
        <v>0.93</v>
      </c>
      <c r="L246" s="23"/>
    </row>
    <row r="247" spans="1:12" ht="18.75" customHeight="1">
      <c r="A247" s="145" t="s">
        <v>559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5"/>
      <c r="L247" s="23"/>
    </row>
    <row r="248" spans="1:12">
      <c r="A248" s="151" t="s">
        <v>560</v>
      </c>
      <c r="B248" s="154">
        <v>92095.368000000002</v>
      </c>
      <c r="C248" s="154">
        <v>21524.55</v>
      </c>
      <c r="D248" s="154">
        <v>-19186.2</v>
      </c>
      <c r="E248" s="154">
        <v>3262.47</v>
      </c>
      <c r="F248" s="154">
        <v>97696.187999999995</v>
      </c>
      <c r="G248" s="154">
        <v>99721.115000000005</v>
      </c>
      <c r="H248" s="154">
        <v>84762.947750000007</v>
      </c>
      <c r="I248" s="154">
        <v>12933.240250000001</v>
      </c>
      <c r="J248" s="154">
        <v>9053.2681749999992</v>
      </c>
      <c r="K248" s="155">
        <v>1.091</v>
      </c>
      <c r="L248" s="23"/>
    </row>
    <row r="249" spans="1:12">
      <c r="A249" s="151" t="s">
        <v>561</v>
      </c>
      <c r="B249" s="154">
        <v>304508.10950000002</v>
      </c>
      <c r="C249" s="154">
        <v>64345.85</v>
      </c>
      <c r="D249" s="154">
        <v>-61681.1</v>
      </c>
      <c r="E249" s="154">
        <v>21443.97</v>
      </c>
      <c r="F249" s="154">
        <v>328616.82949999999</v>
      </c>
      <c r="G249" s="154">
        <v>341335.23200000002</v>
      </c>
      <c r="H249" s="154">
        <v>290134.9472</v>
      </c>
      <c r="I249" s="154">
        <v>38481.882299999997</v>
      </c>
      <c r="J249" s="154">
        <v>26937.317609999998</v>
      </c>
      <c r="K249" s="155">
        <v>1.079</v>
      </c>
      <c r="L249" s="23"/>
    </row>
    <row r="250" spans="1:12">
      <c r="A250" s="151" t="s">
        <v>562</v>
      </c>
      <c r="B250" s="154">
        <v>226343.65150000001</v>
      </c>
      <c r="C250" s="154">
        <v>75514.850000000006</v>
      </c>
      <c r="D250" s="154">
        <v>-7451.95</v>
      </c>
      <c r="E250" s="154">
        <v>30694.35</v>
      </c>
      <c r="F250" s="154">
        <v>325100.90149999998</v>
      </c>
      <c r="G250" s="154">
        <v>360271.19900000002</v>
      </c>
      <c r="H250" s="154">
        <v>306230.51915000001</v>
      </c>
      <c r="I250" s="154">
        <v>18870.38235</v>
      </c>
      <c r="J250" s="154">
        <v>13209.267645</v>
      </c>
      <c r="K250" s="155">
        <v>1.0369999999999999</v>
      </c>
      <c r="L250" s="23"/>
    </row>
    <row r="251" spans="1:12">
      <c r="A251" s="151" t="s">
        <v>563</v>
      </c>
      <c r="B251" s="154">
        <v>36046.58</v>
      </c>
      <c r="C251" s="154">
        <v>10806.9</v>
      </c>
      <c r="D251" s="154">
        <v>-531.25</v>
      </c>
      <c r="E251" s="154">
        <v>4855.2</v>
      </c>
      <c r="F251" s="154">
        <v>51177.43</v>
      </c>
      <c r="G251" s="154">
        <v>55475.54</v>
      </c>
      <c r="H251" s="154">
        <v>47154.209000000003</v>
      </c>
      <c r="I251" s="154">
        <v>4023.22100000001</v>
      </c>
      <c r="J251" s="154">
        <v>2816.2547</v>
      </c>
      <c r="K251" s="155">
        <v>1.0509999999999999</v>
      </c>
      <c r="L251" s="23"/>
    </row>
    <row r="252" spans="1:12">
      <c r="A252" s="151" t="s">
        <v>564</v>
      </c>
      <c r="B252" s="154">
        <v>88371.582500000004</v>
      </c>
      <c r="C252" s="154">
        <v>7816.6</v>
      </c>
      <c r="D252" s="154">
        <v>-19314.55</v>
      </c>
      <c r="E252" s="154">
        <v>9331.98</v>
      </c>
      <c r="F252" s="154">
        <v>86205.612500000003</v>
      </c>
      <c r="G252" s="154">
        <v>87937.717000000004</v>
      </c>
      <c r="H252" s="154">
        <v>74747.059450000001</v>
      </c>
      <c r="I252" s="154">
        <v>11458.55305</v>
      </c>
      <c r="J252" s="154">
        <v>8020.9871350000003</v>
      </c>
      <c r="K252" s="155">
        <v>1.091</v>
      </c>
      <c r="L252" s="23"/>
    </row>
    <row r="253" spans="1:12">
      <c r="A253" s="151" t="s">
        <v>565</v>
      </c>
      <c r="B253" s="154">
        <v>54385.207499999997</v>
      </c>
      <c r="C253" s="154">
        <v>5807.2</v>
      </c>
      <c r="D253" s="154">
        <v>-9625.4</v>
      </c>
      <c r="E253" s="154">
        <v>1933.92</v>
      </c>
      <c r="F253" s="154">
        <v>52500.927499999998</v>
      </c>
      <c r="G253" s="154">
        <v>47051.593999999997</v>
      </c>
      <c r="H253" s="154">
        <v>39993.854899999998</v>
      </c>
      <c r="I253" s="154">
        <v>12507.0726</v>
      </c>
      <c r="J253" s="154">
        <v>8754.9508199999891</v>
      </c>
      <c r="K253" s="155">
        <v>1.1859999999999999</v>
      </c>
      <c r="L253" s="23"/>
    </row>
    <row r="254" spans="1:12">
      <c r="A254" s="151" t="s">
        <v>566</v>
      </c>
      <c r="B254" s="154">
        <v>124971.755</v>
      </c>
      <c r="C254" s="154">
        <v>32362.9</v>
      </c>
      <c r="D254" s="154">
        <v>-25395.45</v>
      </c>
      <c r="E254" s="154">
        <v>7247.78</v>
      </c>
      <c r="F254" s="154">
        <v>139186.98499999999</v>
      </c>
      <c r="G254" s="154">
        <v>142825.27799999999</v>
      </c>
      <c r="H254" s="154">
        <v>121401.4863</v>
      </c>
      <c r="I254" s="154">
        <v>17785.4987</v>
      </c>
      <c r="J254" s="154">
        <v>12449.84909</v>
      </c>
      <c r="K254" s="155">
        <v>1.087</v>
      </c>
      <c r="L254" s="23"/>
    </row>
    <row r="255" spans="1:12">
      <c r="A255" s="151" t="s">
        <v>567</v>
      </c>
      <c r="B255" s="154">
        <v>50689.451999999997</v>
      </c>
      <c r="C255" s="154">
        <v>9403.5499999999993</v>
      </c>
      <c r="D255" s="154">
        <v>-8191.45</v>
      </c>
      <c r="E255" s="154">
        <v>2311.66</v>
      </c>
      <c r="F255" s="154">
        <v>54213.212</v>
      </c>
      <c r="G255" s="154">
        <v>49748.792000000001</v>
      </c>
      <c r="H255" s="154">
        <v>42286.4732</v>
      </c>
      <c r="I255" s="154">
        <v>11926.738799999999</v>
      </c>
      <c r="J255" s="154">
        <v>8348.7171600000001</v>
      </c>
      <c r="K255" s="155">
        <v>1.1679999999999999</v>
      </c>
      <c r="L255" s="23"/>
    </row>
    <row r="256" spans="1:12">
      <c r="A256" s="151" t="s">
        <v>568</v>
      </c>
      <c r="B256" s="154">
        <v>95714.040999999997</v>
      </c>
      <c r="C256" s="154">
        <v>25976</v>
      </c>
      <c r="D256" s="154">
        <v>-4148</v>
      </c>
      <c r="E256" s="154">
        <v>10644.21</v>
      </c>
      <c r="F256" s="154">
        <v>128186.251</v>
      </c>
      <c r="G256" s="154">
        <v>137080.274</v>
      </c>
      <c r="H256" s="154">
        <v>116518.2329</v>
      </c>
      <c r="I256" s="154">
        <v>11668.018099999999</v>
      </c>
      <c r="J256" s="154">
        <v>8167.6126700000004</v>
      </c>
      <c r="K256" s="155">
        <v>1.06</v>
      </c>
      <c r="L256" s="23"/>
    </row>
    <row r="257" spans="1:12">
      <c r="A257" s="151" t="s">
        <v>569</v>
      </c>
      <c r="B257" s="154">
        <v>21640.5615</v>
      </c>
      <c r="C257" s="154">
        <v>6086</v>
      </c>
      <c r="D257" s="154">
        <v>-3355.8</v>
      </c>
      <c r="E257" s="154">
        <v>3577.99</v>
      </c>
      <c r="F257" s="154">
        <v>27948.751499999998</v>
      </c>
      <c r="G257" s="154">
        <v>39521.347000000002</v>
      </c>
      <c r="H257" s="154">
        <v>33593.144950000002</v>
      </c>
      <c r="I257" s="154">
        <v>-5644.3934499999996</v>
      </c>
      <c r="J257" s="154">
        <v>-3951.0754149999998</v>
      </c>
      <c r="K257" s="155">
        <v>0.9</v>
      </c>
      <c r="L257" s="23"/>
    </row>
    <row r="258" spans="1:12">
      <c r="A258" s="151" t="s">
        <v>570</v>
      </c>
      <c r="B258" s="154">
        <v>45844.466500000002</v>
      </c>
      <c r="C258" s="154">
        <v>3727.25</v>
      </c>
      <c r="D258" s="154">
        <v>-1110.0999999999999</v>
      </c>
      <c r="E258" s="154">
        <v>4542.3999999999996</v>
      </c>
      <c r="F258" s="154">
        <v>53004.016499999998</v>
      </c>
      <c r="G258" s="154">
        <v>68080.399999999994</v>
      </c>
      <c r="H258" s="154">
        <v>57868.34</v>
      </c>
      <c r="I258" s="154">
        <v>-4864.3234999999904</v>
      </c>
      <c r="J258" s="154">
        <v>-3405.0264499999898</v>
      </c>
      <c r="K258" s="155">
        <v>0.95</v>
      </c>
      <c r="L258" s="23"/>
    </row>
    <row r="259" spans="1:12">
      <c r="A259" s="151" t="s">
        <v>571</v>
      </c>
      <c r="B259" s="154">
        <v>29608.089</v>
      </c>
      <c r="C259" s="154">
        <v>12756.8</v>
      </c>
      <c r="D259" s="154">
        <v>-170.85</v>
      </c>
      <c r="E259" s="154">
        <v>2827.1</v>
      </c>
      <c r="F259" s="154">
        <v>45021.139000000003</v>
      </c>
      <c r="G259" s="154">
        <v>51262.48</v>
      </c>
      <c r="H259" s="154">
        <v>43573.108</v>
      </c>
      <c r="I259" s="154">
        <v>1448.0309999999999</v>
      </c>
      <c r="J259" s="154">
        <v>1013.6217</v>
      </c>
      <c r="K259" s="155">
        <v>1.02</v>
      </c>
      <c r="L259" s="23"/>
    </row>
    <row r="260" spans="1:12">
      <c r="A260" s="151" t="s">
        <v>572</v>
      </c>
      <c r="B260" s="154">
        <v>51978.832000000002</v>
      </c>
      <c r="C260" s="154">
        <v>9824.2999999999993</v>
      </c>
      <c r="D260" s="154">
        <v>-10823.05</v>
      </c>
      <c r="E260" s="154">
        <v>2120.2399999999998</v>
      </c>
      <c r="F260" s="154">
        <v>53100.322</v>
      </c>
      <c r="G260" s="154">
        <v>63797.196000000004</v>
      </c>
      <c r="H260" s="154">
        <v>54227.616600000001</v>
      </c>
      <c r="I260" s="154">
        <v>-1127.29460000001</v>
      </c>
      <c r="J260" s="154">
        <v>-789.10622000000603</v>
      </c>
      <c r="K260" s="155">
        <v>0.98799999999999999</v>
      </c>
      <c r="L260" s="23"/>
    </row>
    <row r="261" spans="1:12">
      <c r="A261" s="151" t="s">
        <v>573</v>
      </c>
      <c r="B261" s="154">
        <v>24704.2405</v>
      </c>
      <c r="C261" s="154">
        <v>13522.65</v>
      </c>
      <c r="D261" s="154">
        <v>-5960.2</v>
      </c>
      <c r="E261" s="154">
        <v>2047.48</v>
      </c>
      <c r="F261" s="154">
        <v>34314.1705</v>
      </c>
      <c r="G261" s="154">
        <v>39645.125</v>
      </c>
      <c r="H261" s="154">
        <v>33698.356249999997</v>
      </c>
      <c r="I261" s="154">
        <v>615.81425000000297</v>
      </c>
      <c r="J261" s="154">
        <v>431.06997500000199</v>
      </c>
      <c r="K261" s="155">
        <v>1.0109999999999999</v>
      </c>
      <c r="L261" s="23"/>
    </row>
    <row r="262" spans="1:12">
      <c r="A262" s="151" t="s">
        <v>574</v>
      </c>
      <c r="B262" s="154">
        <v>18731.047500000001</v>
      </c>
      <c r="C262" s="154">
        <v>3564.9</v>
      </c>
      <c r="D262" s="154">
        <v>-1201.05</v>
      </c>
      <c r="E262" s="154">
        <v>3281.85</v>
      </c>
      <c r="F262" s="154">
        <v>24376.747500000001</v>
      </c>
      <c r="G262" s="154">
        <v>28787.559000000001</v>
      </c>
      <c r="H262" s="154">
        <v>24469.425149999999</v>
      </c>
      <c r="I262" s="154">
        <v>-92.677649999994202</v>
      </c>
      <c r="J262" s="154">
        <v>-64.874354999995901</v>
      </c>
      <c r="K262" s="155">
        <v>0.998</v>
      </c>
      <c r="L262" s="23"/>
    </row>
    <row r="263" spans="1:12" ht="18.75" customHeight="1">
      <c r="A263" s="145" t="s">
        <v>575</v>
      </c>
      <c r="B263" s="154"/>
      <c r="C263" s="154"/>
      <c r="D263" s="154"/>
      <c r="E263" s="154"/>
      <c r="F263" s="154"/>
      <c r="G263" s="154"/>
      <c r="H263" s="154"/>
      <c r="I263" s="154"/>
      <c r="J263" s="154"/>
      <c r="K263" s="155"/>
      <c r="L263" s="23"/>
    </row>
    <row r="264" spans="1:12">
      <c r="A264" s="151" t="s">
        <v>576</v>
      </c>
      <c r="B264" s="154">
        <v>114997.2795</v>
      </c>
      <c r="C264" s="154">
        <v>17230.349999999999</v>
      </c>
      <c r="D264" s="154">
        <v>-20077</v>
      </c>
      <c r="E264" s="154">
        <v>10175.52</v>
      </c>
      <c r="F264" s="154">
        <v>122326.1495</v>
      </c>
      <c r="G264" s="154">
        <v>191082.337</v>
      </c>
      <c r="H264" s="154">
        <v>162419.98645</v>
      </c>
      <c r="I264" s="154">
        <v>-40093.836949999997</v>
      </c>
      <c r="J264" s="154">
        <v>-28065.685864999999</v>
      </c>
      <c r="K264" s="155">
        <v>0.85299999999999998</v>
      </c>
      <c r="L264" s="23"/>
    </row>
    <row r="265" spans="1:12">
      <c r="A265" s="151" t="s">
        <v>577</v>
      </c>
      <c r="B265" s="154">
        <v>399465.34049999999</v>
      </c>
      <c r="C265" s="154">
        <v>115505.65</v>
      </c>
      <c r="D265" s="154">
        <v>-62955.25</v>
      </c>
      <c r="E265" s="154">
        <v>27985.91</v>
      </c>
      <c r="F265" s="154">
        <v>480001.65049999999</v>
      </c>
      <c r="G265" s="154">
        <v>554196.21299999999</v>
      </c>
      <c r="H265" s="154">
        <v>471066.78104999999</v>
      </c>
      <c r="I265" s="154">
        <v>8934.8694500000001</v>
      </c>
      <c r="J265" s="154">
        <v>6254.4086150000003</v>
      </c>
      <c r="K265" s="155">
        <v>1.0109999999999999</v>
      </c>
      <c r="L265" s="23"/>
    </row>
    <row r="266" spans="1:12">
      <c r="A266" s="151" t="s">
        <v>578</v>
      </c>
      <c r="B266" s="154">
        <v>68545.963499999998</v>
      </c>
      <c r="C266" s="154">
        <v>9015.1</v>
      </c>
      <c r="D266" s="154">
        <v>-22231.75</v>
      </c>
      <c r="E266" s="154">
        <v>1564.85</v>
      </c>
      <c r="F266" s="154">
        <v>56894.163500000002</v>
      </c>
      <c r="G266" s="154">
        <v>52088.805999999997</v>
      </c>
      <c r="H266" s="154">
        <v>44275.485099999998</v>
      </c>
      <c r="I266" s="154">
        <v>12618.678400000001</v>
      </c>
      <c r="J266" s="154">
        <v>8833.0748800000001</v>
      </c>
      <c r="K266" s="155">
        <v>1.17</v>
      </c>
      <c r="L266" s="23"/>
    </row>
    <row r="267" spans="1:12">
      <c r="A267" s="151" t="s">
        <v>579</v>
      </c>
      <c r="B267" s="154">
        <v>224607.193</v>
      </c>
      <c r="C267" s="154">
        <v>66897.55</v>
      </c>
      <c r="D267" s="154">
        <v>-41386.5</v>
      </c>
      <c r="E267" s="154">
        <v>8558.31</v>
      </c>
      <c r="F267" s="154">
        <v>258676.55300000001</v>
      </c>
      <c r="G267" s="154">
        <v>277070.86499999999</v>
      </c>
      <c r="H267" s="154">
        <v>235510.23525</v>
      </c>
      <c r="I267" s="154">
        <v>23166.317749999998</v>
      </c>
      <c r="J267" s="154">
        <v>16216.422425000001</v>
      </c>
      <c r="K267" s="155">
        <v>1.0589999999999999</v>
      </c>
      <c r="L267" s="23"/>
    </row>
    <row r="268" spans="1:12">
      <c r="A268" s="151" t="s">
        <v>580</v>
      </c>
      <c r="B268" s="154">
        <v>92065.936499999996</v>
      </c>
      <c r="C268" s="154">
        <v>22967.85</v>
      </c>
      <c r="D268" s="154">
        <v>-25582.45</v>
      </c>
      <c r="E268" s="154">
        <v>2695.18</v>
      </c>
      <c r="F268" s="154">
        <v>92146.516499999998</v>
      </c>
      <c r="G268" s="154">
        <v>133120.57999999999</v>
      </c>
      <c r="H268" s="154">
        <v>113152.493</v>
      </c>
      <c r="I268" s="154">
        <v>-21005.976500000001</v>
      </c>
      <c r="J268" s="154">
        <v>-14704.18355</v>
      </c>
      <c r="K268" s="155">
        <v>0.89</v>
      </c>
      <c r="L268" s="23"/>
    </row>
    <row r="269" spans="1:12">
      <c r="A269" s="151" t="s">
        <v>581</v>
      </c>
      <c r="B269" s="154">
        <v>19138.883999999998</v>
      </c>
      <c r="C269" s="154">
        <v>12272.3</v>
      </c>
      <c r="D269" s="154">
        <v>-552.5</v>
      </c>
      <c r="E269" s="154">
        <v>5190.1000000000004</v>
      </c>
      <c r="F269" s="154">
        <v>36048.784</v>
      </c>
      <c r="G269" s="154">
        <v>42865.514999999999</v>
      </c>
      <c r="H269" s="154">
        <v>36435.687749999997</v>
      </c>
      <c r="I269" s="154">
        <v>-386.90374999999801</v>
      </c>
      <c r="J269" s="154">
        <v>-270.83262499999802</v>
      </c>
      <c r="K269" s="155">
        <v>0.99399999999999999</v>
      </c>
      <c r="L269" s="23"/>
    </row>
    <row r="270" spans="1:12">
      <c r="A270" s="151" t="s">
        <v>582</v>
      </c>
      <c r="B270" s="154">
        <v>18586.692999999999</v>
      </c>
      <c r="C270" s="154">
        <v>7868.45</v>
      </c>
      <c r="D270" s="154">
        <v>-2448.85</v>
      </c>
      <c r="E270" s="154">
        <v>5040.33</v>
      </c>
      <c r="F270" s="154">
        <v>29046.623</v>
      </c>
      <c r="G270" s="154">
        <v>39874.705999999998</v>
      </c>
      <c r="H270" s="154">
        <v>33893.500099999997</v>
      </c>
      <c r="I270" s="154">
        <v>-4846.8770999999997</v>
      </c>
      <c r="J270" s="154">
        <v>-3392.8139700000002</v>
      </c>
      <c r="K270" s="155">
        <v>0.91500000000000004</v>
      </c>
      <c r="L270" s="23"/>
    </row>
    <row r="271" spans="1:12">
      <c r="A271" s="151" t="s">
        <v>583</v>
      </c>
      <c r="B271" s="154">
        <v>45794.012499999997</v>
      </c>
      <c r="C271" s="154">
        <v>6003.55</v>
      </c>
      <c r="D271" s="154">
        <v>-4025.6</v>
      </c>
      <c r="E271" s="154">
        <v>1936.98</v>
      </c>
      <c r="F271" s="154">
        <v>49708.942499999997</v>
      </c>
      <c r="G271" s="154">
        <v>70783.399999999994</v>
      </c>
      <c r="H271" s="154">
        <v>60165.89</v>
      </c>
      <c r="I271" s="154">
        <v>-10456.9475</v>
      </c>
      <c r="J271" s="154">
        <v>-7319.8632499999903</v>
      </c>
      <c r="K271" s="155">
        <v>0.89700000000000002</v>
      </c>
      <c r="L271" s="23"/>
    </row>
    <row r="272" spans="1:12">
      <c r="A272" s="151" t="s">
        <v>584</v>
      </c>
      <c r="B272" s="154">
        <v>138955.92199999999</v>
      </c>
      <c r="C272" s="154">
        <v>22277.65</v>
      </c>
      <c r="D272" s="154">
        <v>-26951.8</v>
      </c>
      <c r="E272" s="154">
        <v>8678.33</v>
      </c>
      <c r="F272" s="154">
        <v>142960.10200000001</v>
      </c>
      <c r="G272" s="154">
        <v>188428.24400000001</v>
      </c>
      <c r="H272" s="154">
        <v>160164.0074</v>
      </c>
      <c r="I272" s="154">
        <v>-17203.9054</v>
      </c>
      <c r="J272" s="154">
        <v>-12042.73378</v>
      </c>
      <c r="K272" s="155">
        <v>0.93600000000000005</v>
      </c>
      <c r="L272" s="23"/>
    </row>
    <row r="273" spans="1:12">
      <c r="A273" s="151" t="s">
        <v>585</v>
      </c>
      <c r="B273" s="154">
        <v>124782.55250000001</v>
      </c>
      <c r="C273" s="154">
        <v>34495.550000000003</v>
      </c>
      <c r="D273" s="154">
        <v>-19249.95</v>
      </c>
      <c r="E273" s="154">
        <v>6696.13</v>
      </c>
      <c r="F273" s="154">
        <v>146724.2825</v>
      </c>
      <c r="G273" s="154">
        <v>185300.46299999999</v>
      </c>
      <c r="H273" s="154">
        <v>157505.39355000001</v>
      </c>
      <c r="I273" s="154">
        <v>-10781.11105</v>
      </c>
      <c r="J273" s="154">
        <v>-7546.7777349999997</v>
      </c>
      <c r="K273" s="155">
        <v>0.95899999999999996</v>
      </c>
      <c r="L273" s="23"/>
    </row>
    <row r="274" spans="1:12" ht="18.75" customHeight="1">
      <c r="A274" s="145" t="s">
        <v>586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5"/>
      <c r="L274" s="23"/>
    </row>
    <row r="275" spans="1:12">
      <c r="A275" s="151" t="s">
        <v>587</v>
      </c>
      <c r="B275" s="154">
        <v>125857.503</v>
      </c>
      <c r="C275" s="154">
        <v>34906.949999999997</v>
      </c>
      <c r="D275" s="154">
        <v>-8497.4500000000007</v>
      </c>
      <c r="E275" s="154">
        <v>10294.35</v>
      </c>
      <c r="F275" s="154">
        <v>162561.353</v>
      </c>
      <c r="G275" s="154">
        <v>206187.88500000001</v>
      </c>
      <c r="H275" s="154">
        <v>175259.70225</v>
      </c>
      <c r="I275" s="154">
        <v>-12698.349249999999</v>
      </c>
      <c r="J275" s="154">
        <v>-8888.8444750000199</v>
      </c>
      <c r="K275" s="155">
        <v>0.95699999999999996</v>
      </c>
      <c r="L275" s="23"/>
    </row>
    <row r="276" spans="1:12">
      <c r="A276" s="151" t="s">
        <v>588</v>
      </c>
      <c r="B276" s="154">
        <v>132436.144</v>
      </c>
      <c r="C276" s="154">
        <v>8774.5499999999993</v>
      </c>
      <c r="D276" s="154">
        <v>-27618.2</v>
      </c>
      <c r="E276" s="154">
        <v>2535.7199999999998</v>
      </c>
      <c r="F276" s="154">
        <v>116128.21400000001</v>
      </c>
      <c r="G276" s="154">
        <v>131869.932</v>
      </c>
      <c r="H276" s="154">
        <v>112089.4422</v>
      </c>
      <c r="I276" s="154">
        <v>4038.7718</v>
      </c>
      <c r="J276" s="154">
        <v>2827.1402600000001</v>
      </c>
      <c r="K276" s="155">
        <v>1.0209999999999999</v>
      </c>
      <c r="L276" s="23"/>
    </row>
    <row r="277" spans="1:12">
      <c r="A277" s="151" t="s">
        <v>589</v>
      </c>
      <c r="B277" s="154">
        <v>90995.190499999997</v>
      </c>
      <c r="C277" s="154">
        <v>19782.900000000001</v>
      </c>
      <c r="D277" s="154">
        <v>-6017.15</v>
      </c>
      <c r="E277" s="154">
        <v>8971.75</v>
      </c>
      <c r="F277" s="154">
        <v>113732.6905</v>
      </c>
      <c r="G277" s="154">
        <v>147973.302</v>
      </c>
      <c r="H277" s="154">
        <v>125777.3067</v>
      </c>
      <c r="I277" s="154">
        <v>-12044.6162</v>
      </c>
      <c r="J277" s="154">
        <v>-8431.2313399999894</v>
      </c>
      <c r="K277" s="155">
        <v>0.94299999999999995</v>
      </c>
      <c r="L277" s="23"/>
    </row>
    <row r="278" spans="1:12">
      <c r="A278" s="151" t="s">
        <v>590</v>
      </c>
      <c r="B278" s="154">
        <v>402865.37949999998</v>
      </c>
      <c r="C278" s="154">
        <v>103339.6</v>
      </c>
      <c r="D278" s="154">
        <v>-53576.35</v>
      </c>
      <c r="E278" s="154">
        <v>29879.88</v>
      </c>
      <c r="F278" s="154">
        <v>482508.50949999999</v>
      </c>
      <c r="G278" s="154">
        <v>539980.30299999996</v>
      </c>
      <c r="H278" s="154">
        <v>458983.25754999998</v>
      </c>
      <c r="I278" s="154">
        <v>23525.2519499999</v>
      </c>
      <c r="J278" s="154">
        <v>16467.676364999999</v>
      </c>
      <c r="K278" s="155">
        <v>1.03</v>
      </c>
      <c r="L278" s="23"/>
    </row>
    <row r="279" spans="1:12">
      <c r="A279" s="151" t="s">
        <v>591</v>
      </c>
      <c r="B279" s="154">
        <v>51684.517</v>
      </c>
      <c r="C279" s="154">
        <v>10402.299999999999</v>
      </c>
      <c r="D279" s="154">
        <v>-7006.55</v>
      </c>
      <c r="E279" s="154">
        <v>5683.61</v>
      </c>
      <c r="F279" s="154">
        <v>60763.877</v>
      </c>
      <c r="G279" s="154">
        <v>89998.84</v>
      </c>
      <c r="H279" s="154">
        <v>76499.013999999996</v>
      </c>
      <c r="I279" s="154">
        <v>-15735.137000000001</v>
      </c>
      <c r="J279" s="154">
        <v>-11014.5959</v>
      </c>
      <c r="K279" s="155">
        <v>0.878</v>
      </c>
      <c r="L279" s="23"/>
    </row>
    <row r="280" spans="1:12">
      <c r="A280" s="151" t="s">
        <v>592</v>
      </c>
      <c r="B280" s="154">
        <v>33432.782500000001</v>
      </c>
      <c r="C280" s="154">
        <v>11558.3</v>
      </c>
      <c r="D280" s="154">
        <v>-5778.3</v>
      </c>
      <c r="E280" s="154">
        <v>2012.97</v>
      </c>
      <c r="F280" s="154">
        <v>41225.752500000002</v>
      </c>
      <c r="G280" s="154">
        <v>58543.582999999999</v>
      </c>
      <c r="H280" s="154">
        <v>49762.045550000003</v>
      </c>
      <c r="I280" s="154">
        <v>-8536.2930499999893</v>
      </c>
      <c r="J280" s="154">
        <v>-5975.40513499999</v>
      </c>
      <c r="K280" s="155">
        <v>0.89800000000000002</v>
      </c>
      <c r="L280" s="23"/>
    </row>
    <row r="281" spans="1:12">
      <c r="A281" s="151" t="s">
        <v>593</v>
      </c>
      <c r="B281" s="154">
        <v>270354.95600000001</v>
      </c>
      <c r="C281" s="154">
        <v>50785.8</v>
      </c>
      <c r="D281" s="154">
        <v>-56901.55</v>
      </c>
      <c r="E281" s="154">
        <v>12394.36</v>
      </c>
      <c r="F281" s="154">
        <v>276633.56599999999</v>
      </c>
      <c r="G281" s="154">
        <v>381593.011</v>
      </c>
      <c r="H281" s="154">
        <v>324354.05935</v>
      </c>
      <c r="I281" s="154">
        <v>-47720.493349999997</v>
      </c>
      <c r="J281" s="154">
        <v>-33404.345345000002</v>
      </c>
      <c r="K281" s="155">
        <v>0.91200000000000003</v>
      </c>
      <c r="L281" s="23"/>
    </row>
    <row r="282" spans="1:12" ht="18.75" customHeight="1">
      <c r="A282" s="145" t="s">
        <v>594</v>
      </c>
      <c r="B282" s="154"/>
      <c r="C282" s="154"/>
      <c r="D282" s="154"/>
      <c r="E282" s="154"/>
      <c r="F282" s="154"/>
      <c r="G282" s="154"/>
      <c r="H282" s="154"/>
      <c r="I282" s="154"/>
      <c r="J282" s="154"/>
      <c r="K282" s="155"/>
      <c r="L282" s="23"/>
    </row>
    <row r="283" spans="1:12">
      <c r="A283" s="151" t="s">
        <v>595</v>
      </c>
      <c r="B283" s="154">
        <v>46518.588000000003</v>
      </c>
      <c r="C283" s="154">
        <v>8862.9500000000007</v>
      </c>
      <c r="D283" s="154">
        <v>-7956</v>
      </c>
      <c r="E283" s="154">
        <v>1763.92</v>
      </c>
      <c r="F283" s="154">
        <v>49189.457999999999</v>
      </c>
      <c r="G283" s="154">
        <v>44425.915000000001</v>
      </c>
      <c r="H283" s="154">
        <v>37762.027750000001</v>
      </c>
      <c r="I283" s="154">
        <v>11427.430249999999</v>
      </c>
      <c r="J283" s="154">
        <v>7999.2011749999901</v>
      </c>
      <c r="K283" s="155">
        <v>1.18</v>
      </c>
      <c r="L283" s="23"/>
    </row>
    <row r="284" spans="1:12">
      <c r="A284" s="151" t="s">
        <v>596</v>
      </c>
      <c r="B284" s="154">
        <v>38509.015500000001</v>
      </c>
      <c r="C284" s="154">
        <v>4222.8</v>
      </c>
      <c r="D284" s="154">
        <v>-6159.1</v>
      </c>
      <c r="E284" s="154">
        <v>1256.3</v>
      </c>
      <c r="F284" s="154">
        <v>37829.015500000001</v>
      </c>
      <c r="G284" s="154">
        <v>31620.181</v>
      </c>
      <c r="H284" s="154">
        <v>26877.153849999999</v>
      </c>
      <c r="I284" s="154">
        <v>10951.861650000001</v>
      </c>
      <c r="J284" s="154">
        <v>7666.3031550000096</v>
      </c>
      <c r="K284" s="155">
        <v>1.242</v>
      </c>
      <c r="L284" s="23"/>
    </row>
    <row r="285" spans="1:12">
      <c r="A285" s="151" t="s">
        <v>597</v>
      </c>
      <c r="B285" s="154">
        <v>57432.068500000001</v>
      </c>
      <c r="C285" s="154">
        <v>7925.4</v>
      </c>
      <c r="D285" s="154">
        <v>-4360.5</v>
      </c>
      <c r="E285" s="154">
        <v>1016.43</v>
      </c>
      <c r="F285" s="154">
        <v>62013.398500000003</v>
      </c>
      <c r="G285" s="154">
        <v>47833.857000000004</v>
      </c>
      <c r="H285" s="154">
        <v>40658.778449999998</v>
      </c>
      <c r="I285" s="154">
        <v>21354.620050000001</v>
      </c>
      <c r="J285" s="154">
        <v>14948.234034999999</v>
      </c>
      <c r="K285" s="155">
        <v>1.3129999999999999</v>
      </c>
      <c r="L285" s="23"/>
    </row>
    <row r="286" spans="1:12">
      <c r="A286" s="151" t="s">
        <v>598</v>
      </c>
      <c r="B286" s="154">
        <v>92707.823499999999</v>
      </c>
      <c r="C286" s="154">
        <v>16071.8</v>
      </c>
      <c r="D286" s="154">
        <v>-7871</v>
      </c>
      <c r="E286" s="154">
        <v>3103.52</v>
      </c>
      <c r="F286" s="154">
        <v>104012.14350000001</v>
      </c>
      <c r="G286" s="154">
        <v>79808.263999999996</v>
      </c>
      <c r="H286" s="154">
        <v>67837.024399999995</v>
      </c>
      <c r="I286" s="154">
        <v>36175.119100000004</v>
      </c>
      <c r="J286" s="154">
        <v>25322.58337</v>
      </c>
      <c r="K286" s="155">
        <v>1.3169999999999999</v>
      </c>
      <c r="L286" s="23"/>
    </row>
    <row r="287" spans="1:12">
      <c r="A287" s="151" t="s">
        <v>599</v>
      </c>
      <c r="B287" s="154">
        <v>4189.0834999999997</v>
      </c>
      <c r="C287" s="154">
        <v>201.45</v>
      </c>
      <c r="D287" s="154">
        <v>-1727.2</v>
      </c>
      <c r="E287" s="154">
        <v>1003.51</v>
      </c>
      <c r="F287" s="154">
        <v>3666.8434999999999</v>
      </c>
      <c r="G287" s="154">
        <v>4876.0550000000003</v>
      </c>
      <c r="H287" s="154">
        <v>4144.6467499999999</v>
      </c>
      <c r="I287" s="154">
        <v>-477.80324999999999</v>
      </c>
      <c r="J287" s="154">
        <v>-334.46227499999998</v>
      </c>
      <c r="K287" s="155">
        <v>0.93100000000000005</v>
      </c>
      <c r="L287" s="23"/>
    </row>
    <row r="288" spans="1:12">
      <c r="A288" s="151" t="s">
        <v>600</v>
      </c>
      <c r="B288" s="154">
        <v>60938.621500000001</v>
      </c>
      <c r="C288" s="154">
        <v>20054.900000000001</v>
      </c>
      <c r="D288" s="154">
        <v>-15257.5</v>
      </c>
      <c r="E288" s="154">
        <v>-798.15</v>
      </c>
      <c r="F288" s="154">
        <v>64937.871500000001</v>
      </c>
      <c r="G288" s="154">
        <v>71175.180999999997</v>
      </c>
      <c r="H288" s="154">
        <v>60498.903850000002</v>
      </c>
      <c r="I288" s="154">
        <v>4438.9676500000096</v>
      </c>
      <c r="J288" s="154">
        <v>3107.2773550000002</v>
      </c>
      <c r="K288" s="155">
        <v>1.044</v>
      </c>
      <c r="L288" s="23"/>
    </row>
    <row r="289" spans="1:12">
      <c r="A289" s="151" t="s">
        <v>601</v>
      </c>
      <c r="B289" s="154">
        <v>30929.7035</v>
      </c>
      <c r="C289" s="154">
        <v>15280.45</v>
      </c>
      <c r="D289" s="154">
        <v>-6998.05</v>
      </c>
      <c r="E289" s="154">
        <v>975.29</v>
      </c>
      <c r="F289" s="154">
        <v>40187.393499999998</v>
      </c>
      <c r="G289" s="154">
        <v>35977.824999999997</v>
      </c>
      <c r="H289" s="154">
        <v>30581.151249999999</v>
      </c>
      <c r="I289" s="154">
        <v>9606.2422499999993</v>
      </c>
      <c r="J289" s="154">
        <v>6724.3695749999997</v>
      </c>
      <c r="K289" s="155">
        <v>1.1870000000000001</v>
      </c>
      <c r="L289" s="23"/>
    </row>
    <row r="290" spans="1:12">
      <c r="A290" s="151" t="s">
        <v>602</v>
      </c>
      <c r="B290" s="154">
        <v>530132.79150000005</v>
      </c>
      <c r="C290" s="154">
        <v>92578.6</v>
      </c>
      <c r="D290" s="154">
        <v>-19036.599999999999</v>
      </c>
      <c r="E290" s="154">
        <v>20006.62</v>
      </c>
      <c r="F290" s="154">
        <v>623681.41150000005</v>
      </c>
      <c r="G290" s="154">
        <v>704729.01800000004</v>
      </c>
      <c r="H290" s="154">
        <v>599019.66529999999</v>
      </c>
      <c r="I290" s="154">
        <v>24661.7461999999</v>
      </c>
      <c r="J290" s="154">
        <v>17263.22234</v>
      </c>
      <c r="K290" s="155">
        <v>1.024</v>
      </c>
      <c r="L290" s="23"/>
    </row>
    <row r="291" spans="1:12" ht="18.75" customHeight="1">
      <c r="A291" s="145" t="s">
        <v>603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5"/>
      <c r="L291" s="23"/>
    </row>
    <row r="292" spans="1:12">
      <c r="A292" s="151" t="s">
        <v>604</v>
      </c>
      <c r="B292" s="154">
        <v>1701.421</v>
      </c>
      <c r="C292" s="154">
        <v>1444.15</v>
      </c>
      <c r="D292" s="154">
        <v>0</v>
      </c>
      <c r="E292" s="154">
        <v>141.1</v>
      </c>
      <c r="F292" s="154">
        <v>3286.6709999999998</v>
      </c>
      <c r="G292" s="154">
        <v>2586.8310000000001</v>
      </c>
      <c r="H292" s="154">
        <v>2198.8063499999998</v>
      </c>
      <c r="I292" s="154">
        <v>1087.86465</v>
      </c>
      <c r="J292" s="154">
        <v>761.50525500000003</v>
      </c>
      <c r="K292" s="155">
        <v>1.294</v>
      </c>
      <c r="L292" s="23"/>
    </row>
    <row r="293" spans="1:12">
      <c r="A293" s="151" t="s">
        <v>605</v>
      </c>
      <c r="B293" s="154">
        <v>10529.469499999999</v>
      </c>
      <c r="C293" s="154">
        <v>2044.25</v>
      </c>
      <c r="D293" s="154">
        <v>0</v>
      </c>
      <c r="E293" s="154">
        <v>1122.8499999999999</v>
      </c>
      <c r="F293" s="154">
        <v>13696.5695</v>
      </c>
      <c r="G293" s="154">
        <v>11217.557000000001</v>
      </c>
      <c r="H293" s="154">
        <v>9534.9234500000002</v>
      </c>
      <c r="I293" s="154">
        <v>4161.6460500000003</v>
      </c>
      <c r="J293" s="154">
        <v>2913.152235</v>
      </c>
      <c r="K293" s="155">
        <v>1.26</v>
      </c>
      <c r="L293" s="23"/>
    </row>
    <row r="294" spans="1:12">
      <c r="A294" s="151" t="s">
        <v>606</v>
      </c>
      <c r="B294" s="154">
        <v>100927.621</v>
      </c>
      <c r="C294" s="154">
        <v>19627.349999999999</v>
      </c>
      <c r="D294" s="154">
        <v>-13759.8</v>
      </c>
      <c r="E294" s="154">
        <v>2708.78</v>
      </c>
      <c r="F294" s="154">
        <v>109503.951</v>
      </c>
      <c r="G294" s="154">
        <v>120242.005</v>
      </c>
      <c r="H294" s="154">
        <v>102205.70425</v>
      </c>
      <c r="I294" s="154">
        <v>7298.2467499999902</v>
      </c>
      <c r="J294" s="154">
        <v>5108.7727249999898</v>
      </c>
      <c r="K294" s="155">
        <v>1.042</v>
      </c>
      <c r="L294" s="23"/>
    </row>
    <row r="295" spans="1:12">
      <c r="A295" s="151" t="s">
        <v>607</v>
      </c>
      <c r="B295" s="154">
        <v>5289.2610000000004</v>
      </c>
      <c r="C295" s="154">
        <v>1472.2</v>
      </c>
      <c r="D295" s="154">
        <v>-1541.05</v>
      </c>
      <c r="E295" s="154">
        <v>207.74</v>
      </c>
      <c r="F295" s="154">
        <v>5428.1509999999998</v>
      </c>
      <c r="G295" s="154">
        <v>5566.5259999999998</v>
      </c>
      <c r="H295" s="154">
        <v>4731.5470999999998</v>
      </c>
      <c r="I295" s="154">
        <v>696.60389999999904</v>
      </c>
      <c r="J295" s="154">
        <v>487.62272999999902</v>
      </c>
      <c r="K295" s="155">
        <v>1.0880000000000001</v>
      </c>
      <c r="L295" s="23"/>
    </row>
    <row r="296" spans="1:12">
      <c r="A296" s="151" t="s">
        <v>608</v>
      </c>
      <c r="B296" s="154">
        <v>26314.563999999998</v>
      </c>
      <c r="C296" s="154">
        <v>6364.8</v>
      </c>
      <c r="D296" s="154">
        <v>-125.8</v>
      </c>
      <c r="E296" s="154">
        <v>1722.1</v>
      </c>
      <c r="F296" s="154">
        <v>34275.663999999997</v>
      </c>
      <c r="G296" s="154">
        <v>38341.224999999999</v>
      </c>
      <c r="H296" s="154">
        <v>32590.041249999998</v>
      </c>
      <c r="I296" s="154">
        <v>1685.62275</v>
      </c>
      <c r="J296" s="154">
        <v>1179.935925</v>
      </c>
      <c r="K296" s="155">
        <v>1.0309999999999999</v>
      </c>
      <c r="L296" s="23"/>
    </row>
    <row r="297" spans="1:12">
      <c r="A297" s="151" t="s">
        <v>609</v>
      </c>
      <c r="B297" s="154">
        <v>27938.9025</v>
      </c>
      <c r="C297" s="154">
        <v>1902.3</v>
      </c>
      <c r="D297" s="154">
        <v>-7332.1</v>
      </c>
      <c r="E297" s="154">
        <v>1751</v>
      </c>
      <c r="F297" s="154">
        <v>24260.102500000001</v>
      </c>
      <c r="G297" s="154">
        <v>29096.433000000001</v>
      </c>
      <c r="H297" s="154">
        <v>24731.968049999999</v>
      </c>
      <c r="I297" s="154">
        <v>-471.86554999999902</v>
      </c>
      <c r="J297" s="154">
        <v>-330.30588499999902</v>
      </c>
      <c r="K297" s="155">
        <v>0.98899999999999999</v>
      </c>
      <c r="L297" s="23"/>
    </row>
    <row r="298" spans="1:12">
      <c r="A298" s="151" t="s">
        <v>610</v>
      </c>
      <c r="B298" s="154">
        <v>34094.290500000003</v>
      </c>
      <c r="C298" s="154">
        <v>3021.75</v>
      </c>
      <c r="D298" s="154">
        <v>-6192.25</v>
      </c>
      <c r="E298" s="154">
        <v>-191.76</v>
      </c>
      <c r="F298" s="154">
        <v>30732.030500000001</v>
      </c>
      <c r="G298" s="154">
        <v>26557.22</v>
      </c>
      <c r="H298" s="154">
        <v>22573.636999999999</v>
      </c>
      <c r="I298" s="154">
        <v>8158.3935000000101</v>
      </c>
      <c r="J298" s="154">
        <v>5710.8754499999995</v>
      </c>
      <c r="K298" s="155">
        <v>1.2150000000000001</v>
      </c>
      <c r="L298" s="23"/>
    </row>
    <row r="299" spans="1:12">
      <c r="A299" s="151" t="s">
        <v>611</v>
      </c>
      <c r="B299" s="154">
        <v>503521.10950000002</v>
      </c>
      <c r="C299" s="154">
        <v>50826.6</v>
      </c>
      <c r="D299" s="154">
        <v>-74407.3</v>
      </c>
      <c r="E299" s="154">
        <v>13340.58</v>
      </c>
      <c r="F299" s="154">
        <v>493280.98950000003</v>
      </c>
      <c r="G299" s="154">
        <v>602328.995</v>
      </c>
      <c r="H299" s="154">
        <v>511979.64575000003</v>
      </c>
      <c r="I299" s="154">
        <v>-18698.656249999902</v>
      </c>
      <c r="J299" s="154">
        <v>-13089.059375000001</v>
      </c>
      <c r="K299" s="155">
        <v>0.97799999999999998</v>
      </c>
      <c r="L299" s="23"/>
    </row>
    <row r="300" spans="1:12" ht="12.75" customHeight="1">
      <c r="A300" s="151" t="s">
        <v>612</v>
      </c>
      <c r="B300" s="154">
        <v>7118.2184999999999</v>
      </c>
      <c r="C300" s="154">
        <v>5115.3</v>
      </c>
      <c r="D300" s="154">
        <v>-92.65</v>
      </c>
      <c r="E300" s="154">
        <v>0</v>
      </c>
      <c r="F300" s="154">
        <v>12140.8685</v>
      </c>
      <c r="G300" s="154">
        <v>6212.9309999999996</v>
      </c>
      <c r="H300" s="154">
        <v>5280.9913500000002</v>
      </c>
      <c r="I300" s="154">
        <v>6859.8771500000003</v>
      </c>
      <c r="J300" s="154">
        <v>4801.9140049999996</v>
      </c>
      <c r="K300" s="155">
        <v>1.7729999999999999</v>
      </c>
      <c r="L300" s="23"/>
    </row>
    <row r="301" spans="1:12">
      <c r="A301" s="151" t="s">
        <v>613</v>
      </c>
      <c r="B301" s="154">
        <v>20047.056</v>
      </c>
      <c r="C301" s="154">
        <v>6085.15</v>
      </c>
      <c r="D301" s="154">
        <v>-1790.1</v>
      </c>
      <c r="E301" s="154">
        <v>1566.38</v>
      </c>
      <c r="F301" s="154">
        <v>25908.486000000001</v>
      </c>
      <c r="G301" s="154">
        <v>25123.362000000001</v>
      </c>
      <c r="H301" s="154">
        <v>21354.8577</v>
      </c>
      <c r="I301" s="154">
        <v>4553.6283000000003</v>
      </c>
      <c r="J301" s="154">
        <v>3187.5398100000002</v>
      </c>
      <c r="K301" s="155">
        <v>1.127</v>
      </c>
    </row>
    <row r="302" spans="1:12">
      <c r="A302" s="151" t="s">
        <v>614</v>
      </c>
      <c r="B302" s="154">
        <v>662165.30350000004</v>
      </c>
      <c r="C302" s="154">
        <v>194063.5</v>
      </c>
      <c r="D302" s="154">
        <v>-109555.65</v>
      </c>
      <c r="E302" s="154">
        <v>23546.19</v>
      </c>
      <c r="F302" s="154">
        <v>770219.34349999996</v>
      </c>
      <c r="G302" s="154">
        <v>881856.72499999998</v>
      </c>
      <c r="H302" s="154">
        <v>749578.21625000006</v>
      </c>
      <c r="I302" s="154">
        <v>20641.127250000001</v>
      </c>
      <c r="J302" s="154">
        <v>14448.789075000001</v>
      </c>
      <c r="K302" s="155">
        <v>1.016</v>
      </c>
    </row>
    <row r="303" spans="1:12">
      <c r="A303" s="151" t="s">
        <v>615</v>
      </c>
      <c r="B303" s="154">
        <v>51233.233999999997</v>
      </c>
      <c r="C303" s="154">
        <v>4505.8500000000004</v>
      </c>
      <c r="D303" s="154">
        <v>-8618.15</v>
      </c>
      <c r="E303" s="154">
        <v>1754.06</v>
      </c>
      <c r="F303" s="154">
        <v>48874.993999999999</v>
      </c>
      <c r="G303" s="154">
        <v>50894.277999999998</v>
      </c>
      <c r="H303" s="154">
        <v>43260.136299999998</v>
      </c>
      <c r="I303" s="154">
        <v>5614.8576999999896</v>
      </c>
      <c r="J303" s="154">
        <v>3930.4003899999898</v>
      </c>
      <c r="K303" s="155">
        <v>1.077</v>
      </c>
    </row>
    <row r="304" spans="1:12">
      <c r="A304" s="151" t="s">
        <v>616</v>
      </c>
      <c r="B304" s="154">
        <v>18743.661</v>
      </c>
      <c r="C304" s="154">
        <v>13855.85</v>
      </c>
      <c r="D304" s="154">
        <v>-266.05</v>
      </c>
      <c r="E304" s="154">
        <v>1666.85</v>
      </c>
      <c r="F304" s="154">
        <v>34000.311000000002</v>
      </c>
      <c r="G304" s="154">
        <v>24162.817999999999</v>
      </c>
      <c r="H304" s="154">
        <v>20538.3953</v>
      </c>
      <c r="I304" s="154">
        <v>13461.9157</v>
      </c>
      <c r="J304" s="154">
        <v>9423.3409900000006</v>
      </c>
      <c r="K304" s="155">
        <v>1.39</v>
      </c>
    </row>
    <row r="305" spans="1:12">
      <c r="A305" s="151" t="s">
        <v>617</v>
      </c>
      <c r="B305" s="154">
        <v>88497.717499999999</v>
      </c>
      <c r="C305" s="154">
        <v>8284.9500000000007</v>
      </c>
      <c r="D305" s="154">
        <v>-21607</v>
      </c>
      <c r="E305" s="154">
        <v>1016.94</v>
      </c>
      <c r="F305" s="154">
        <v>76192.607499999998</v>
      </c>
      <c r="G305" s="154">
        <v>77914.737999999998</v>
      </c>
      <c r="H305" s="154">
        <v>66227.527300000002</v>
      </c>
      <c r="I305" s="154">
        <v>9965.0802000000003</v>
      </c>
      <c r="J305" s="154">
        <v>6975.5561399999997</v>
      </c>
      <c r="K305" s="155">
        <v>1.0900000000000001</v>
      </c>
    </row>
    <row r="306" spans="1:12">
      <c r="A306" s="151" t="s">
        <v>618</v>
      </c>
      <c r="B306" s="154">
        <v>13178.3045</v>
      </c>
      <c r="C306" s="154">
        <v>4165</v>
      </c>
      <c r="D306" s="154">
        <v>-78.2</v>
      </c>
      <c r="E306" s="154">
        <v>882.3</v>
      </c>
      <c r="F306" s="154">
        <v>18147.404500000001</v>
      </c>
      <c r="G306" s="154">
        <v>17962.008000000002</v>
      </c>
      <c r="H306" s="154">
        <v>15267.7068</v>
      </c>
      <c r="I306" s="154">
        <v>2879.6977000000002</v>
      </c>
      <c r="J306" s="154">
        <v>2015.7883899999999</v>
      </c>
      <c r="K306" s="155">
        <v>1.1120000000000001</v>
      </c>
    </row>
    <row r="307" spans="1:12" ht="18.75" customHeight="1">
      <c r="A307" s="145" t="s">
        <v>619</v>
      </c>
      <c r="B307" s="154"/>
      <c r="C307" s="154"/>
      <c r="D307" s="154"/>
      <c r="E307" s="154"/>
      <c r="F307" s="154"/>
      <c r="G307" s="154"/>
      <c r="H307" s="154"/>
      <c r="I307" s="154"/>
      <c r="J307" s="154"/>
      <c r="K307" s="155"/>
      <c r="L307" s="23"/>
    </row>
    <row r="308" spans="1:12">
      <c r="A308" s="151" t="s">
        <v>620</v>
      </c>
      <c r="B308" s="154">
        <v>17504.735000000001</v>
      </c>
      <c r="C308" s="154">
        <v>2067.1999999999998</v>
      </c>
      <c r="D308" s="154">
        <v>-8336.7999999999993</v>
      </c>
      <c r="E308" s="154">
        <v>292.74</v>
      </c>
      <c r="F308" s="154">
        <v>11527.875</v>
      </c>
      <c r="G308" s="154">
        <v>8969.8559999999998</v>
      </c>
      <c r="H308" s="154">
        <v>7624.3775999999998</v>
      </c>
      <c r="I308" s="154">
        <v>3903.4974000000002</v>
      </c>
      <c r="J308" s="154">
        <v>2732.4481799999999</v>
      </c>
      <c r="K308" s="155">
        <v>1.3049999999999999</v>
      </c>
    </row>
    <row r="309" spans="1:12">
      <c r="A309" s="151" t="s">
        <v>621</v>
      </c>
      <c r="B309" s="154">
        <v>48089.669500000004</v>
      </c>
      <c r="C309" s="154">
        <v>2958.85</v>
      </c>
      <c r="D309" s="154">
        <v>-9730.7999999999993</v>
      </c>
      <c r="E309" s="154">
        <v>899.98</v>
      </c>
      <c r="F309" s="154">
        <v>42217.699500000002</v>
      </c>
      <c r="G309" s="154">
        <v>41208.144</v>
      </c>
      <c r="H309" s="154">
        <v>35026.922400000003</v>
      </c>
      <c r="I309" s="154">
        <v>7190.7771000000002</v>
      </c>
      <c r="J309" s="154">
        <v>5033.5439699999997</v>
      </c>
      <c r="K309" s="155">
        <v>1.1220000000000001</v>
      </c>
    </row>
    <row r="310" spans="1:12">
      <c r="A310" s="151" t="s">
        <v>622</v>
      </c>
      <c r="B310" s="154">
        <v>177665.35200000001</v>
      </c>
      <c r="C310" s="154">
        <v>21257.65</v>
      </c>
      <c r="D310" s="154">
        <v>-19827.95</v>
      </c>
      <c r="E310" s="154">
        <v>19944.400000000001</v>
      </c>
      <c r="F310" s="154">
        <v>199039.45199999999</v>
      </c>
      <c r="G310" s="154">
        <v>223856.56099999999</v>
      </c>
      <c r="H310" s="154">
        <v>190278.07685000001</v>
      </c>
      <c r="I310" s="154">
        <v>8761.3751499999798</v>
      </c>
      <c r="J310" s="154">
        <v>6132.9626049999797</v>
      </c>
      <c r="K310" s="155">
        <v>1.0269999999999999</v>
      </c>
    </row>
    <row r="311" spans="1:12">
      <c r="A311" s="151" t="s">
        <v>623</v>
      </c>
      <c r="B311" s="154">
        <v>108385.0025</v>
      </c>
      <c r="C311" s="154">
        <v>10621.6</v>
      </c>
      <c r="D311" s="154">
        <v>-18738.25</v>
      </c>
      <c r="E311" s="154">
        <v>4441.59</v>
      </c>
      <c r="F311" s="154">
        <v>104709.9425</v>
      </c>
      <c r="G311" s="154">
        <v>81530.400999999998</v>
      </c>
      <c r="H311" s="154">
        <v>69300.840849999993</v>
      </c>
      <c r="I311" s="154">
        <v>35409.101649999997</v>
      </c>
      <c r="J311" s="154">
        <v>24786.371155000001</v>
      </c>
      <c r="K311" s="155">
        <v>1.304</v>
      </c>
    </row>
    <row r="312" spans="1:12">
      <c r="A312" s="151" t="s">
        <v>624</v>
      </c>
      <c r="B312" s="154">
        <v>70607.570000000007</v>
      </c>
      <c r="C312" s="154">
        <v>7309.15</v>
      </c>
      <c r="D312" s="154">
        <v>-25518.7</v>
      </c>
      <c r="E312" s="154">
        <v>3554.19</v>
      </c>
      <c r="F312" s="154">
        <v>55952.21</v>
      </c>
      <c r="G312" s="154">
        <v>86962.37</v>
      </c>
      <c r="H312" s="154">
        <v>73918.014500000005</v>
      </c>
      <c r="I312" s="154">
        <v>-17965.804499999998</v>
      </c>
      <c r="J312" s="154">
        <v>-12576.06315</v>
      </c>
      <c r="K312" s="155">
        <v>0.85499999999999998</v>
      </c>
    </row>
    <row r="313" spans="1:12">
      <c r="A313" s="151" t="s">
        <v>625</v>
      </c>
      <c r="B313" s="154">
        <v>13769.737499999999</v>
      </c>
      <c r="C313" s="154">
        <v>2721.7</v>
      </c>
      <c r="D313" s="154">
        <v>-2215.9499999999998</v>
      </c>
      <c r="E313" s="154">
        <v>426.36</v>
      </c>
      <c r="F313" s="154">
        <v>14701.8475</v>
      </c>
      <c r="G313" s="154">
        <v>16757.151999999998</v>
      </c>
      <c r="H313" s="154">
        <v>14243.5792</v>
      </c>
      <c r="I313" s="154">
        <v>458.26829999999802</v>
      </c>
      <c r="J313" s="154">
        <v>320.78780999999901</v>
      </c>
      <c r="K313" s="155">
        <v>1.0189999999999999</v>
      </c>
    </row>
    <row r="314" spans="1:12">
      <c r="A314" s="151" t="s">
        <v>626</v>
      </c>
      <c r="B314" s="154">
        <v>80412.464000000007</v>
      </c>
      <c r="C314" s="154">
        <v>8053.75</v>
      </c>
      <c r="D314" s="154">
        <v>-19185.349999999999</v>
      </c>
      <c r="E314" s="154">
        <v>5091.84</v>
      </c>
      <c r="F314" s="154">
        <v>74372.703999999998</v>
      </c>
      <c r="G314" s="154">
        <v>107243.251</v>
      </c>
      <c r="H314" s="154">
        <v>91156.763349999994</v>
      </c>
      <c r="I314" s="154">
        <v>-16784.05935</v>
      </c>
      <c r="J314" s="154">
        <v>-11748.841544999999</v>
      </c>
      <c r="K314" s="155">
        <v>0.89</v>
      </c>
    </row>
    <row r="315" spans="1:12">
      <c r="A315" s="151" t="s">
        <v>627</v>
      </c>
      <c r="B315" s="154">
        <v>109018.48050000001</v>
      </c>
      <c r="C315" s="154">
        <v>20765.5</v>
      </c>
      <c r="D315" s="154">
        <v>-33128.75</v>
      </c>
      <c r="E315" s="154">
        <v>5622.24</v>
      </c>
      <c r="F315" s="154">
        <v>102277.4705</v>
      </c>
      <c r="G315" s="154">
        <v>117209.077</v>
      </c>
      <c r="H315" s="154">
        <v>99627.715450000003</v>
      </c>
      <c r="I315" s="154">
        <v>2649.7550499999902</v>
      </c>
      <c r="J315" s="154">
        <v>1854.8285349999901</v>
      </c>
      <c r="K315" s="155">
        <v>1.016</v>
      </c>
    </row>
    <row r="316" spans="1:12">
      <c r="A316" s="151" t="s">
        <v>628</v>
      </c>
      <c r="B316" s="154">
        <v>329594.9595</v>
      </c>
      <c r="C316" s="154">
        <v>56057.5</v>
      </c>
      <c r="D316" s="154">
        <v>-49758.15</v>
      </c>
      <c r="E316" s="154">
        <v>30663.41</v>
      </c>
      <c r="F316" s="154">
        <v>366557.71950000001</v>
      </c>
      <c r="G316" s="154">
        <v>497485.51799999998</v>
      </c>
      <c r="H316" s="154">
        <v>422862.69030000002</v>
      </c>
      <c r="I316" s="154">
        <v>-56304.970800000003</v>
      </c>
      <c r="J316" s="154">
        <v>-39413.47956</v>
      </c>
      <c r="K316" s="155">
        <v>0.92100000000000004</v>
      </c>
    </row>
    <row r="317" spans="1:12">
      <c r="A317" s="151" t="s">
        <v>629</v>
      </c>
      <c r="B317" s="154">
        <v>39344.309500000003</v>
      </c>
      <c r="C317" s="154">
        <v>2223.6</v>
      </c>
      <c r="D317" s="154">
        <v>-13392.6</v>
      </c>
      <c r="E317" s="154">
        <v>1900.43</v>
      </c>
      <c r="F317" s="154">
        <v>30075.7395</v>
      </c>
      <c r="G317" s="154">
        <v>29627.537</v>
      </c>
      <c r="H317" s="154">
        <v>25183.406449999999</v>
      </c>
      <c r="I317" s="154">
        <v>4892.3330500000002</v>
      </c>
      <c r="J317" s="154">
        <v>3424.633135</v>
      </c>
      <c r="K317" s="155">
        <v>1.1160000000000001</v>
      </c>
    </row>
    <row r="318" spans="1:12">
      <c r="A318" s="151" t="s">
        <v>630</v>
      </c>
      <c r="B318" s="154">
        <v>249815.97349999999</v>
      </c>
      <c r="C318" s="154">
        <v>27121.8</v>
      </c>
      <c r="D318" s="154">
        <v>-77258.2</v>
      </c>
      <c r="E318" s="154">
        <v>11789.67</v>
      </c>
      <c r="F318" s="154">
        <v>211469.24350000001</v>
      </c>
      <c r="G318" s="154">
        <v>271452.35399999999</v>
      </c>
      <c r="H318" s="154">
        <v>230734.50090000001</v>
      </c>
      <c r="I318" s="154">
        <v>-19265.257399999999</v>
      </c>
      <c r="J318" s="154">
        <v>-13485.680179999999</v>
      </c>
      <c r="K318" s="155">
        <v>0.95</v>
      </c>
    </row>
    <row r="319" spans="1:12">
      <c r="A319" s="151" t="s">
        <v>631</v>
      </c>
      <c r="B319" s="154">
        <v>64592.332000000002</v>
      </c>
      <c r="C319" s="154">
        <v>5411.1</v>
      </c>
      <c r="D319" s="154">
        <v>-23754.95</v>
      </c>
      <c r="E319" s="154">
        <v>2504.7800000000002</v>
      </c>
      <c r="F319" s="154">
        <v>48753.262000000002</v>
      </c>
      <c r="G319" s="154">
        <v>60095.826999999997</v>
      </c>
      <c r="H319" s="154">
        <v>51081.452949999999</v>
      </c>
      <c r="I319" s="154">
        <v>-2328.1909500000002</v>
      </c>
      <c r="J319" s="154">
        <v>-1629.733665</v>
      </c>
      <c r="K319" s="155">
        <v>0.97299999999999998</v>
      </c>
    </row>
    <row r="320" spans="1:12">
      <c r="A320" s="152" t="s">
        <v>632</v>
      </c>
      <c r="B320" s="154">
        <v>30334.065999999999</v>
      </c>
      <c r="C320" s="154">
        <v>3562.35</v>
      </c>
      <c r="D320" s="154">
        <v>-12399.8</v>
      </c>
      <c r="E320" s="154">
        <v>871.59</v>
      </c>
      <c r="F320" s="154">
        <v>22368.205999999998</v>
      </c>
      <c r="G320" s="154">
        <v>23236.298999999999</v>
      </c>
      <c r="H320" s="154">
        <v>19750.854149999999</v>
      </c>
      <c r="I320" s="154">
        <v>2617.35185</v>
      </c>
      <c r="J320" s="154">
        <v>1832.146295</v>
      </c>
      <c r="K320" s="155">
        <v>1.079</v>
      </c>
    </row>
    <row r="321" spans="1:11" ht="13.5" thickBot="1">
      <c r="A321" s="153" t="s">
        <v>633</v>
      </c>
      <c r="B321" s="156">
        <v>29766.458500000001</v>
      </c>
      <c r="C321" s="156">
        <v>3543.65</v>
      </c>
      <c r="D321" s="156">
        <v>-7874.4</v>
      </c>
      <c r="E321" s="156">
        <v>1965.71</v>
      </c>
      <c r="F321" s="156">
        <v>27401.4185</v>
      </c>
      <c r="G321" s="156">
        <v>41658.894</v>
      </c>
      <c r="H321" s="156">
        <v>35410.0599</v>
      </c>
      <c r="I321" s="156">
        <v>-8008.6414000000004</v>
      </c>
      <c r="J321" s="156">
        <v>-5606.0489799999996</v>
      </c>
      <c r="K321" s="157">
        <v>0.86499999999999999</v>
      </c>
    </row>
    <row r="322" spans="1:11">
      <c r="A322" s="22"/>
    </row>
    <row r="323" spans="1:11">
      <c r="A323" s="22"/>
    </row>
    <row r="324" spans="1:11">
      <c r="A324" s="22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5" manualBreakCount="5">
    <brk id="53" max="16383" man="1"/>
    <brk id="87" max="16383" man="1"/>
    <brk id="138" max="16383" man="1"/>
    <brk id="231" max="16383" man="1"/>
    <brk id="2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K322"/>
  <sheetViews>
    <sheetView showGridLines="0" zoomScaleNormal="100" workbookViewId="0">
      <pane ySplit="10" topLeftCell="A289" activePane="bottomLeft" state="frozen"/>
      <selection pane="bottomLeft" activeCell="A2" sqref="A2"/>
    </sheetView>
  </sheetViews>
  <sheetFormatPr defaultColWidth="0" defaultRowHeight="12.75" zeroHeight="1"/>
  <cols>
    <col min="1" max="1" width="19" style="11" customWidth="1"/>
    <col min="2" max="2" width="9.28515625" style="11" bestFit="1" customWidth="1"/>
    <col min="3" max="3" width="9.85546875" style="11" bestFit="1" customWidth="1"/>
    <col min="4" max="10" width="9.28515625" style="11" bestFit="1" customWidth="1"/>
    <col min="11" max="11" width="5" style="11" customWidth="1"/>
    <col min="12" max="16384" width="9.140625" style="11" hidden="1"/>
  </cols>
  <sheetData>
    <row r="1" spans="1:10"/>
    <row r="2" spans="1:10" ht="15.75">
      <c r="A2" s="8" t="s">
        <v>117</v>
      </c>
    </row>
    <row r="3" spans="1:10" ht="16.5" thickBot="1">
      <c r="A3" s="8" t="s">
        <v>641</v>
      </c>
    </row>
    <row r="4" spans="1:10">
      <c r="A4" s="12" t="s">
        <v>5</v>
      </c>
      <c r="B4" s="45" t="s">
        <v>118</v>
      </c>
      <c r="C4" s="45" t="s">
        <v>119</v>
      </c>
      <c r="D4" s="45" t="s">
        <v>120</v>
      </c>
      <c r="E4" s="45" t="s">
        <v>121</v>
      </c>
      <c r="F4" s="45" t="s">
        <v>121</v>
      </c>
      <c r="G4" s="45" t="s">
        <v>122</v>
      </c>
      <c r="H4" s="45" t="s">
        <v>123</v>
      </c>
      <c r="I4" s="45" t="s">
        <v>123</v>
      </c>
      <c r="J4" s="13" t="s">
        <v>124</v>
      </c>
    </row>
    <row r="5" spans="1:10">
      <c r="B5" s="52" t="s">
        <v>125</v>
      </c>
      <c r="C5" s="39" t="s">
        <v>126</v>
      </c>
      <c r="D5" s="39" t="s">
        <v>127</v>
      </c>
      <c r="E5" s="34" t="s">
        <v>128</v>
      </c>
      <c r="F5" s="34" t="s">
        <v>128</v>
      </c>
      <c r="G5" s="50" t="s">
        <v>129</v>
      </c>
      <c r="H5" s="50" t="s">
        <v>130</v>
      </c>
      <c r="I5" s="50" t="s">
        <v>131</v>
      </c>
      <c r="J5" s="34" t="s">
        <v>132</v>
      </c>
    </row>
    <row r="6" spans="1:10">
      <c r="A6" s="11" t="s">
        <v>18</v>
      </c>
      <c r="B6" s="35"/>
      <c r="C6" s="52" t="s">
        <v>133</v>
      </c>
      <c r="D6" s="52" t="s">
        <v>134</v>
      </c>
      <c r="E6" s="50" t="s">
        <v>135</v>
      </c>
      <c r="F6" s="50" t="s">
        <v>135</v>
      </c>
      <c r="G6" s="52"/>
      <c r="H6" s="50" t="s">
        <v>136</v>
      </c>
      <c r="I6" s="50" t="s">
        <v>136</v>
      </c>
      <c r="J6" s="34" t="s">
        <v>54</v>
      </c>
    </row>
    <row r="7" spans="1:10">
      <c r="B7" s="64"/>
      <c r="C7" s="50" t="s">
        <v>137</v>
      </c>
      <c r="D7" s="50" t="s">
        <v>138</v>
      </c>
      <c r="E7" s="50" t="s">
        <v>139</v>
      </c>
      <c r="F7" s="50" t="s">
        <v>139</v>
      </c>
      <c r="G7" s="52"/>
      <c r="H7" s="50" t="s">
        <v>140</v>
      </c>
      <c r="I7" s="50" t="s">
        <v>140</v>
      </c>
      <c r="J7" s="34" t="s">
        <v>141</v>
      </c>
    </row>
    <row r="8" spans="1:10">
      <c r="A8" s="54"/>
      <c r="B8" s="52"/>
      <c r="C8" s="50" t="s">
        <v>142</v>
      </c>
      <c r="D8" s="50" t="s">
        <v>135</v>
      </c>
      <c r="E8" s="50" t="s">
        <v>143</v>
      </c>
      <c r="F8" s="50" t="s">
        <v>144</v>
      </c>
      <c r="G8" s="47"/>
      <c r="H8" s="50" t="s">
        <v>56</v>
      </c>
      <c r="I8" s="50" t="s">
        <v>56</v>
      </c>
      <c r="J8" s="34" t="s">
        <v>145</v>
      </c>
    </row>
    <row r="9" spans="1:10">
      <c r="A9" s="54"/>
      <c r="B9" s="52"/>
      <c r="C9" s="50"/>
      <c r="D9" s="50" t="s">
        <v>146</v>
      </c>
      <c r="E9" s="50" t="s">
        <v>147</v>
      </c>
      <c r="F9" s="50" t="s">
        <v>147</v>
      </c>
      <c r="G9" s="52"/>
      <c r="H9" s="50"/>
      <c r="I9" s="52"/>
      <c r="J9" s="34" t="s">
        <v>148</v>
      </c>
    </row>
    <row r="10" spans="1:10">
      <c r="A10" s="42"/>
      <c r="B10" s="43"/>
      <c r="C10" s="59"/>
      <c r="D10" s="59"/>
      <c r="E10" s="65"/>
      <c r="F10" s="43"/>
      <c r="G10" s="43"/>
      <c r="H10" s="65"/>
      <c r="I10" s="65"/>
      <c r="J10" s="65" t="s">
        <v>149</v>
      </c>
    </row>
    <row r="11" spans="1:10" ht="18.75" customHeight="1">
      <c r="A11" s="158" t="s">
        <v>324</v>
      </c>
      <c r="B11" s="52"/>
      <c r="C11" s="50"/>
      <c r="D11" s="50"/>
      <c r="E11" s="34"/>
      <c r="F11" s="52"/>
      <c r="G11" s="52"/>
      <c r="H11" s="34"/>
      <c r="I11" s="34"/>
      <c r="J11" s="34"/>
    </row>
    <row r="12" spans="1:10" ht="13.5" customHeight="1">
      <c r="A12" s="159" t="s">
        <v>314</v>
      </c>
      <c r="B12" s="23">
        <v>241005</v>
      </c>
      <c r="C12" s="23">
        <v>147302</v>
      </c>
      <c r="D12" s="23">
        <v>20709</v>
      </c>
      <c r="E12" s="23">
        <v>21395</v>
      </c>
      <c r="F12" s="23">
        <v>0</v>
      </c>
      <c r="G12" s="23">
        <v>73</v>
      </c>
      <c r="H12" s="23">
        <v>58107</v>
      </c>
      <c r="I12" s="23">
        <v>57146</v>
      </c>
      <c r="J12" s="23">
        <v>2467</v>
      </c>
    </row>
    <row r="13" spans="1:10">
      <c r="A13" s="159" t="s">
        <v>325</v>
      </c>
      <c r="B13" s="23">
        <v>28452</v>
      </c>
      <c r="C13" s="23">
        <v>116839</v>
      </c>
      <c r="D13" s="23">
        <v>27025</v>
      </c>
      <c r="E13" s="23">
        <v>0</v>
      </c>
      <c r="F13" s="23">
        <v>3278</v>
      </c>
      <c r="G13" s="23">
        <v>23743</v>
      </c>
      <c r="H13" s="23">
        <v>8817</v>
      </c>
      <c r="I13" s="23">
        <v>9571</v>
      </c>
      <c r="J13" s="23">
        <v>1000</v>
      </c>
    </row>
    <row r="14" spans="1:10">
      <c r="A14" s="159" t="s">
        <v>326</v>
      </c>
      <c r="B14" s="23">
        <v>79583</v>
      </c>
      <c r="C14" s="23">
        <v>91412</v>
      </c>
      <c r="D14" s="23">
        <v>101947</v>
      </c>
      <c r="E14" s="23">
        <v>0</v>
      </c>
      <c r="F14" s="23">
        <v>10678</v>
      </c>
      <c r="G14" s="23">
        <v>99837</v>
      </c>
      <c r="H14" s="23">
        <v>10181</v>
      </c>
      <c r="I14" s="23">
        <v>8457</v>
      </c>
      <c r="J14" s="23">
        <v>0</v>
      </c>
    </row>
    <row r="15" spans="1:10">
      <c r="A15" s="159" t="s">
        <v>327</v>
      </c>
      <c r="B15" s="23">
        <v>181109</v>
      </c>
      <c r="C15" s="23">
        <v>157063</v>
      </c>
      <c r="D15" s="23">
        <v>187953</v>
      </c>
      <c r="E15" s="23">
        <v>0</v>
      </c>
      <c r="F15" s="23">
        <v>0</v>
      </c>
      <c r="G15" s="23">
        <v>172600</v>
      </c>
      <c r="H15" s="23">
        <v>77939</v>
      </c>
      <c r="I15" s="23">
        <v>44963</v>
      </c>
      <c r="J15" s="23">
        <v>499</v>
      </c>
    </row>
    <row r="16" spans="1:10">
      <c r="A16" s="159" t="s">
        <v>328</v>
      </c>
      <c r="B16" s="23">
        <v>189969</v>
      </c>
      <c r="C16" s="23">
        <v>156935</v>
      </c>
      <c r="D16" s="23">
        <v>214952</v>
      </c>
      <c r="E16" s="23">
        <v>0</v>
      </c>
      <c r="F16" s="23">
        <v>14962</v>
      </c>
      <c r="G16" s="23">
        <v>211888</v>
      </c>
      <c r="H16" s="23">
        <v>44586</v>
      </c>
      <c r="I16" s="23">
        <v>45188</v>
      </c>
      <c r="J16" s="23">
        <v>4888</v>
      </c>
    </row>
    <row r="17" spans="1:10">
      <c r="A17" s="159" t="s">
        <v>329</v>
      </c>
      <c r="B17" s="23">
        <v>103778</v>
      </c>
      <c r="C17" s="23">
        <v>266020</v>
      </c>
      <c r="D17" s="23">
        <v>110098</v>
      </c>
      <c r="E17" s="23">
        <v>0</v>
      </c>
      <c r="F17" s="23">
        <v>5529</v>
      </c>
      <c r="G17" s="23">
        <v>102687</v>
      </c>
      <c r="H17" s="23">
        <v>37453</v>
      </c>
      <c r="I17" s="23">
        <v>31175</v>
      </c>
      <c r="J17" s="23">
        <v>649</v>
      </c>
    </row>
    <row r="18" spans="1:10">
      <c r="A18" s="159" t="s">
        <v>330</v>
      </c>
      <c r="B18" s="23">
        <v>91607</v>
      </c>
      <c r="C18" s="23">
        <v>62482</v>
      </c>
      <c r="D18" s="23">
        <v>19041</v>
      </c>
      <c r="E18" s="23">
        <v>0</v>
      </c>
      <c r="F18" s="23">
        <v>2061</v>
      </c>
      <c r="G18" s="23">
        <v>3875</v>
      </c>
      <c r="H18" s="23">
        <v>0</v>
      </c>
      <c r="I18" s="23">
        <v>14967</v>
      </c>
      <c r="J18" s="23">
        <v>2063</v>
      </c>
    </row>
    <row r="19" spans="1:10">
      <c r="A19" s="159" t="s">
        <v>331</v>
      </c>
      <c r="B19" s="23">
        <v>97638</v>
      </c>
      <c r="C19" s="23">
        <v>270981</v>
      </c>
      <c r="D19" s="23">
        <v>71394</v>
      </c>
      <c r="E19" s="23">
        <v>0</v>
      </c>
      <c r="F19" s="23">
        <v>3365</v>
      </c>
      <c r="G19" s="23">
        <v>34312</v>
      </c>
      <c r="H19" s="23">
        <v>25588</v>
      </c>
      <c r="I19" s="23">
        <v>36671</v>
      </c>
      <c r="J19" s="23">
        <v>8476</v>
      </c>
    </row>
    <row r="20" spans="1:10">
      <c r="A20" s="159" t="s">
        <v>332</v>
      </c>
      <c r="B20" s="23">
        <v>3361</v>
      </c>
      <c r="C20" s="23">
        <v>342765</v>
      </c>
      <c r="D20" s="23">
        <v>2</v>
      </c>
      <c r="E20" s="23">
        <v>0</v>
      </c>
      <c r="F20" s="23">
        <v>397</v>
      </c>
      <c r="G20" s="23">
        <v>0</v>
      </c>
      <c r="H20" s="23">
        <v>0</v>
      </c>
      <c r="I20" s="23">
        <v>0</v>
      </c>
      <c r="J20" s="23">
        <v>0</v>
      </c>
    </row>
    <row r="21" spans="1:10">
      <c r="A21" s="159" t="s">
        <v>333</v>
      </c>
      <c r="B21" s="23">
        <v>27564</v>
      </c>
      <c r="C21" s="23">
        <v>12732</v>
      </c>
      <c r="D21" s="23">
        <v>37516</v>
      </c>
      <c r="E21" s="23">
        <v>5452</v>
      </c>
      <c r="F21" s="23">
        <v>0</v>
      </c>
      <c r="G21" s="23">
        <v>36775</v>
      </c>
      <c r="H21" s="23">
        <v>0</v>
      </c>
      <c r="I21" s="23">
        <v>3923</v>
      </c>
      <c r="J21" s="23">
        <v>1050</v>
      </c>
    </row>
    <row r="22" spans="1:10">
      <c r="A22" s="159" t="s">
        <v>334</v>
      </c>
      <c r="B22" s="23">
        <v>40526</v>
      </c>
      <c r="C22" s="23">
        <v>30871</v>
      </c>
      <c r="D22" s="23">
        <v>8794</v>
      </c>
      <c r="E22" s="23">
        <v>0</v>
      </c>
      <c r="F22" s="23">
        <v>6054</v>
      </c>
      <c r="G22" s="23">
        <v>4001</v>
      </c>
      <c r="H22" s="23">
        <v>0</v>
      </c>
      <c r="I22" s="23">
        <v>12278</v>
      </c>
      <c r="J22" s="23">
        <v>1035</v>
      </c>
    </row>
    <row r="23" spans="1:10">
      <c r="A23" s="159" t="s">
        <v>335</v>
      </c>
      <c r="B23" s="23">
        <v>52791</v>
      </c>
      <c r="C23" s="23">
        <v>27147</v>
      </c>
      <c r="D23" s="23">
        <v>14727</v>
      </c>
      <c r="E23" s="23">
        <v>0</v>
      </c>
      <c r="F23" s="23">
        <v>3849</v>
      </c>
      <c r="G23" s="23">
        <v>14818</v>
      </c>
      <c r="H23" s="23">
        <v>16690</v>
      </c>
      <c r="I23" s="23">
        <v>7837</v>
      </c>
      <c r="J23" s="23">
        <v>2238</v>
      </c>
    </row>
    <row r="24" spans="1:10">
      <c r="A24" s="159" t="s">
        <v>336</v>
      </c>
      <c r="B24" s="23">
        <v>97529</v>
      </c>
      <c r="C24" s="23">
        <v>98010</v>
      </c>
      <c r="D24" s="23">
        <v>547</v>
      </c>
      <c r="E24" s="23">
        <v>0</v>
      </c>
      <c r="F24" s="23">
        <v>14287</v>
      </c>
      <c r="G24" s="23">
        <v>130</v>
      </c>
      <c r="H24" s="23">
        <v>25815</v>
      </c>
      <c r="I24" s="23">
        <v>17878</v>
      </c>
      <c r="J24" s="23">
        <v>0</v>
      </c>
    </row>
    <row r="25" spans="1:10">
      <c r="A25" s="159" t="s">
        <v>337</v>
      </c>
      <c r="B25" s="23">
        <v>13240</v>
      </c>
      <c r="C25" s="23">
        <v>285535</v>
      </c>
      <c r="D25" s="23">
        <v>9330</v>
      </c>
      <c r="E25" s="23">
        <v>0</v>
      </c>
      <c r="F25" s="23">
        <v>1948</v>
      </c>
      <c r="G25" s="23">
        <v>2717</v>
      </c>
      <c r="H25" s="23">
        <v>0</v>
      </c>
      <c r="I25" s="23">
        <v>30745</v>
      </c>
      <c r="J25" s="23">
        <v>623</v>
      </c>
    </row>
    <row r="26" spans="1:10">
      <c r="A26" s="159" t="s">
        <v>338</v>
      </c>
      <c r="B26" s="23">
        <v>55935</v>
      </c>
      <c r="C26" s="23">
        <v>184681</v>
      </c>
      <c r="D26" s="23">
        <v>2460</v>
      </c>
      <c r="E26" s="23">
        <v>0</v>
      </c>
      <c r="F26" s="23">
        <v>4643</v>
      </c>
      <c r="G26" s="23">
        <v>0</v>
      </c>
      <c r="H26" s="23">
        <v>28739</v>
      </c>
      <c r="I26" s="23">
        <v>17149</v>
      </c>
      <c r="J26" s="23">
        <v>914</v>
      </c>
    </row>
    <row r="27" spans="1:10">
      <c r="A27" s="159" t="s">
        <v>339</v>
      </c>
      <c r="B27" s="23">
        <v>844814</v>
      </c>
      <c r="C27" s="23">
        <v>2175088</v>
      </c>
      <c r="D27" s="23">
        <v>213780</v>
      </c>
      <c r="E27" s="23">
        <v>0</v>
      </c>
      <c r="F27" s="23">
        <v>114595</v>
      </c>
      <c r="G27" s="23">
        <v>210309</v>
      </c>
      <c r="H27" s="23">
        <v>144832</v>
      </c>
      <c r="I27" s="23">
        <v>363585</v>
      </c>
      <c r="J27" s="23">
        <v>19014</v>
      </c>
    </row>
    <row r="28" spans="1:10">
      <c r="A28" s="159" t="s">
        <v>340</v>
      </c>
      <c r="B28" s="23">
        <v>62054</v>
      </c>
      <c r="C28" s="23">
        <v>65939</v>
      </c>
      <c r="D28" s="23">
        <v>4287</v>
      </c>
      <c r="E28" s="23">
        <v>0</v>
      </c>
      <c r="F28" s="23">
        <v>3988</v>
      </c>
      <c r="G28" s="23">
        <v>442</v>
      </c>
      <c r="H28" s="23">
        <v>17320</v>
      </c>
      <c r="I28" s="23">
        <v>15091</v>
      </c>
      <c r="J28" s="23">
        <v>0</v>
      </c>
    </row>
    <row r="29" spans="1:10">
      <c r="A29" s="159" t="s">
        <v>341</v>
      </c>
      <c r="B29" s="23">
        <v>203452</v>
      </c>
      <c r="C29" s="23">
        <v>378313</v>
      </c>
      <c r="D29" s="23">
        <v>235506</v>
      </c>
      <c r="E29" s="23">
        <v>0</v>
      </c>
      <c r="F29" s="23">
        <v>2760</v>
      </c>
      <c r="G29" s="23">
        <v>215224</v>
      </c>
      <c r="H29" s="23">
        <v>39961</v>
      </c>
      <c r="I29" s="23">
        <v>51260</v>
      </c>
      <c r="J29" s="23">
        <v>971</v>
      </c>
    </row>
    <row r="30" spans="1:10">
      <c r="A30" s="159" t="s">
        <v>342</v>
      </c>
      <c r="B30" s="23">
        <v>67728</v>
      </c>
      <c r="C30" s="23">
        <v>97000</v>
      </c>
      <c r="D30" s="23">
        <v>8788</v>
      </c>
      <c r="E30" s="23">
        <v>8326</v>
      </c>
      <c r="F30" s="23">
        <v>0</v>
      </c>
      <c r="G30" s="23">
        <v>619</v>
      </c>
      <c r="H30" s="23">
        <v>0</v>
      </c>
      <c r="I30" s="23">
        <v>20150</v>
      </c>
      <c r="J30" s="23">
        <v>0</v>
      </c>
    </row>
    <row r="31" spans="1:10">
      <c r="A31" s="159" t="s">
        <v>343</v>
      </c>
      <c r="B31" s="23">
        <v>90900</v>
      </c>
      <c r="C31" s="23">
        <v>139520</v>
      </c>
      <c r="D31" s="23">
        <v>132375</v>
      </c>
      <c r="E31" s="23">
        <v>0</v>
      </c>
      <c r="F31" s="23">
        <v>6241</v>
      </c>
      <c r="G31" s="23">
        <v>120248</v>
      </c>
      <c r="H31" s="23">
        <v>0</v>
      </c>
      <c r="I31" s="23">
        <v>28565</v>
      </c>
      <c r="J31" s="23">
        <v>4569</v>
      </c>
    </row>
    <row r="32" spans="1:10">
      <c r="A32" s="159" t="s">
        <v>344</v>
      </c>
      <c r="B32" s="23">
        <v>103989</v>
      </c>
      <c r="C32" s="23">
        <v>98895</v>
      </c>
      <c r="D32" s="23">
        <v>147693</v>
      </c>
      <c r="E32" s="23">
        <v>0</v>
      </c>
      <c r="F32" s="23">
        <v>20643</v>
      </c>
      <c r="G32" s="23">
        <v>144973</v>
      </c>
      <c r="H32" s="23">
        <v>14792</v>
      </c>
      <c r="I32" s="23">
        <v>21831</v>
      </c>
      <c r="J32" s="23">
        <v>1026</v>
      </c>
    </row>
    <row r="33" spans="1:10">
      <c r="A33" s="159" t="s">
        <v>345</v>
      </c>
      <c r="B33" s="23">
        <v>76863</v>
      </c>
      <c r="C33" s="23">
        <v>30817</v>
      </c>
      <c r="D33" s="23">
        <v>7775</v>
      </c>
      <c r="E33" s="23">
        <v>0</v>
      </c>
      <c r="F33" s="23">
        <v>7484</v>
      </c>
      <c r="G33" s="23">
        <v>2878</v>
      </c>
      <c r="H33" s="23">
        <v>18486</v>
      </c>
      <c r="I33" s="23">
        <v>13426</v>
      </c>
      <c r="J33" s="23">
        <v>0</v>
      </c>
    </row>
    <row r="34" spans="1:10">
      <c r="A34" s="159" t="s">
        <v>346</v>
      </c>
      <c r="B34" s="23">
        <v>57863</v>
      </c>
      <c r="C34" s="23">
        <v>99115</v>
      </c>
      <c r="D34" s="23">
        <v>3709</v>
      </c>
      <c r="E34" s="23">
        <v>0</v>
      </c>
      <c r="F34" s="23">
        <v>5508</v>
      </c>
      <c r="G34" s="23">
        <v>1683</v>
      </c>
      <c r="H34" s="23">
        <v>6143</v>
      </c>
      <c r="I34" s="23">
        <v>12842</v>
      </c>
      <c r="J34" s="23">
        <v>52</v>
      </c>
    </row>
    <row r="35" spans="1:10">
      <c r="A35" s="159" t="s">
        <v>347</v>
      </c>
      <c r="B35" s="23">
        <v>1655</v>
      </c>
      <c r="C35" s="23">
        <v>38920</v>
      </c>
      <c r="D35" s="23">
        <v>21</v>
      </c>
      <c r="E35" s="23">
        <v>0</v>
      </c>
      <c r="F35" s="23">
        <v>536</v>
      </c>
      <c r="G35" s="23">
        <v>0</v>
      </c>
      <c r="H35" s="23">
        <v>0</v>
      </c>
      <c r="I35" s="23">
        <v>2453</v>
      </c>
      <c r="J35" s="23">
        <v>0</v>
      </c>
    </row>
    <row r="36" spans="1:10">
      <c r="A36" s="159" t="s">
        <v>348</v>
      </c>
      <c r="B36" s="23">
        <v>84112</v>
      </c>
      <c r="C36" s="23">
        <v>63486</v>
      </c>
      <c r="D36" s="23">
        <v>87910</v>
      </c>
      <c r="E36" s="23">
        <v>0</v>
      </c>
      <c r="F36" s="23">
        <v>4591</v>
      </c>
      <c r="G36" s="23">
        <v>83031</v>
      </c>
      <c r="H36" s="23">
        <v>35815</v>
      </c>
      <c r="I36" s="23">
        <v>20127</v>
      </c>
      <c r="J36" s="23">
        <v>1681</v>
      </c>
    </row>
    <row r="37" spans="1:10">
      <c r="A37" s="159" t="s">
        <v>349</v>
      </c>
      <c r="B37" s="23">
        <v>87296</v>
      </c>
      <c r="C37" s="23">
        <v>96614</v>
      </c>
      <c r="D37" s="23">
        <v>119926</v>
      </c>
      <c r="E37" s="23">
        <v>0</v>
      </c>
      <c r="F37" s="23">
        <v>2129</v>
      </c>
      <c r="G37" s="23">
        <v>106211</v>
      </c>
      <c r="H37" s="23">
        <v>16175</v>
      </c>
      <c r="I37" s="23">
        <v>15705</v>
      </c>
      <c r="J37" s="23">
        <v>3932</v>
      </c>
    </row>
    <row r="38" spans="1:10" ht="19.5" customHeight="1">
      <c r="A38" s="158" t="s">
        <v>350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159" t="s">
        <v>351</v>
      </c>
      <c r="B39" s="23">
        <v>138878</v>
      </c>
      <c r="C39" s="23">
        <v>46239</v>
      </c>
      <c r="D39" s="23">
        <v>1739</v>
      </c>
      <c r="E39" s="23">
        <v>0</v>
      </c>
      <c r="F39" s="23">
        <v>13511</v>
      </c>
      <c r="G39" s="23">
        <v>47</v>
      </c>
      <c r="H39" s="23">
        <v>23511</v>
      </c>
      <c r="I39" s="23">
        <v>19167</v>
      </c>
      <c r="J39" s="23">
        <v>1689</v>
      </c>
    </row>
    <row r="40" spans="1:10">
      <c r="A40" s="159" t="s">
        <v>352</v>
      </c>
      <c r="B40" s="23">
        <v>30768</v>
      </c>
      <c r="C40" s="23">
        <v>15135</v>
      </c>
      <c r="D40" s="23">
        <v>787</v>
      </c>
      <c r="E40" s="23">
        <v>0</v>
      </c>
      <c r="F40" s="23">
        <v>3243</v>
      </c>
      <c r="G40" s="23">
        <v>631</v>
      </c>
      <c r="H40" s="23">
        <v>226</v>
      </c>
      <c r="I40" s="23">
        <v>7719</v>
      </c>
      <c r="J40" s="23">
        <v>214</v>
      </c>
    </row>
    <row r="41" spans="1:10">
      <c r="A41" s="159" t="s">
        <v>353</v>
      </c>
      <c r="B41" s="23">
        <v>62698</v>
      </c>
      <c r="C41" s="23">
        <v>15973</v>
      </c>
      <c r="D41" s="23">
        <v>465</v>
      </c>
      <c r="E41" s="23">
        <v>0</v>
      </c>
      <c r="F41" s="23">
        <v>5897</v>
      </c>
      <c r="G41" s="23">
        <v>2309</v>
      </c>
      <c r="H41" s="23">
        <v>21574</v>
      </c>
      <c r="I41" s="23">
        <v>6497</v>
      </c>
      <c r="J41" s="23">
        <v>0</v>
      </c>
    </row>
    <row r="42" spans="1:10">
      <c r="A42" s="159" t="s">
        <v>354</v>
      </c>
      <c r="B42" s="23">
        <v>18153</v>
      </c>
      <c r="C42" s="23">
        <v>44586</v>
      </c>
      <c r="D42" s="23">
        <v>669</v>
      </c>
      <c r="E42" s="23">
        <v>0</v>
      </c>
      <c r="F42" s="23">
        <v>2032</v>
      </c>
      <c r="G42" s="23">
        <v>31</v>
      </c>
      <c r="H42" s="23">
        <v>10726</v>
      </c>
      <c r="I42" s="23">
        <v>5636</v>
      </c>
      <c r="J42" s="23">
        <v>5</v>
      </c>
    </row>
    <row r="43" spans="1:10">
      <c r="A43" s="159" t="s">
        <v>355</v>
      </c>
      <c r="B43" s="23">
        <v>74929</v>
      </c>
      <c r="C43" s="23">
        <v>13523</v>
      </c>
      <c r="D43" s="23">
        <v>1151</v>
      </c>
      <c r="E43" s="23">
        <v>0</v>
      </c>
      <c r="F43" s="23">
        <v>5725</v>
      </c>
      <c r="G43" s="23">
        <v>3716</v>
      </c>
      <c r="H43" s="23">
        <v>6938</v>
      </c>
      <c r="I43" s="23">
        <v>7913</v>
      </c>
      <c r="J43" s="23">
        <v>0</v>
      </c>
    </row>
    <row r="44" spans="1:10">
      <c r="A44" s="159" t="s">
        <v>356</v>
      </c>
      <c r="B44" s="23">
        <v>486264</v>
      </c>
      <c r="C44" s="23">
        <v>424767</v>
      </c>
      <c r="D44" s="23">
        <v>593933</v>
      </c>
      <c r="E44" s="23">
        <v>22988</v>
      </c>
      <c r="F44" s="23">
        <v>13503</v>
      </c>
      <c r="G44" s="23">
        <v>561901</v>
      </c>
      <c r="H44" s="23">
        <v>96319</v>
      </c>
      <c r="I44" s="23">
        <v>96158</v>
      </c>
      <c r="J44" s="23">
        <v>2945</v>
      </c>
    </row>
    <row r="45" spans="1:10">
      <c r="A45" s="159" t="s">
        <v>357</v>
      </c>
      <c r="B45" s="23">
        <v>22179</v>
      </c>
      <c r="C45" s="23">
        <v>2124</v>
      </c>
      <c r="D45" s="23">
        <v>506</v>
      </c>
      <c r="E45" s="23">
        <v>0</v>
      </c>
      <c r="F45" s="23">
        <v>1643</v>
      </c>
      <c r="G45" s="23">
        <v>155</v>
      </c>
      <c r="H45" s="23">
        <v>8183</v>
      </c>
      <c r="I45" s="23">
        <v>3244</v>
      </c>
      <c r="J45" s="23">
        <v>0</v>
      </c>
    </row>
    <row r="46" spans="1:10">
      <c r="A46" s="159" t="s">
        <v>358</v>
      </c>
      <c r="B46" s="23">
        <v>63410</v>
      </c>
      <c r="C46" s="23">
        <v>19234</v>
      </c>
      <c r="D46" s="23">
        <v>20112</v>
      </c>
      <c r="E46" s="23">
        <v>0</v>
      </c>
      <c r="F46" s="23">
        <v>3739</v>
      </c>
      <c r="G46" s="23">
        <v>17350</v>
      </c>
      <c r="H46" s="23">
        <v>22736</v>
      </c>
      <c r="I46" s="23">
        <v>6113</v>
      </c>
      <c r="J46" s="23">
        <v>653</v>
      </c>
    </row>
    <row r="47" spans="1:10" ht="22.5" customHeight="1">
      <c r="A47" s="158" t="s">
        <v>359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159" t="s">
        <v>360</v>
      </c>
      <c r="B48" s="23">
        <v>341423</v>
      </c>
      <c r="C48" s="23">
        <v>64360</v>
      </c>
      <c r="D48" s="23">
        <v>18490</v>
      </c>
      <c r="E48" s="23">
        <v>0</v>
      </c>
      <c r="F48" s="23">
        <v>26552</v>
      </c>
      <c r="G48" s="23">
        <v>1385</v>
      </c>
      <c r="H48" s="23">
        <v>120204</v>
      </c>
      <c r="I48" s="23">
        <v>67570</v>
      </c>
      <c r="J48" s="23">
        <v>796</v>
      </c>
    </row>
    <row r="49" spans="1:10">
      <c r="A49" s="159" t="s">
        <v>361</v>
      </c>
      <c r="B49" s="23">
        <v>62592</v>
      </c>
      <c r="C49" s="23">
        <v>30392</v>
      </c>
      <c r="D49" s="23">
        <v>210</v>
      </c>
      <c r="E49" s="23">
        <v>0</v>
      </c>
      <c r="F49" s="23">
        <v>7966</v>
      </c>
      <c r="G49" s="23">
        <v>326</v>
      </c>
      <c r="H49" s="23">
        <v>22094</v>
      </c>
      <c r="I49" s="23">
        <v>7371</v>
      </c>
      <c r="J49" s="23">
        <v>883</v>
      </c>
    </row>
    <row r="50" spans="1:10">
      <c r="A50" s="159" t="s">
        <v>362</v>
      </c>
      <c r="B50" s="23">
        <v>28380</v>
      </c>
      <c r="C50" s="23">
        <v>20679</v>
      </c>
      <c r="D50" s="23">
        <v>741</v>
      </c>
      <c r="E50" s="23">
        <v>0</v>
      </c>
      <c r="F50" s="23">
        <v>4188</v>
      </c>
      <c r="G50" s="23">
        <v>911</v>
      </c>
      <c r="H50" s="23">
        <v>8590</v>
      </c>
      <c r="I50" s="23">
        <v>5365</v>
      </c>
      <c r="J50" s="23">
        <v>472</v>
      </c>
    </row>
    <row r="51" spans="1:10">
      <c r="A51" s="159" t="s">
        <v>363</v>
      </c>
      <c r="B51" s="23">
        <v>135809</v>
      </c>
      <c r="C51" s="23">
        <v>39051</v>
      </c>
      <c r="D51" s="23">
        <v>4648</v>
      </c>
      <c r="E51" s="23">
        <v>0</v>
      </c>
      <c r="F51" s="23">
        <v>5150</v>
      </c>
      <c r="G51" s="23">
        <v>430</v>
      </c>
      <c r="H51" s="23">
        <v>28029</v>
      </c>
      <c r="I51" s="23">
        <v>21175</v>
      </c>
      <c r="J51" s="23">
        <v>2517</v>
      </c>
    </row>
    <row r="52" spans="1:10">
      <c r="A52" s="159" t="s">
        <v>364</v>
      </c>
      <c r="B52" s="23">
        <v>170897</v>
      </c>
      <c r="C52" s="23">
        <v>112769</v>
      </c>
      <c r="D52" s="23">
        <v>5447</v>
      </c>
      <c r="E52" s="23">
        <v>0</v>
      </c>
      <c r="F52" s="23">
        <v>10527</v>
      </c>
      <c r="G52" s="23">
        <v>2372</v>
      </c>
      <c r="H52" s="23">
        <v>22123</v>
      </c>
      <c r="I52" s="23">
        <v>16942</v>
      </c>
      <c r="J52" s="23">
        <v>0</v>
      </c>
    </row>
    <row r="53" spans="1:10">
      <c r="A53" s="159" t="s">
        <v>365</v>
      </c>
      <c r="B53" s="23">
        <v>28411</v>
      </c>
      <c r="C53" s="23">
        <v>11478</v>
      </c>
      <c r="D53" s="23">
        <v>535</v>
      </c>
      <c r="E53" s="23">
        <v>357</v>
      </c>
      <c r="F53" s="23">
        <v>3225</v>
      </c>
      <c r="G53" s="23">
        <v>214</v>
      </c>
      <c r="H53" s="23">
        <v>8059</v>
      </c>
      <c r="I53" s="23">
        <v>4705</v>
      </c>
      <c r="J53" s="23">
        <v>0</v>
      </c>
    </row>
    <row r="54" spans="1:10">
      <c r="A54" s="159" t="s">
        <v>366</v>
      </c>
      <c r="B54" s="23">
        <v>63275</v>
      </c>
      <c r="C54" s="23">
        <v>48005</v>
      </c>
      <c r="D54" s="23">
        <v>26894</v>
      </c>
      <c r="E54" s="23">
        <v>7818</v>
      </c>
      <c r="F54" s="23">
        <v>0</v>
      </c>
      <c r="G54" s="23">
        <v>2426</v>
      </c>
      <c r="H54" s="23">
        <v>15443</v>
      </c>
      <c r="I54" s="23">
        <v>9640</v>
      </c>
      <c r="J54" s="23">
        <v>273</v>
      </c>
    </row>
    <row r="55" spans="1:10">
      <c r="A55" s="159" t="s">
        <v>367</v>
      </c>
      <c r="B55" s="23">
        <v>12249</v>
      </c>
      <c r="C55" s="23">
        <v>27252</v>
      </c>
      <c r="D55" s="23">
        <v>120</v>
      </c>
      <c r="E55" s="23">
        <v>0</v>
      </c>
      <c r="F55" s="23">
        <v>968</v>
      </c>
      <c r="G55" s="23">
        <v>24</v>
      </c>
      <c r="H55" s="23">
        <v>0</v>
      </c>
      <c r="I55" s="23">
        <v>6358</v>
      </c>
      <c r="J55" s="23">
        <v>199</v>
      </c>
    </row>
    <row r="56" spans="1:10">
      <c r="A56" s="159" t="s">
        <v>368</v>
      </c>
      <c r="B56" s="23">
        <v>31710</v>
      </c>
      <c r="C56" s="23">
        <v>6766</v>
      </c>
      <c r="D56" s="23">
        <v>884</v>
      </c>
      <c r="E56" s="23">
        <v>589</v>
      </c>
      <c r="F56" s="23">
        <v>3284</v>
      </c>
      <c r="G56" s="23">
        <v>9</v>
      </c>
      <c r="H56" s="23">
        <v>14764</v>
      </c>
      <c r="I56" s="23">
        <v>8227</v>
      </c>
      <c r="J56" s="23">
        <v>13</v>
      </c>
    </row>
    <row r="57" spans="1:10" ht="22.5" customHeight="1">
      <c r="A57" s="158" t="s">
        <v>369</v>
      </c>
      <c r="B57" s="23"/>
      <c r="C57" s="23"/>
      <c r="D57" s="23"/>
      <c r="E57" s="23"/>
      <c r="F57" s="23"/>
      <c r="G57" s="23"/>
      <c r="H57" s="23"/>
      <c r="I57" s="23"/>
      <c r="J57" s="23"/>
    </row>
    <row r="58" spans="1:10">
      <c r="A58" s="159" t="s">
        <v>370</v>
      </c>
      <c r="B58" s="23">
        <v>18997</v>
      </c>
      <c r="C58" s="23">
        <v>2900</v>
      </c>
      <c r="D58" s="23">
        <v>1159</v>
      </c>
      <c r="E58" s="23">
        <v>0</v>
      </c>
      <c r="F58" s="23">
        <v>2973</v>
      </c>
      <c r="G58" s="23">
        <v>483</v>
      </c>
      <c r="H58" s="23">
        <v>3376</v>
      </c>
      <c r="I58" s="23">
        <v>2190</v>
      </c>
      <c r="J58" s="23">
        <v>3297</v>
      </c>
    </row>
    <row r="59" spans="1:10">
      <c r="A59" s="159" t="s">
        <v>371</v>
      </c>
      <c r="B59" s="23">
        <v>79817</v>
      </c>
      <c r="C59" s="23">
        <v>22451</v>
      </c>
      <c r="D59" s="23">
        <v>2768</v>
      </c>
      <c r="E59" s="23">
        <v>0</v>
      </c>
      <c r="F59" s="23">
        <v>6277</v>
      </c>
      <c r="G59" s="23">
        <v>1158</v>
      </c>
      <c r="H59" s="23">
        <v>24199</v>
      </c>
      <c r="I59" s="23">
        <v>10606</v>
      </c>
      <c r="J59" s="23">
        <v>0</v>
      </c>
    </row>
    <row r="60" spans="1:10">
      <c r="A60" s="159" t="s">
        <v>372</v>
      </c>
      <c r="B60" s="23">
        <v>29055</v>
      </c>
      <c r="C60" s="23">
        <v>7655</v>
      </c>
      <c r="D60" s="23">
        <v>185</v>
      </c>
      <c r="E60" s="23">
        <v>0</v>
      </c>
      <c r="F60" s="23">
        <v>2744</v>
      </c>
      <c r="G60" s="23">
        <v>211</v>
      </c>
      <c r="H60" s="23">
        <v>4701</v>
      </c>
      <c r="I60" s="23">
        <v>2318</v>
      </c>
      <c r="J60" s="23">
        <v>895</v>
      </c>
    </row>
    <row r="61" spans="1:10">
      <c r="A61" s="159" t="s">
        <v>373</v>
      </c>
      <c r="B61" s="23">
        <v>302219</v>
      </c>
      <c r="C61" s="23">
        <v>297091</v>
      </c>
      <c r="D61" s="23">
        <v>402466</v>
      </c>
      <c r="E61" s="23">
        <v>0</v>
      </c>
      <c r="F61" s="23">
        <v>14941</v>
      </c>
      <c r="G61" s="23">
        <v>368485</v>
      </c>
      <c r="H61" s="23">
        <v>48623</v>
      </c>
      <c r="I61" s="23">
        <v>61482</v>
      </c>
      <c r="J61" s="23">
        <v>2331</v>
      </c>
    </row>
    <row r="62" spans="1:10">
      <c r="A62" s="159" t="s">
        <v>374</v>
      </c>
      <c r="B62" s="23">
        <v>66665</v>
      </c>
      <c r="C62" s="23">
        <v>35214</v>
      </c>
      <c r="D62" s="23">
        <v>3274</v>
      </c>
      <c r="E62" s="23">
        <v>0</v>
      </c>
      <c r="F62" s="23">
        <v>3384</v>
      </c>
      <c r="G62" s="23">
        <v>69</v>
      </c>
      <c r="H62" s="23">
        <v>6</v>
      </c>
      <c r="I62" s="23">
        <v>11757</v>
      </c>
      <c r="J62" s="23">
        <v>116</v>
      </c>
    </row>
    <row r="63" spans="1:10">
      <c r="A63" s="159" t="s">
        <v>375</v>
      </c>
      <c r="B63" s="23">
        <v>121093</v>
      </c>
      <c r="C63" s="23">
        <v>35906</v>
      </c>
      <c r="D63" s="23">
        <v>3695</v>
      </c>
      <c r="E63" s="23">
        <v>9117</v>
      </c>
      <c r="F63" s="23">
        <v>7786</v>
      </c>
      <c r="G63" s="23">
        <v>1093</v>
      </c>
      <c r="H63" s="23">
        <v>22405</v>
      </c>
      <c r="I63" s="23">
        <v>25206</v>
      </c>
      <c r="J63" s="23">
        <v>330</v>
      </c>
    </row>
    <row r="64" spans="1:10">
      <c r="A64" s="159" t="s">
        <v>376</v>
      </c>
      <c r="B64" s="23">
        <v>426497</v>
      </c>
      <c r="C64" s="23">
        <v>147543</v>
      </c>
      <c r="D64" s="23">
        <v>39755</v>
      </c>
      <c r="E64" s="23">
        <v>0</v>
      </c>
      <c r="F64" s="23">
        <v>3746</v>
      </c>
      <c r="G64" s="23">
        <v>10211</v>
      </c>
      <c r="H64" s="23">
        <v>47269</v>
      </c>
      <c r="I64" s="23">
        <v>69783</v>
      </c>
      <c r="J64" s="23">
        <v>521</v>
      </c>
    </row>
    <row r="65" spans="1:10">
      <c r="A65" s="159" t="s">
        <v>377</v>
      </c>
      <c r="B65" s="23">
        <v>39761</v>
      </c>
      <c r="C65" s="23">
        <v>32013</v>
      </c>
      <c r="D65" s="23">
        <v>2475</v>
      </c>
      <c r="E65" s="23">
        <v>0</v>
      </c>
      <c r="F65" s="23">
        <v>5296</v>
      </c>
      <c r="G65" s="23">
        <v>2802</v>
      </c>
      <c r="H65" s="23">
        <v>4407</v>
      </c>
      <c r="I65" s="23">
        <v>7143</v>
      </c>
      <c r="J65" s="23">
        <v>609</v>
      </c>
    </row>
    <row r="66" spans="1:10">
      <c r="A66" s="159" t="s">
        <v>378</v>
      </c>
      <c r="B66" s="23">
        <v>34794</v>
      </c>
      <c r="C66" s="23">
        <v>11586</v>
      </c>
      <c r="D66" s="23">
        <v>2544</v>
      </c>
      <c r="E66" s="23">
        <v>0</v>
      </c>
      <c r="F66" s="23">
        <v>4735</v>
      </c>
      <c r="G66" s="23">
        <v>2076</v>
      </c>
      <c r="H66" s="23">
        <v>26430</v>
      </c>
      <c r="I66" s="23">
        <v>5695</v>
      </c>
      <c r="J66" s="23">
        <v>6880</v>
      </c>
    </row>
    <row r="67" spans="1:10">
      <c r="A67" s="159" t="s">
        <v>379</v>
      </c>
      <c r="B67" s="23">
        <v>32026</v>
      </c>
      <c r="C67" s="23">
        <v>8949</v>
      </c>
      <c r="D67" s="23">
        <v>1221</v>
      </c>
      <c r="E67" s="23">
        <v>0</v>
      </c>
      <c r="F67" s="23">
        <v>3071</v>
      </c>
      <c r="G67" s="23">
        <v>0</v>
      </c>
      <c r="H67" s="23">
        <v>6976</v>
      </c>
      <c r="I67" s="23">
        <v>2765</v>
      </c>
      <c r="J67" s="23">
        <v>0</v>
      </c>
    </row>
    <row r="68" spans="1:10">
      <c r="A68" s="159" t="s">
        <v>380</v>
      </c>
      <c r="B68" s="23">
        <v>2596</v>
      </c>
      <c r="C68" s="23">
        <v>12059</v>
      </c>
      <c r="D68" s="23">
        <v>1</v>
      </c>
      <c r="E68" s="23">
        <v>0</v>
      </c>
      <c r="F68" s="23">
        <v>50</v>
      </c>
      <c r="G68" s="23">
        <v>47</v>
      </c>
      <c r="H68" s="23">
        <v>0</v>
      </c>
      <c r="I68" s="23">
        <v>0</v>
      </c>
      <c r="J68" s="23">
        <v>20</v>
      </c>
    </row>
    <row r="69" spans="1:10">
      <c r="A69" s="159" t="s">
        <v>381</v>
      </c>
      <c r="B69" s="23">
        <v>32398</v>
      </c>
      <c r="C69" s="23">
        <v>13073</v>
      </c>
      <c r="D69" s="23">
        <v>726</v>
      </c>
      <c r="E69" s="23">
        <v>0</v>
      </c>
      <c r="F69" s="23">
        <v>2311</v>
      </c>
      <c r="G69" s="23">
        <v>33</v>
      </c>
      <c r="H69" s="23">
        <v>5550</v>
      </c>
      <c r="I69" s="23">
        <v>4071</v>
      </c>
      <c r="J69" s="23">
        <v>0</v>
      </c>
    </row>
    <row r="70" spans="1:10">
      <c r="A70" s="159" t="s">
        <v>382</v>
      </c>
      <c r="B70" s="23">
        <v>14493</v>
      </c>
      <c r="C70" s="23">
        <v>9043</v>
      </c>
      <c r="D70" s="23">
        <v>57</v>
      </c>
      <c r="E70" s="23">
        <v>1444</v>
      </c>
      <c r="F70" s="23">
        <v>0</v>
      </c>
      <c r="G70" s="23">
        <v>59</v>
      </c>
      <c r="H70" s="23">
        <v>8526</v>
      </c>
      <c r="I70" s="23">
        <v>2078</v>
      </c>
      <c r="J70" s="23">
        <v>351</v>
      </c>
    </row>
    <row r="71" spans="1:10" ht="25.5" customHeight="1">
      <c r="A71" s="158" t="s">
        <v>383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159" t="s">
        <v>384</v>
      </c>
      <c r="B72" s="23">
        <v>19239</v>
      </c>
      <c r="C72" s="23">
        <v>9400</v>
      </c>
      <c r="D72" s="23">
        <v>501</v>
      </c>
      <c r="E72" s="23">
        <v>0</v>
      </c>
      <c r="F72" s="23">
        <v>1847</v>
      </c>
      <c r="G72" s="23">
        <v>-14</v>
      </c>
      <c r="H72" s="23">
        <v>5018</v>
      </c>
      <c r="I72" s="23">
        <v>2558</v>
      </c>
      <c r="J72" s="23">
        <v>0</v>
      </c>
    </row>
    <row r="73" spans="1:10">
      <c r="A73" s="159" t="s">
        <v>385</v>
      </c>
      <c r="B73" s="23">
        <v>119363</v>
      </c>
      <c r="C73" s="23">
        <v>14881</v>
      </c>
      <c r="D73" s="23">
        <v>830</v>
      </c>
      <c r="E73" s="23">
        <v>0</v>
      </c>
      <c r="F73" s="23">
        <v>4879</v>
      </c>
      <c r="G73" s="23">
        <v>3413</v>
      </c>
      <c r="H73" s="23">
        <v>77708</v>
      </c>
      <c r="I73" s="23">
        <v>15821</v>
      </c>
      <c r="J73" s="23">
        <v>27</v>
      </c>
    </row>
    <row r="74" spans="1:10">
      <c r="A74" s="159" t="s">
        <v>386</v>
      </c>
      <c r="B74" s="23">
        <v>64778</v>
      </c>
      <c r="C74" s="23">
        <v>76426</v>
      </c>
      <c r="D74" s="23">
        <v>5934</v>
      </c>
      <c r="E74" s="23">
        <v>0</v>
      </c>
      <c r="F74" s="23">
        <v>3103</v>
      </c>
      <c r="G74" s="23">
        <v>15</v>
      </c>
      <c r="H74" s="23">
        <v>14820</v>
      </c>
      <c r="I74" s="23">
        <v>7228</v>
      </c>
      <c r="J74" s="23">
        <v>0</v>
      </c>
    </row>
    <row r="75" spans="1:10">
      <c r="A75" s="159" t="s">
        <v>387</v>
      </c>
      <c r="B75" s="23">
        <v>37657</v>
      </c>
      <c r="C75" s="23">
        <v>2113</v>
      </c>
      <c r="D75" s="23">
        <v>1334</v>
      </c>
      <c r="E75" s="23">
        <v>0</v>
      </c>
      <c r="F75" s="23">
        <v>223</v>
      </c>
      <c r="G75" s="23">
        <v>373</v>
      </c>
      <c r="H75" s="23">
        <v>17184</v>
      </c>
      <c r="I75" s="23">
        <v>2395</v>
      </c>
      <c r="J75" s="23">
        <v>60</v>
      </c>
    </row>
    <row r="76" spans="1:10">
      <c r="A76" s="159" t="s">
        <v>388</v>
      </c>
      <c r="B76" s="23">
        <v>27235</v>
      </c>
      <c r="C76" s="23">
        <v>7097</v>
      </c>
      <c r="D76" s="23">
        <v>1390</v>
      </c>
      <c r="E76" s="23">
        <v>0</v>
      </c>
      <c r="F76" s="23">
        <v>2103</v>
      </c>
      <c r="G76" s="23">
        <v>38</v>
      </c>
      <c r="H76" s="23">
        <v>4319</v>
      </c>
      <c r="I76" s="23">
        <v>3065</v>
      </c>
      <c r="J76" s="23">
        <v>343</v>
      </c>
    </row>
    <row r="77" spans="1:10">
      <c r="A77" s="159" t="s">
        <v>389</v>
      </c>
      <c r="B77" s="23">
        <v>500113</v>
      </c>
      <c r="C77" s="23">
        <v>153737</v>
      </c>
      <c r="D77" s="23">
        <v>23507</v>
      </c>
      <c r="E77" s="23">
        <v>0</v>
      </c>
      <c r="F77" s="23">
        <v>18543</v>
      </c>
      <c r="G77" s="23">
        <v>4326</v>
      </c>
      <c r="H77" s="23">
        <v>74268</v>
      </c>
      <c r="I77" s="23">
        <v>47899</v>
      </c>
      <c r="J77" s="23">
        <v>0</v>
      </c>
    </row>
    <row r="78" spans="1:10">
      <c r="A78" s="159" t="s">
        <v>390</v>
      </c>
      <c r="B78" s="23">
        <v>17774</v>
      </c>
      <c r="C78" s="23">
        <v>3467</v>
      </c>
      <c r="D78" s="23">
        <v>330</v>
      </c>
      <c r="E78" s="23">
        <v>0</v>
      </c>
      <c r="F78" s="23">
        <v>657</v>
      </c>
      <c r="G78" s="23">
        <v>497</v>
      </c>
      <c r="H78" s="23">
        <v>4873</v>
      </c>
      <c r="I78" s="23">
        <v>1611</v>
      </c>
      <c r="J78" s="23">
        <v>0</v>
      </c>
    </row>
    <row r="79" spans="1:10">
      <c r="A79" s="159" t="s">
        <v>391</v>
      </c>
      <c r="B79" s="23">
        <v>144254</v>
      </c>
      <c r="C79" s="23">
        <v>48234</v>
      </c>
      <c r="D79" s="23">
        <v>2984</v>
      </c>
      <c r="E79" s="23">
        <v>89</v>
      </c>
      <c r="F79" s="23">
        <v>8574</v>
      </c>
      <c r="G79" s="23">
        <v>1074</v>
      </c>
      <c r="H79" s="23">
        <v>48445</v>
      </c>
      <c r="I79" s="23">
        <v>17889</v>
      </c>
      <c r="J79" s="23">
        <v>0</v>
      </c>
    </row>
    <row r="80" spans="1:10">
      <c r="A80" s="159" t="s">
        <v>392</v>
      </c>
      <c r="B80" s="23">
        <v>58157</v>
      </c>
      <c r="C80" s="23">
        <v>11065</v>
      </c>
      <c r="D80" s="23">
        <v>2348</v>
      </c>
      <c r="E80" s="23">
        <v>0</v>
      </c>
      <c r="F80" s="23">
        <v>4136</v>
      </c>
      <c r="G80" s="23">
        <v>9</v>
      </c>
      <c r="H80" s="23">
        <v>22708</v>
      </c>
      <c r="I80" s="23">
        <v>6058</v>
      </c>
      <c r="J80" s="23">
        <v>181</v>
      </c>
    </row>
    <row r="81" spans="1:10">
      <c r="A81" s="159" t="s">
        <v>393</v>
      </c>
      <c r="B81" s="23">
        <v>64112</v>
      </c>
      <c r="C81" s="23">
        <v>17270</v>
      </c>
      <c r="D81" s="23">
        <v>2201</v>
      </c>
      <c r="E81" s="23">
        <v>0</v>
      </c>
      <c r="F81" s="23">
        <v>4153</v>
      </c>
      <c r="G81" s="23">
        <v>273</v>
      </c>
      <c r="H81" s="23">
        <v>20508</v>
      </c>
      <c r="I81" s="23">
        <v>7129</v>
      </c>
      <c r="J81" s="23">
        <v>140</v>
      </c>
    </row>
    <row r="82" spans="1:10">
      <c r="A82" s="159" t="s">
        <v>394</v>
      </c>
      <c r="B82" s="23">
        <v>35024</v>
      </c>
      <c r="C82" s="23">
        <v>12892</v>
      </c>
      <c r="D82" s="23">
        <v>1233</v>
      </c>
      <c r="E82" s="23">
        <v>0</v>
      </c>
      <c r="F82" s="23">
        <v>3891</v>
      </c>
      <c r="G82" s="23">
        <v>268</v>
      </c>
      <c r="H82" s="23">
        <v>0</v>
      </c>
      <c r="I82" s="23">
        <v>5645</v>
      </c>
      <c r="J82" s="23">
        <v>0</v>
      </c>
    </row>
    <row r="83" spans="1:10">
      <c r="A83" s="159" t="s">
        <v>395</v>
      </c>
      <c r="B83" s="23">
        <v>79849</v>
      </c>
      <c r="C83" s="23">
        <v>44927</v>
      </c>
      <c r="D83" s="23">
        <v>5237</v>
      </c>
      <c r="E83" s="23">
        <v>0</v>
      </c>
      <c r="F83" s="23">
        <v>3579</v>
      </c>
      <c r="G83" s="23">
        <v>1478</v>
      </c>
      <c r="H83" s="23">
        <v>15494</v>
      </c>
      <c r="I83" s="23">
        <v>10514</v>
      </c>
      <c r="J83" s="23">
        <v>481</v>
      </c>
    </row>
    <row r="84" spans="1:10">
      <c r="A84" s="159" t="s">
        <v>396</v>
      </c>
      <c r="B84" s="23">
        <v>111993</v>
      </c>
      <c r="C84" s="23">
        <v>48994</v>
      </c>
      <c r="D84" s="23">
        <v>62356</v>
      </c>
      <c r="E84" s="23">
        <v>0</v>
      </c>
      <c r="F84" s="23">
        <v>10617</v>
      </c>
      <c r="G84" s="23">
        <v>54574</v>
      </c>
      <c r="H84" s="23">
        <v>10821</v>
      </c>
      <c r="I84" s="23">
        <v>6376</v>
      </c>
      <c r="J84" s="23">
        <v>557</v>
      </c>
    </row>
    <row r="85" spans="1:10" ht="24" customHeight="1">
      <c r="A85" s="158" t="s">
        <v>397</v>
      </c>
      <c r="B85" s="23"/>
      <c r="C85" s="23"/>
      <c r="D85" s="23"/>
      <c r="E85" s="23"/>
      <c r="F85" s="23"/>
      <c r="G85" s="23"/>
      <c r="H85" s="23"/>
      <c r="I85" s="23"/>
      <c r="J85" s="23"/>
    </row>
    <row r="86" spans="1:10">
      <c r="A86" s="159" t="s">
        <v>398</v>
      </c>
      <c r="B86" s="23">
        <v>65967</v>
      </c>
      <c r="C86" s="23">
        <v>16769</v>
      </c>
      <c r="D86" s="23">
        <v>1340</v>
      </c>
      <c r="E86" s="23">
        <v>0</v>
      </c>
      <c r="F86" s="23">
        <v>3219</v>
      </c>
      <c r="G86" s="23">
        <v>605</v>
      </c>
      <c r="H86" s="23">
        <v>12162</v>
      </c>
      <c r="I86" s="23">
        <v>6545</v>
      </c>
      <c r="J86" s="23">
        <v>1826</v>
      </c>
    </row>
    <row r="87" spans="1:10">
      <c r="A87" s="159" t="s">
        <v>399</v>
      </c>
      <c r="B87" s="23">
        <v>20620</v>
      </c>
      <c r="C87" s="23">
        <v>10930</v>
      </c>
      <c r="D87" s="23">
        <v>238</v>
      </c>
      <c r="E87" s="23">
        <v>2509</v>
      </c>
      <c r="F87" s="23">
        <v>1283</v>
      </c>
      <c r="G87" s="23">
        <v>1222</v>
      </c>
      <c r="H87" s="23">
        <v>4584</v>
      </c>
      <c r="I87" s="23">
        <v>1811</v>
      </c>
      <c r="J87" s="23">
        <v>0</v>
      </c>
    </row>
    <row r="88" spans="1:10">
      <c r="A88" s="159" t="s">
        <v>400</v>
      </c>
      <c r="B88" s="23">
        <v>110555</v>
      </c>
      <c r="C88" s="23">
        <v>38468</v>
      </c>
      <c r="D88" s="23">
        <v>3693</v>
      </c>
      <c r="E88" s="23">
        <v>0</v>
      </c>
      <c r="F88" s="23">
        <v>6435</v>
      </c>
      <c r="G88" s="23">
        <v>1320</v>
      </c>
      <c r="H88" s="23">
        <v>39950</v>
      </c>
      <c r="I88" s="23">
        <v>10444</v>
      </c>
      <c r="J88" s="23">
        <v>0</v>
      </c>
    </row>
    <row r="89" spans="1:10">
      <c r="A89" s="159" t="s">
        <v>401</v>
      </c>
      <c r="B89" s="23">
        <v>31479</v>
      </c>
      <c r="C89" s="23">
        <v>9035</v>
      </c>
      <c r="D89" s="23">
        <v>420</v>
      </c>
      <c r="E89" s="23">
        <v>2787</v>
      </c>
      <c r="F89" s="23">
        <v>82</v>
      </c>
      <c r="G89" s="23">
        <v>403</v>
      </c>
      <c r="H89" s="23">
        <v>5390</v>
      </c>
      <c r="I89" s="23">
        <v>2852</v>
      </c>
      <c r="J89" s="23">
        <v>49</v>
      </c>
    </row>
    <row r="90" spans="1:10">
      <c r="A90" s="159" t="s">
        <v>402</v>
      </c>
      <c r="B90" s="23">
        <v>50026</v>
      </c>
      <c r="C90" s="23">
        <v>21533</v>
      </c>
      <c r="D90" s="23">
        <v>1221</v>
      </c>
      <c r="E90" s="23">
        <v>0</v>
      </c>
      <c r="F90" s="23">
        <v>5069</v>
      </c>
      <c r="G90" s="23">
        <v>1340</v>
      </c>
      <c r="H90" s="23">
        <v>7390</v>
      </c>
      <c r="I90" s="23">
        <v>5782</v>
      </c>
      <c r="J90" s="23">
        <v>87</v>
      </c>
    </row>
    <row r="91" spans="1:10">
      <c r="A91" s="159" t="s">
        <v>403</v>
      </c>
      <c r="B91" s="23">
        <v>26934</v>
      </c>
      <c r="C91" s="23">
        <v>5633</v>
      </c>
      <c r="D91" s="23">
        <v>559</v>
      </c>
      <c r="E91" s="23">
        <v>1311</v>
      </c>
      <c r="F91" s="23">
        <v>2341</v>
      </c>
      <c r="G91" s="23">
        <v>45</v>
      </c>
      <c r="H91" s="23">
        <v>2499</v>
      </c>
      <c r="I91" s="23">
        <v>2490</v>
      </c>
      <c r="J91" s="23">
        <v>986</v>
      </c>
    </row>
    <row r="92" spans="1:10">
      <c r="A92" s="159" t="s">
        <v>404</v>
      </c>
      <c r="B92" s="23">
        <v>296154</v>
      </c>
      <c r="C92" s="23">
        <v>124488</v>
      </c>
      <c r="D92" s="23">
        <v>9905</v>
      </c>
      <c r="E92" s="23">
        <v>0</v>
      </c>
      <c r="F92" s="23">
        <v>12514</v>
      </c>
      <c r="G92" s="23">
        <v>1181</v>
      </c>
      <c r="H92" s="23">
        <v>50766</v>
      </c>
      <c r="I92" s="23">
        <v>33390</v>
      </c>
      <c r="J92" s="23">
        <v>1393</v>
      </c>
    </row>
    <row r="93" spans="1:10">
      <c r="A93" s="159" t="s">
        <v>405</v>
      </c>
      <c r="B93" s="23">
        <v>55463</v>
      </c>
      <c r="C93" s="23">
        <v>5012</v>
      </c>
      <c r="D93" s="23">
        <v>1556</v>
      </c>
      <c r="E93" s="23">
        <v>0</v>
      </c>
      <c r="F93" s="23">
        <v>4791</v>
      </c>
      <c r="G93" s="23">
        <v>716</v>
      </c>
      <c r="H93" s="23">
        <v>11302</v>
      </c>
      <c r="I93" s="23">
        <v>5834</v>
      </c>
      <c r="J93" s="23">
        <v>0</v>
      </c>
    </row>
    <row r="94" spans="1:10">
      <c r="A94" s="158" t="s">
        <v>406</v>
      </c>
      <c r="B94" s="23"/>
      <c r="C94" s="23"/>
      <c r="D94" s="23"/>
      <c r="E94" s="23"/>
      <c r="F94" s="23"/>
      <c r="G94" s="23"/>
      <c r="H94" s="23"/>
      <c r="I94" s="23"/>
      <c r="J94" s="23"/>
    </row>
    <row r="95" spans="1:10">
      <c r="A95" s="159" t="s">
        <v>407</v>
      </c>
      <c r="B95" s="23">
        <v>43712</v>
      </c>
      <c r="C95" s="23">
        <v>4089</v>
      </c>
      <c r="D95" s="23">
        <v>1478</v>
      </c>
      <c r="E95" s="23">
        <v>0</v>
      </c>
      <c r="F95" s="23">
        <v>3882</v>
      </c>
      <c r="G95" s="23">
        <v>2606</v>
      </c>
      <c r="H95" s="23">
        <v>8191</v>
      </c>
      <c r="I95" s="23">
        <v>4778</v>
      </c>
      <c r="J95" s="23">
        <v>0</v>
      </c>
    </row>
    <row r="96" spans="1:10">
      <c r="A96" s="159" t="s">
        <v>408</v>
      </c>
      <c r="B96" s="23">
        <v>50585</v>
      </c>
      <c r="C96" s="23">
        <v>865</v>
      </c>
      <c r="D96" s="23">
        <v>319</v>
      </c>
      <c r="E96" s="23">
        <v>0</v>
      </c>
      <c r="F96" s="23">
        <v>4662</v>
      </c>
      <c r="G96" s="23">
        <v>124</v>
      </c>
      <c r="H96" s="23">
        <v>12705</v>
      </c>
      <c r="I96" s="23">
        <v>4137</v>
      </c>
      <c r="J96" s="23">
        <v>0</v>
      </c>
    </row>
    <row r="97" spans="1:10">
      <c r="A97" s="159" t="s">
        <v>409</v>
      </c>
      <c r="B97" s="23">
        <v>64417</v>
      </c>
      <c r="C97" s="23">
        <v>17684</v>
      </c>
      <c r="D97" s="23">
        <v>434</v>
      </c>
      <c r="E97" s="23">
        <v>63</v>
      </c>
      <c r="F97" s="23">
        <v>3782</v>
      </c>
      <c r="G97" s="23">
        <v>636</v>
      </c>
      <c r="H97" s="23">
        <v>9679</v>
      </c>
      <c r="I97" s="23">
        <v>7333</v>
      </c>
      <c r="J97" s="23">
        <v>240</v>
      </c>
    </row>
    <row r="98" spans="1:10">
      <c r="A98" s="159" t="s">
        <v>410</v>
      </c>
      <c r="B98" s="23">
        <v>26067</v>
      </c>
      <c r="C98" s="23">
        <v>3843</v>
      </c>
      <c r="D98" s="23">
        <v>764</v>
      </c>
      <c r="E98" s="23">
        <v>378</v>
      </c>
      <c r="F98" s="23">
        <v>2054</v>
      </c>
      <c r="G98" s="23">
        <v>0</v>
      </c>
      <c r="H98" s="23">
        <v>3211</v>
      </c>
      <c r="I98" s="23">
        <v>1347</v>
      </c>
      <c r="J98" s="23">
        <v>0</v>
      </c>
    </row>
    <row r="99" spans="1:10">
      <c r="A99" s="159" t="s">
        <v>411</v>
      </c>
      <c r="B99" s="23">
        <v>232808</v>
      </c>
      <c r="C99" s="23">
        <v>68888</v>
      </c>
      <c r="D99" s="23">
        <v>16272</v>
      </c>
      <c r="E99" s="23">
        <v>0</v>
      </c>
      <c r="F99" s="23">
        <v>7984</v>
      </c>
      <c r="G99" s="23">
        <v>1286</v>
      </c>
      <c r="H99" s="23">
        <v>0</v>
      </c>
      <c r="I99" s="23">
        <v>34821</v>
      </c>
      <c r="J99" s="23">
        <v>0</v>
      </c>
    </row>
    <row r="100" spans="1:10">
      <c r="A100" s="159" t="s">
        <v>412</v>
      </c>
      <c r="B100" s="23">
        <v>72372</v>
      </c>
      <c r="C100" s="23">
        <v>10558</v>
      </c>
      <c r="D100" s="23">
        <v>630</v>
      </c>
      <c r="E100" s="23">
        <v>0</v>
      </c>
      <c r="F100" s="23">
        <v>7140</v>
      </c>
      <c r="G100" s="23">
        <v>0</v>
      </c>
      <c r="H100" s="23">
        <v>23646</v>
      </c>
      <c r="I100" s="23">
        <v>8326</v>
      </c>
      <c r="J100" s="23">
        <v>0</v>
      </c>
    </row>
    <row r="101" spans="1:10">
      <c r="A101" s="159" t="s">
        <v>413</v>
      </c>
      <c r="B101" s="23">
        <v>52367</v>
      </c>
      <c r="C101" s="23">
        <v>12330</v>
      </c>
      <c r="D101" s="23">
        <v>4870</v>
      </c>
      <c r="E101" s="23">
        <v>0</v>
      </c>
      <c r="F101" s="23">
        <v>3450</v>
      </c>
      <c r="G101" s="23">
        <v>3555</v>
      </c>
      <c r="H101" s="23">
        <v>4672</v>
      </c>
      <c r="I101" s="23">
        <v>7086</v>
      </c>
      <c r="J101" s="23">
        <v>0</v>
      </c>
    </row>
    <row r="102" spans="1:10">
      <c r="A102" s="159" t="s">
        <v>414</v>
      </c>
      <c r="B102" s="23">
        <v>95846</v>
      </c>
      <c r="C102" s="23">
        <v>18454</v>
      </c>
      <c r="D102" s="23">
        <v>5368</v>
      </c>
      <c r="E102" s="23">
        <v>0</v>
      </c>
      <c r="F102" s="23">
        <v>6228</v>
      </c>
      <c r="G102" s="23">
        <v>2617</v>
      </c>
      <c r="H102" s="23">
        <v>30262</v>
      </c>
      <c r="I102" s="23">
        <v>8904</v>
      </c>
      <c r="J102" s="23">
        <v>586</v>
      </c>
    </row>
    <row r="103" spans="1:10">
      <c r="A103" s="159" t="s">
        <v>415</v>
      </c>
      <c r="B103" s="23">
        <v>75233</v>
      </c>
      <c r="C103" s="23">
        <v>24990</v>
      </c>
      <c r="D103" s="23">
        <v>3953</v>
      </c>
      <c r="E103" s="23">
        <v>0</v>
      </c>
      <c r="F103" s="23">
        <v>2602</v>
      </c>
      <c r="G103" s="23">
        <v>16</v>
      </c>
      <c r="H103" s="23">
        <v>19140</v>
      </c>
      <c r="I103" s="23">
        <v>12063</v>
      </c>
      <c r="J103" s="23">
        <v>0</v>
      </c>
    </row>
    <row r="104" spans="1:10">
      <c r="A104" s="159" t="s">
        <v>416</v>
      </c>
      <c r="B104" s="23">
        <v>19957</v>
      </c>
      <c r="C104" s="23">
        <v>1924</v>
      </c>
      <c r="D104" s="23">
        <v>2090</v>
      </c>
      <c r="E104" s="23">
        <v>2700</v>
      </c>
      <c r="F104" s="23">
        <v>236</v>
      </c>
      <c r="G104" s="23">
        <v>0</v>
      </c>
      <c r="H104" s="23">
        <v>2742</v>
      </c>
      <c r="I104" s="23">
        <v>2668</v>
      </c>
      <c r="J104" s="23">
        <v>0</v>
      </c>
    </row>
    <row r="105" spans="1:10">
      <c r="A105" s="159" t="s">
        <v>417</v>
      </c>
      <c r="B105" s="23">
        <v>59703</v>
      </c>
      <c r="C105" s="23">
        <v>21404</v>
      </c>
      <c r="D105" s="23">
        <v>973</v>
      </c>
      <c r="E105" s="23">
        <v>0</v>
      </c>
      <c r="F105" s="23">
        <v>4158</v>
      </c>
      <c r="G105" s="23">
        <v>377</v>
      </c>
      <c r="H105" s="23">
        <v>7875</v>
      </c>
      <c r="I105" s="23">
        <v>5754</v>
      </c>
      <c r="J105" s="23">
        <v>0</v>
      </c>
    </row>
    <row r="106" spans="1:10">
      <c r="A106" s="159" t="s">
        <v>418</v>
      </c>
      <c r="B106" s="23">
        <v>115367</v>
      </c>
      <c r="C106" s="23">
        <v>51773</v>
      </c>
      <c r="D106" s="23">
        <v>11013</v>
      </c>
      <c r="E106" s="23">
        <v>0</v>
      </c>
      <c r="F106" s="23">
        <v>6976</v>
      </c>
      <c r="G106" s="23">
        <v>1657</v>
      </c>
      <c r="H106" s="23">
        <v>10082</v>
      </c>
      <c r="I106" s="23">
        <v>10332</v>
      </c>
      <c r="J106" s="23">
        <v>18</v>
      </c>
    </row>
    <row r="107" spans="1:10" ht="24" customHeight="1">
      <c r="A107" s="158" t="s">
        <v>419</v>
      </c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159" t="s">
        <v>420</v>
      </c>
      <c r="B108" s="23">
        <v>127808</v>
      </c>
      <c r="C108" s="23">
        <v>59031</v>
      </c>
      <c r="D108" s="23">
        <v>5788</v>
      </c>
      <c r="E108" s="23">
        <v>0</v>
      </c>
      <c r="F108" s="23">
        <v>4661</v>
      </c>
      <c r="G108" s="23">
        <v>447</v>
      </c>
      <c r="H108" s="23">
        <v>0</v>
      </c>
      <c r="I108" s="23">
        <v>30995</v>
      </c>
      <c r="J108" s="23">
        <v>0</v>
      </c>
    </row>
    <row r="109" spans="1:10" ht="25.5" customHeight="1">
      <c r="A109" s="158" t="s">
        <v>421</v>
      </c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159" t="s">
        <v>422</v>
      </c>
      <c r="B110" s="23">
        <v>105124</v>
      </c>
      <c r="C110" s="23">
        <v>68824</v>
      </c>
      <c r="D110" s="23">
        <v>1591</v>
      </c>
      <c r="E110" s="23">
        <v>0</v>
      </c>
      <c r="F110" s="23">
        <v>4562</v>
      </c>
      <c r="G110" s="23">
        <v>0</v>
      </c>
      <c r="H110" s="23">
        <v>4996</v>
      </c>
      <c r="I110" s="23">
        <v>10935</v>
      </c>
      <c r="J110" s="23">
        <v>0</v>
      </c>
    </row>
    <row r="111" spans="1:10">
      <c r="A111" s="159" t="s">
        <v>423</v>
      </c>
      <c r="B111" s="23">
        <v>250596</v>
      </c>
      <c r="C111" s="23">
        <v>54786</v>
      </c>
      <c r="D111" s="23">
        <v>9741</v>
      </c>
      <c r="E111" s="23">
        <v>828</v>
      </c>
      <c r="F111" s="23">
        <v>20253</v>
      </c>
      <c r="G111" s="23">
        <v>1653</v>
      </c>
      <c r="H111" s="23">
        <v>41986</v>
      </c>
      <c r="I111" s="23">
        <v>28348</v>
      </c>
      <c r="J111" s="23">
        <v>1202</v>
      </c>
    </row>
    <row r="112" spans="1:10">
      <c r="A112" s="159" t="s">
        <v>424</v>
      </c>
      <c r="B112" s="23">
        <v>59277</v>
      </c>
      <c r="C112" s="23">
        <v>12471</v>
      </c>
      <c r="D112" s="23">
        <v>1662</v>
      </c>
      <c r="E112" s="23">
        <v>0</v>
      </c>
      <c r="F112" s="23">
        <v>4153</v>
      </c>
      <c r="G112" s="23">
        <v>949</v>
      </c>
      <c r="H112" s="23">
        <v>21304</v>
      </c>
      <c r="I112" s="23">
        <v>7668</v>
      </c>
      <c r="J112" s="23">
        <v>7</v>
      </c>
    </row>
    <row r="113" spans="1:10">
      <c r="A113" s="159" t="s">
        <v>425</v>
      </c>
      <c r="B113" s="23">
        <v>94388</v>
      </c>
      <c r="C113" s="23">
        <v>26444</v>
      </c>
      <c r="D113" s="23">
        <v>809</v>
      </c>
      <c r="E113" s="23">
        <v>0</v>
      </c>
      <c r="F113" s="23">
        <v>4432</v>
      </c>
      <c r="G113" s="23">
        <v>530</v>
      </c>
      <c r="H113" s="23">
        <v>30976</v>
      </c>
      <c r="I113" s="23">
        <v>13084</v>
      </c>
      <c r="J113" s="23">
        <v>1039</v>
      </c>
    </row>
    <row r="114" spans="1:10">
      <c r="A114" s="159" t="s">
        <v>426</v>
      </c>
      <c r="B114" s="23">
        <v>75581</v>
      </c>
      <c r="C114" s="23">
        <v>4195</v>
      </c>
      <c r="D114" s="23">
        <v>612</v>
      </c>
      <c r="E114" s="23">
        <v>0</v>
      </c>
      <c r="F114" s="23">
        <v>6112</v>
      </c>
      <c r="G114" s="23">
        <v>76</v>
      </c>
      <c r="H114" s="23">
        <v>27918</v>
      </c>
      <c r="I114" s="23">
        <v>8249</v>
      </c>
      <c r="J114" s="23">
        <v>2258</v>
      </c>
    </row>
    <row r="115" spans="1:10">
      <c r="A115" s="159" t="s">
        <v>427</v>
      </c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>
      <c r="A116" s="159" t="s">
        <v>428</v>
      </c>
      <c r="B116" s="23">
        <v>37178</v>
      </c>
      <c r="C116" s="23">
        <v>12079</v>
      </c>
      <c r="D116" s="23">
        <v>483</v>
      </c>
      <c r="E116" s="23">
        <v>3356</v>
      </c>
      <c r="F116" s="23">
        <v>0</v>
      </c>
      <c r="G116" s="23">
        <v>495</v>
      </c>
      <c r="H116" s="23">
        <v>16509</v>
      </c>
      <c r="I116" s="23">
        <v>6146</v>
      </c>
      <c r="J116" s="23">
        <v>4</v>
      </c>
    </row>
    <row r="117" spans="1:10">
      <c r="A117" s="159" t="s">
        <v>429</v>
      </c>
      <c r="B117" s="23">
        <v>39027</v>
      </c>
      <c r="C117" s="23">
        <v>6716</v>
      </c>
      <c r="D117" s="23">
        <v>68</v>
      </c>
      <c r="E117" s="23">
        <v>0</v>
      </c>
      <c r="F117" s="23">
        <v>4268</v>
      </c>
      <c r="G117" s="23">
        <v>15</v>
      </c>
      <c r="H117" s="23">
        <v>8105</v>
      </c>
      <c r="I117" s="23">
        <v>5259</v>
      </c>
      <c r="J117" s="23">
        <v>118</v>
      </c>
    </row>
    <row r="118" spans="1:10">
      <c r="A118" s="159" t="s">
        <v>430</v>
      </c>
      <c r="B118" s="23">
        <v>19523</v>
      </c>
      <c r="C118" s="23">
        <v>15575</v>
      </c>
      <c r="D118" s="23">
        <v>78</v>
      </c>
      <c r="E118" s="23">
        <v>1417</v>
      </c>
      <c r="F118" s="23">
        <v>2452</v>
      </c>
      <c r="G118" s="23">
        <v>0</v>
      </c>
      <c r="H118" s="23">
        <v>878</v>
      </c>
      <c r="I118" s="23">
        <v>6875</v>
      </c>
      <c r="J118" s="23">
        <v>0</v>
      </c>
    </row>
    <row r="119" spans="1:10">
      <c r="A119" s="159" t="s">
        <v>431</v>
      </c>
      <c r="B119" s="23">
        <v>37070</v>
      </c>
      <c r="C119" s="23">
        <v>7341</v>
      </c>
      <c r="D119" s="23">
        <v>346</v>
      </c>
      <c r="E119" s="23">
        <v>-1205</v>
      </c>
      <c r="F119" s="23">
        <v>4168</v>
      </c>
      <c r="G119" s="23">
        <v>535</v>
      </c>
      <c r="H119" s="23">
        <v>13600</v>
      </c>
      <c r="I119" s="23">
        <v>4667</v>
      </c>
      <c r="J119" s="23">
        <v>12</v>
      </c>
    </row>
    <row r="120" spans="1:10">
      <c r="A120" s="159" t="s">
        <v>432</v>
      </c>
      <c r="B120" s="23">
        <v>132701</v>
      </c>
      <c r="C120" s="23">
        <v>16545</v>
      </c>
      <c r="D120" s="23">
        <v>3204</v>
      </c>
      <c r="E120" s="23">
        <v>0</v>
      </c>
      <c r="F120" s="23">
        <v>11002</v>
      </c>
      <c r="G120" s="23">
        <v>46</v>
      </c>
      <c r="H120" s="23">
        <v>33957</v>
      </c>
      <c r="I120" s="23">
        <v>17487</v>
      </c>
      <c r="J120" s="23">
        <v>0</v>
      </c>
    </row>
    <row r="121" spans="1:10">
      <c r="A121" s="159" t="s">
        <v>433</v>
      </c>
      <c r="B121" s="23">
        <v>275162</v>
      </c>
      <c r="C121" s="23">
        <v>138634</v>
      </c>
      <c r="D121" s="23">
        <v>37280</v>
      </c>
      <c r="E121" s="23">
        <v>0</v>
      </c>
      <c r="F121" s="23">
        <v>16805</v>
      </c>
      <c r="G121" s="23">
        <v>24355</v>
      </c>
      <c r="H121" s="23">
        <v>30937</v>
      </c>
      <c r="I121" s="23">
        <v>69420</v>
      </c>
      <c r="J121" s="23">
        <v>369</v>
      </c>
    </row>
    <row r="122" spans="1:10">
      <c r="A122" s="159" t="s">
        <v>434</v>
      </c>
      <c r="B122" s="23">
        <v>177528</v>
      </c>
      <c r="C122" s="23">
        <v>43456</v>
      </c>
      <c r="D122" s="23">
        <v>97499</v>
      </c>
      <c r="E122" s="23">
        <v>0</v>
      </c>
      <c r="F122" s="23">
        <v>7895</v>
      </c>
      <c r="G122" s="23">
        <v>95652</v>
      </c>
      <c r="H122" s="23">
        <v>20099</v>
      </c>
      <c r="I122" s="23">
        <v>24405</v>
      </c>
      <c r="J122" s="23">
        <v>707</v>
      </c>
    </row>
    <row r="123" spans="1:10">
      <c r="A123" s="159" t="s">
        <v>435</v>
      </c>
      <c r="B123" s="23">
        <v>5228</v>
      </c>
      <c r="C123" s="23">
        <v>133519</v>
      </c>
      <c r="D123" s="23">
        <v>1186</v>
      </c>
      <c r="E123" s="23">
        <v>0</v>
      </c>
      <c r="F123" s="23">
        <v>1003</v>
      </c>
      <c r="G123" s="23">
        <v>21</v>
      </c>
      <c r="H123" s="23">
        <v>33760</v>
      </c>
      <c r="I123" s="23">
        <v>8264</v>
      </c>
      <c r="J123" s="23">
        <v>0</v>
      </c>
    </row>
    <row r="124" spans="1:10">
      <c r="A124" s="159" t="s">
        <v>436</v>
      </c>
      <c r="B124" s="23">
        <v>40495</v>
      </c>
      <c r="C124" s="23">
        <v>2981</v>
      </c>
      <c r="D124" s="23">
        <v>965</v>
      </c>
      <c r="E124" s="23">
        <v>0</v>
      </c>
      <c r="F124" s="23">
        <v>4277</v>
      </c>
      <c r="G124" s="23">
        <v>3</v>
      </c>
      <c r="H124" s="23">
        <v>9228</v>
      </c>
      <c r="I124" s="23">
        <v>6599</v>
      </c>
      <c r="J124" s="23">
        <v>0</v>
      </c>
    </row>
    <row r="125" spans="1:10">
      <c r="A125" s="159" t="s">
        <v>437</v>
      </c>
      <c r="B125" s="23">
        <v>31605</v>
      </c>
      <c r="C125" s="23">
        <v>22039</v>
      </c>
      <c r="D125" s="23">
        <v>2842</v>
      </c>
      <c r="E125" s="23">
        <v>2168</v>
      </c>
      <c r="F125" s="23">
        <v>1078</v>
      </c>
      <c r="G125" s="23">
        <v>957</v>
      </c>
      <c r="H125" s="23">
        <v>14859</v>
      </c>
      <c r="I125" s="23">
        <v>8499</v>
      </c>
      <c r="J125" s="23">
        <v>0</v>
      </c>
    </row>
    <row r="126" spans="1:10">
      <c r="A126" s="159" t="s">
        <v>438</v>
      </c>
      <c r="B126" s="23">
        <v>47490</v>
      </c>
      <c r="C126" s="23">
        <v>20593</v>
      </c>
      <c r="D126" s="23">
        <v>8404</v>
      </c>
      <c r="E126" s="23">
        <v>0</v>
      </c>
      <c r="F126" s="23">
        <v>1331</v>
      </c>
      <c r="G126" s="23">
        <v>6323</v>
      </c>
      <c r="H126" s="23">
        <v>4221</v>
      </c>
      <c r="I126" s="23">
        <v>9099</v>
      </c>
      <c r="J126" s="23">
        <v>225</v>
      </c>
    </row>
    <row r="127" spans="1:10">
      <c r="A127" s="159" t="s">
        <v>439</v>
      </c>
      <c r="B127" s="23">
        <v>309403</v>
      </c>
      <c r="C127" s="23">
        <v>78645</v>
      </c>
      <c r="D127" s="23">
        <v>19718</v>
      </c>
      <c r="E127" s="23">
        <v>198</v>
      </c>
      <c r="F127" s="23">
        <v>9351</v>
      </c>
      <c r="G127" s="23">
        <v>3038</v>
      </c>
      <c r="H127" s="23">
        <v>46840</v>
      </c>
      <c r="I127" s="23">
        <v>44210</v>
      </c>
      <c r="J127" s="23">
        <v>0</v>
      </c>
    </row>
    <row r="128" spans="1:10">
      <c r="A128" s="159" t="s">
        <v>440</v>
      </c>
      <c r="B128" s="23">
        <v>46041</v>
      </c>
      <c r="C128" s="23">
        <v>22833</v>
      </c>
      <c r="D128" s="23">
        <v>84463</v>
      </c>
      <c r="E128" s="23">
        <v>0</v>
      </c>
      <c r="F128" s="23">
        <v>3504</v>
      </c>
      <c r="G128" s="23">
        <v>81586</v>
      </c>
      <c r="H128" s="23">
        <v>568</v>
      </c>
      <c r="I128" s="23">
        <v>11384</v>
      </c>
      <c r="J128" s="23">
        <v>16</v>
      </c>
    </row>
    <row r="129" spans="1:10">
      <c r="A129" s="159" t="s">
        <v>441</v>
      </c>
      <c r="B129" s="23">
        <v>119872</v>
      </c>
      <c r="C129" s="23">
        <v>35344</v>
      </c>
      <c r="D129" s="23">
        <v>177195</v>
      </c>
      <c r="E129" s="23">
        <v>0</v>
      </c>
      <c r="F129" s="23">
        <v>10522</v>
      </c>
      <c r="G129" s="23">
        <v>173132</v>
      </c>
      <c r="H129" s="23">
        <v>20609</v>
      </c>
      <c r="I129" s="23">
        <v>18409</v>
      </c>
      <c r="J129" s="23">
        <v>0</v>
      </c>
    </row>
    <row r="130" spans="1:10">
      <c r="A130" s="159" t="s">
        <v>442</v>
      </c>
      <c r="B130" s="23">
        <v>24333</v>
      </c>
      <c r="C130" s="23">
        <v>23665</v>
      </c>
      <c r="D130" s="23">
        <v>367</v>
      </c>
      <c r="E130" s="23">
        <v>2228</v>
      </c>
      <c r="F130" s="23">
        <v>0</v>
      </c>
      <c r="G130" s="23">
        <v>16</v>
      </c>
      <c r="H130" s="23">
        <v>0</v>
      </c>
      <c r="I130" s="23">
        <v>10351</v>
      </c>
      <c r="J130" s="23">
        <v>0</v>
      </c>
    </row>
    <row r="131" spans="1:10">
      <c r="A131" s="159" t="s">
        <v>443</v>
      </c>
      <c r="B131" s="23">
        <v>312204</v>
      </c>
      <c r="C131" s="23">
        <v>135224</v>
      </c>
      <c r="D131" s="23">
        <v>26535</v>
      </c>
      <c r="E131" s="23">
        <v>0</v>
      </c>
      <c r="F131" s="23">
        <v>9735</v>
      </c>
      <c r="G131" s="23">
        <v>1845</v>
      </c>
      <c r="H131" s="23">
        <v>2911</v>
      </c>
      <c r="I131" s="23">
        <v>53292</v>
      </c>
      <c r="J131" s="23">
        <v>1974</v>
      </c>
    </row>
    <row r="132" spans="1:10">
      <c r="A132" s="159" t="s">
        <v>444</v>
      </c>
      <c r="B132" s="23">
        <v>942677</v>
      </c>
      <c r="C132" s="23">
        <v>179006</v>
      </c>
      <c r="D132" s="23">
        <v>86165</v>
      </c>
      <c r="E132" s="23">
        <v>0</v>
      </c>
      <c r="F132" s="23">
        <v>29091</v>
      </c>
      <c r="G132" s="23">
        <v>38762</v>
      </c>
      <c r="H132" s="23">
        <v>72482</v>
      </c>
      <c r="I132" s="23">
        <v>123923</v>
      </c>
      <c r="J132" s="23">
        <v>1378</v>
      </c>
    </row>
    <row r="133" spans="1:10">
      <c r="A133" s="159" t="s">
        <v>445</v>
      </c>
      <c r="B133" s="23">
        <v>28154</v>
      </c>
      <c r="C133" s="23">
        <v>5176</v>
      </c>
      <c r="D133" s="23">
        <v>399</v>
      </c>
      <c r="E133" s="23">
        <v>0</v>
      </c>
      <c r="F133" s="23">
        <v>3683</v>
      </c>
      <c r="G133" s="23">
        <v>441</v>
      </c>
      <c r="H133" s="23">
        <v>3144</v>
      </c>
      <c r="I133" s="23">
        <v>3941</v>
      </c>
      <c r="J133" s="23">
        <v>332</v>
      </c>
    </row>
    <row r="134" spans="1:10">
      <c r="A134" s="159" t="s">
        <v>446</v>
      </c>
      <c r="B134" s="23">
        <v>8675</v>
      </c>
      <c r="C134" s="23">
        <v>3255</v>
      </c>
      <c r="D134" s="23">
        <v>2476</v>
      </c>
      <c r="E134" s="23">
        <v>0</v>
      </c>
      <c r="F134" s="23">
        <v>433</v>
      </c>
      <c r="G134" s="23">
        <v>194</v>
      </c>
      <c r="H134" s="23">
        <v>0</v>
      </c>
      <c r="I134" s="23">
        <v>2569</v>
      </c>
      <c r="J134" s="23">
        <v>0</v>
      </c>
    </row>
    <row r="135" spans="1:10">
      <c r="A135" s="159" t="s">
        <v>447</v>
      </c>
      <c r="B135" s="23">
        <v>49091</v>
      </c>
      <c r="C135" s="23">
        <v>11624</v>
      </c>
      <c r="D135" s="23">
        <v>4911</v>
      </c>
      <c r="E135" s="23">
        <v>0</v>
      </c>
      <c r="F135" s="23">
        <v>3065</v>
      </c>
      <c r="G135" s="23">
        <v>4284</v>
      </c>
      <c r="H135" s="23">
        <v>0</v>
      </c>
      <c r="I135" s="23">
        <v>10446</v>
      </c>
      <c r="J135" s="23">
        <v>2628</v>
      </c>
    </row>
    <row r="136" spans="1:10">
      <c r="A136" s="159" t="s">
        <v>448</v>
      </c>
      <c r="B136" s="23">
        <v>50324</v>
      </c>
      <c r="C136" s="23">
        <v>14423</v>
      </c>
      <c r="D136" s="23">
        <v>3103</v>
      </c>
      <c r="E136" s="23">
        <v>2567</v>
      </c>
      <c r="F136" s="23">
        <v>0</v>
      </c>
      <c r="G136" s="23">
        <v>2805</v>
      </c>
      <c r="H136" s="23">
        <v>0</v>
      </c>
      <c r="I136" s="23">
        <v>4851</v>
      </c>
      <c r="J136" s="23">
        <v>345</v>
      </c>
    </row>
    <row r="137" spans="1:10">
      <c r="A137" s="159" t="s">
        <v>449</v>
      </c>
      <c r="B137" s="23">
        <v>29497</v>
      </c>
      <c r="C137" s="23">
        <v>4514</v>
      </c>
      <c r="D137" s="23">
        <v>1275</v>
      </c>
      <c r="E137" s="23">
        <v>1992</v>
      </c>
      <c r="F137" s="23">
        <v>21</v>
      </c>
      <c r="G137" s="23">
        <v>29</v>
      </c>
      <c r="H137" s="23">
        <v>3453</v>
      </c>
      <c r="I137" s="23">
        <v>7122</v>
      </c>
      <c r="J137" s="23">
        <v>213</v>
      </c>
    </row>
    <row r="138" spans="1:10">
      <c r="A138" s="159" t="s">
        <v>450</v>
      </c>
      <c r="B138" s="23">
        <v>11714</v>
      </c>
      <c r="C138" s="23">
        <v>61641</v>
      </c>
      <c r="D138" s="23">
        <v>238</v>
      </c>
      <c r="E138" s="23">
        <v>2970</v>
      </c>
      <c r="F138" s="23">
        <v>0</v>
      </c>
      <c r="G138" s="23">
        <v>1</v>
      </c>
      <c r="H138" s="23">
        <v>15</v>
      </c>
      <c r="I138" s="23">
        <v>11348</v>
      </c>
      <c r="J138" s="23">
        <v>0</v>
      </c>
    </row>
    <row r="139" spans="1:10">
      <c r="A139" s="159" t="s">
        <v>451</v>
      </c>
      <c r="B139" s="23">
        <v>45619</v>
      </c>
      <c r="C139" s="23">
        <v>14406</v>
      </c>
      <c r="D139" s="23">
        <v>814</v>
      </c>
      <c r="E139" s="23">
        <v>0</v>
      </c>
      <c r="F139" s="23">
        <v>5174</v>
      </c>
      <c r="G139" s="23">
        <v>6</v>
      </c>
      <c r="H139" s="23">
        <v>22518</v>
      </c>
      <c r="I139" s="23">
        <v>5990</v>
      </c>
      <c r="J139" s="23">
        <v>0</v>
      </c>
    </row>
    <row r="140" spans="1:10">
      <c r="A140" s="159" t="s">
        <v>452</v>
      </c>
      <c r="B140" s="23">
        <v>26472</v>
      </c>
      <c r="C140" s="23">
        <v>18504</v>
      </c>
      <c r="D140" s="23">
        <v>689</v>
      </c>
      <c r="E140" s="23">
        <v>0</v>
      </c>
      <c r="F140" s="23">
        <v>2495</v>
      </c>
      <c r="G140" s="23">
        <v>75</v>
      </c>
      <c r="H140" s="23">
        <v>0</v>
      </c>
      <c r="I140" s="23">
        <v>5348</v>
      </c>
      <c r="J140" s="23">
        <v>0</v>
      </c>
    </row>
    <row r="141" spans="1:10">
      <c r="A141" s="159" t="s">
        <v>453</v>
      </c>
      <c r="B141" s="23">
        <v>29774</v>
      </c>
      <c r="C141" s="23">
        <v>11500</v>
      </c>
      <c r="D141" s="23">
        <v>27277</v>
      </c>
      <c r="E141" s="23">
        <v>151</v>
      </c>
      <c r="F141" s="23">
        <v>2850</v>
      </c>
      <c r="G141" s="23">
        <v>28798</v>
      </c>
      <c r="H141" s="23">
        <v>0</v>
      </c>
      <c r="I141" s="23">
        <v>17670</v>
      </c>
      <c r="J141" s="23">
        <v>0</v>
      </c>
    </row>
    <row r="142" spans="1:10">
      <c r="A142" s="159" t="s">
        <v>454</v>
      </c>
      <c r="B142" s="23">
        <v>89108</v>
      </c>
      <c r="C142" s="23">
        <v>37183</v>
      </c>
      <c r="D142" s="23">
        <v>2672</v>
      </c>
      <c r="E142" s="23">
        <v>0</v>
      </c>
      <c r="F142" s="23">
        <v>3714</v>
      </c>
      <c r="G142" s="23">
        <v>155</v>
      </c>
      <c r="H142" s="23">
        <v>499</v>
      </c>
      <c r="I142" s="23">
        <v>21543</v>
      </c>
      <c r="J142" s="23">
        <v>710</v>
      </c>
    </row>
    <row r="143" spans="1:10">
      <c r="A143" s="159" t="s">
        <v>455</v>
      </c>
      <c r="B143" s="23">
        <v>19274</v>
      </c>
      <c r="C143" s="23">
        <v>51087</v>
      </c>
      <c r="D143" s="23">
        <v>36273</v>
      </c>
      <c r="E143" s="23">
        <v>0</v>
      </c>
      <c r="F143" s="23">
        <v>3130</v>
      </c>
      <c r="G143" s="23">
        <v>32427</v>
      </c>
      <c r="H143" s="23">
        <v>0</v>
      </c>
      <c r="I143" s="23">
        <v>15380</v>
      </c>
      <c r="J143" s="23">
        <v>505</v>
      </c>
    </row>
    <row r="144" spans="1:10">
      <c r="A144" s="159" t="s">
        <v>456</v>
      </c>
      <c r="B144" s="23">
        <v>85168</v>
      </c>
      <c r="C144" s="23">
        <v>19562</v>
      </c>
      <c r="D144" s="23">
        <v>6428</v>
      </c>
      <c r="E144" s="23">
        <v>137</v>
      </c>
      <c r="F144" s="23">
        <v>1483</v>
      </c>
      <c r="G144" s="23">
        <v>5889</v>
      </c>
      <c r="H144" s="23">
        <v>2159</v>
      </c>
      <c r="I144" s="23">
        <v>12208</v>
      </c>
      <c r="J144" s="23">
        <v>3222</v>
      </c>
    </row>
    <row r="145" spans="1:10">
      <c r="A145" s="159" t="s">
        <v>457</v>
      </c>
      <c r="B145" s="23">
        <v>26317</v>
      </c>
      <c r="C145" s="23">
        <v>7954</v>
      </c>
      <c r="D145" s="23">
        <v>465</v>
      </c>
      <c r="E145" s="23">
        <v>0</v>
      </c>
      <c r="F145" s="23">
        <v>2489</v>
      </c>
      <c r="G145" s="23">
        <v>-8</v>
      </c>
      <c r="H145" s="23">
        <v>5863</v>
      </c>
      <c r="I145" s="23">
        <v>5590</v>
      </c>
      <c r="J145" s="23">
        <v>2</v>
      </c>
    </row>
    <row r="146" spans="1:10">
      <c r="A146" s="159" t="s">
        <v>458</v>
      </c>
      <c r="B146" s="23">
        <v>135170</v>
      </c>
      <c r="C146" s="23">
        <v>40200</v>
      </c>
      <c r="D146" s="23">
        <v>5265</v>
      </c>
      <c r="E146" s="23">
        <v>4513</v>
      </c>
      <c r="F146" s="23">
        <v>0</v>
      </c>
      <c r="G146" s="23">
        <v>1060</v>
      </c>
      <c r="H146" s="23">
        <v>41169</v>
      </c>
      <c r="I146" s="23">
        <v>20472</v>
      </c>
      <c r="J146" s="23">
        <v>2678</v>
      </c>
    </row>
    <row r="147" spans="1:10">
      <c r="A147" s="159" t="s">
        <v>459</v>
      </c>
      <c r="B147" s="23">
        <v>28575</v>
      </c>
      <c r="C147" s="23">
        <v>3523</v>
      </c>
      <c r="D147" s="23">
        <v>938</v>
      </c>
      <c r="E147" s="23">
        <v>0</v>
      </c>
      <c r="F147" s="23">
        <v>2068</v>
      </c>
      <c r="G147" s="23">
        <v>0</v>
      </c>
      <c r="H147" s="23">
        <v>15116</v>
      </c>
      <c r="I147" s="23">
        <v>5698</v>
      </c>
      <c r="J147" s="23">
        <v>0</v>
      </c>
    </row>
    <row r="148" spans="1:10">
      <c r="A148" s="159" t="s">
        <v>460</v>
      </c>
      <c r="B148" s="23">
        <v>37625</v>
      </c>
      <c r="C148" s="23">
        <v>19911</v>
      </c>
      <c r="D148" s="23">
        <v>751</v>
      </c>
      <c r="E148" s="23">
        <v>0</v>
      </c>
      <c r="F148" s="23">
        <v>3242</v>
      </c>
      <c r="G148" s="23">
        <v>176</v>
      </c>
      <c r="H148" s="23">
        <v>10478</v>
      </c>
      <c r="I148" s="23">
        <v>8937</v>
      </c>
      <c r="J148" s="23">
        <v>0</v>
      </c>
    </row>
    <row r="149" spans="1:10" ht="24.75" customHeight="1">
      <c r="A149" s="158" t="s">
        <v>461</v>
      </c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>
      <c r="A150" s="159" t="s">
        <v>462</v>
      </c>
      <c r="B150" s="23">
        <v>27692</v>
      </c>
      <c r="C150" s="23">
        <v>211004</v>
      </c>
      <c r="D150" s="23">
        <v>4404</v>
      </c>
      <c r="E150" s="23">
        <v>0</v>
      </c>
      <c r="F150" s="23">
        <v>2478</v>
      </c>
      <c r="G150" s="23">
        <v>0</v>
      </c>
      <c r="H150" s="23">
        <v>0</v>
      </c>
      <c r="I150" s="23">
        <v>22332</v>
      </c>
      <c r="J150" s="23">
        <v>575</v>
      </c>
    </row>
    <row r="151" spans="1:10">
      <c r="A151" s="159" t="s">
        <v>463</v>
      </c>
      <c r="B151" s="23">
        <v>265861</v>
      </c>
      <c r="C151" s="23">
        <v>108881</v>
      </c>
      <c r="D151" s="23">
        <v>29610</v>
      </c>
      <c r="E151" s="23">
        <v>0</v>
      </c>
      <c r="F151" s="23">
        <v>10879</v>
      </c>
      <c r="G151" s="23">
        <v>11741</v>
      </c>
      <c r="H151" s="23">
        <v>29033</v>
      </c>
      <c r="I151" s="23">
        <v>34070</v>
      </c>
      <c r="J151" s="23">
        <v>423</v>
      </c>
    </row>
    <row r="152" spans="1:10">
      <c r="A152" s="159" t="s">
        <v>464</v>
      </c>
      <c r="B152" s="23">
        <v>25205</v>
      </c>
      <c r="C152" s="23">
        <v>16102</v>
      </c>
      <c r="D152" s="23">
        <v>630</v>
      </c>
      <c r="E152" s="23">
        <v>0</v>
      </c>
      <c r="F152" s="23">
        <v>2901</v>
      </c>
      <c r="G152" s="23">
        <v>213</v>
      </c>
      <c r="H152" s="23">
        <v>5277</v>
      </c>
      <c r="I152" s="23">
        <v>3851</v>
      </c>
      <c r="J152" s="23">
        <v>24</v>
      </c>
    </row>
    <row r="153" spans="1:10">
      <c r="A153" s="159" t="s">
        <v>465</v>
      </c>
      <c r="B153" s="23">
        <v>257550</v>
      </c>
      <c r="C153" s="23">
        <v>105329</v>
      </c>
      <c r="D153" s="23">
        <v>6246</v>
      </c>
      <c r="E153" s="23">
        <v>844</v>
      </c>
      <c r="F153" s="23">
        <v>14244</v>
      </c>
      <c r="G153" s="23">
        <v>103</v>
      </c>
      <c r="H153" s="23">
        <v>35649</v>
      </c>
      <c r="I153" s="23">
        <v>18867</v>
      </c>
      <c r="J153" s="23">
        <v>5338</v>
      </c>
    </row>
    <row r="154" spans="1:10">
      <c r="A154" s="159" t="s">
        <v>466</v>
      </c>
      <c r="B154" s="23">
        <v>70636</v>
      </c>
      <c r="C154" s="23">
        <v>20582</v>
      </c>
      <c r="D154" s="23">
        <v>2366</v>
      </c>
      <c r="E154" s="23">
        <v>5836</v>
      </c>
      <c r="F154" s="23">
        <v>3051</v>
      </c>
      <c r="G154" s="23">
        <v>315</v>
      </c>
      <c r="H154" s="23">
        <v>21265</v>
      </c>
      <c r="I154" s="23">
        <v>11337</v>
      </c>
      <c r="J154" s="23">
        <v>45</v>
      </c>
    </row>
    <row r="155" spans="1:10">
      <c r="A155" s="159" t="s">
        <v>467</v>
      </c>
      <c r="B155" s="23">
        <v>178867</v>
      </c>
      <c r="C155" s="23">
        <v>38021</v>
      </c>
      <c r="D155" s="23">
        <v>9541</v>
      </c>
      <c r="E155" s="23">
        <v>0</v>
      </c>
      <c r="F155" s="23">
        <v>9364</v>
      </c>
      <c r="G155" s="23">
        <v>2414</v>
      </c>
      <c r="H155" s="23">
        <v>30545</v>
      </c>
      <c r="I155" s="23">
        <v>21476</v>
      </c>
      <c r="J155" s="23">
        <v>1963</v>
      </c>
    </row>
    <row r="156" spans="1:10" ht="24" customHeight="1">
      <c r="A156" s="158" t="s">
        <v>468</v>
      </c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>
      <c r="A157" s="159" t="s">
        <v>469</v>
      </c>
      <c r="B157" s="23">
        <v>98327</v>
      </c>
      <c r="C157" s="23">
        <v>32689</v>
      </c>
      <c r="D157" s="23">
        <v>2940</v>
      </c>
      <c r="E157" s="23">
        <v>0</v>
      </c>
      <c r="F157" s="23">
        <v>9536</v>
      </c>
      <c r="G157" s="23">
        <v>2693</v>
      </c>
      <c r="H157" s="23">
        <v>12642</v>
      </c>
      <c r="I157" s="23">
        <v>8422</v>
      </c>
      <c r="J157" s="23">
        <v>4367</v>
      </c>
    </row>
    <row r="158" spans="1:10">
      <c r="A158" s="159" t="s">
        <v>470</v>
      </c>
      <c r="B158" s="23">
        <v>202982</v>
      </c>
      <c r="C158" s="23">
        <v>29684</v>
      </c>
      <c r="D158" s="23">
        <v>7051</v>
      </c>
      <c r="E158" s="23">
        <v>0</v>
      </c>
      <c r="F158" s="23">
        <v>9289</v>
      </c>
      <c r="G158" s="23">
        <v>6251</v>
      </c>
      <c r="H158" s="23">
        <v>87688</v>
      </c>
      <c r="I158" s="23">
        <v>31496</v>
      </c>
      <c r="J158" s="23">
        <v>186</v>
      </c>
    </row>
    <row r="159" spans="1:10">
      <c r="A159" s="159" t="s">
        <v>471</v>
      </c>
      <c r="B159" s="23">
        <v>25329</v>
      </c>
      <c r="C159" s="23">
        <v>14676</v>
      </c>
      <c r="D159" s="23">
        <v>302</v>
      </c>
      <c r="E159" s="23">
        <v>0</v>
      </c>
      <c r="F159" s="23">
        <v>2127</v>
      </c>
      <c r="G159" s="23">
        <v>162</v>
      </c>
      <c r="H159" s="23">
        <v>10402</v>
      </c>
      <c r="I159" s="23">
        <v>5959</v>
      </c>
      <c r="J159" s="23">
        <v>30</v>
      </c>
    </row>
    <row r="160" spans="1:10">
      <c r="A160" s="159" t="s">
        <v>472</v>
      </c>
      <c r="B160" s="23">
        <v>28842</v>
      </c>
      <c r="C160" s="23">
        <v>13864</v>
      </c>
      <c r="D160" s="23">
        <v>574</v>
      </c>
      <c r="E160" s="23">
        <v>0</v>
      </c>
      <c r="F160" s="23">
        <v>3566</v>
      </c>
      <c r="G160" s="23">
        <v>401</v>
      </c>
      <c r="H160" s="23">
        <v>12465</v>
      </c>
      <c r="I160" s="23">
        <v>6018</v>
      </c>
      <c r="J160" s="23">
        <v>0</v>
      </c>
    </row>
    <row r="161" spans="1:10">
      <c r="A161" s="159" t="s">
        <v>473</v>
      </c>
      <c r="B161" s="23">
        <v>288133</v>
      </c>
      <c r="C161" s="23">
        <v>163254</v>
      </c>
      <c r="D161" s="23">
        <v>275838</v>
      </c>
      <c r="E161" s="23">
        <v>0</v>
      </c>
      <c r="F161" s="23">
        <v>1733</v>
      </c>
      <c r="G161" s="23">
        <v>255526</v>
      </c>
      <c r="H161" s="23">
        <v>71555</v>
      </c>
      <c r="I161" s="23">
        <v>55600</v>
      </c>
      <c r="J161" s="23">
        <v>1821</v>
      </c>
    </row>
    <row r="162" spans="1:10">
      <c r="A162" s="159" t="s">
        <v>474</v>
      </c>
      <c r="B162" s="23">
        <v>38907</v>
      </c>
      <c r="C162" s="23">
        <v>85</v>
      </c>
      <c r="D162" s="23">
        <v>1107</v>
      </c>
      <c r="E162" s="23">
        <v>0</v>
      </c>
      <c r="F162" s="23">
        <v>3584</v>
      </c>
      <c r="G162" s="23">
        <v>2284</v>
      </c>
      <c r="H162" s="23">
        <v>7923</v>
      </c>
      <c r="I162" s="23">
        <v>2586</v>
      </c>
      <c r="J162" s="23">
        <v>23052</v>
      </c>
    </row>
    <row r="163" spans="1:10">
      <c r="A163" s="159" t="s">
        <v>475</v>
      </c>
      <c r="B163" s="23">
        <v>24033</v>
      </c>
      <c r="C163" s="23">
        <v>3231</v>
      </c>
      <c r="D163" s="23">
        <v>3629</v>
      </c>
      <c r="E163" s="23">
        <v>0</v>
      </c>
      <c r="F163" s="23">
        <v>292</v>
      </c>
      <c r="G163" s="23">
        <v>3084</v>
      </c>
      <c r="H163" s="23">
        <v>10388</v>
      </c>
      <c r="I163" s="23">
        <v>3434</v>
      </c>
      <c r="J163" s="23">
        <v>0</v>
      </c>
    </row>
    <row r="164" spans="1:10">
      <c r="A164" s="159" t="s">
        <v>476</v>
      </c>
      <c r="B164" s="23">
        <v>127622</v>
      </c>
      <c r="C164" s="23">
        <v>14422</v>
      </c>
      <c r="D164" s="23">
        <v>2147</v>
      </c>
      <c r="E164" s="23">
        <v>7805</v>
      </c>
      <c r="F164" s="23">
        <v>0</v>
      </c>
      <c r="G164" s="23">
        <v>343</v>
      </c>
      <c r="H164" s="23">
        <v>49992</v>
      </c>
      <c r="I164" s="23">
        <v>25301</v>
      </c>
      <c r="J164" s="23">
        <v>1567</v>
      </c>
    </row>
    <row r="165" spans="1:10">
      <c r="A165" s="159" t="s">
        <v>477</v>
      </c>
      <c r="B165" s="23">
        <v>8537</v>
      </c>
      <c r="C165" s="23">
        <v>6906</v>
      </c>
      <c r="D165" s="23">
        <v>127</v>
      </c>
      <c r="E165" s="23">
        <v>0</v>
      </c>
      <c r="F165" s="23">
        <v>1244</v>
      </c>
      <c r="G165" s="23">
        <v>655</v>
      </c>
      <c r="H165" s="23">
        <v>0</v>
      </c>
      <c r="I165" s="23">
        <v>634</v>
      </c>
      <c r="J165" s="23">
        <v>0</v>
      </c>
    </row>
    <row r="166" spans="1:10">
      <c r="A166" s="159" t="s">
        <v>478</v>
      </c>
      <c r="B166" s="23">
        <v>30684</v>
      </c>
      <c r="C166" s="23">
        <v>5513</v>
      </c>
      <c r="D166" s="23">
        <v>146</v>
      </c>
      <c r="E166" s="23">
        <v>0</v>
      </c>
      <c r="F166" s="23">
        <v>2913</v>
      </c>
      <c r="G166" s="23">
        <v>494</v>
      </c>
      <c r="H166" s="23">
        <v>21018</v>
      </c>
      <c r="I166" s="23">
        <v>4073</v>
      </c>
      <c r="J166" s="23">
        <v>744</v>
      </c>
    </row>
    <row r="167" spans="1:10">
      <c r="A167" s="159" t="s">
        <v>479</v>
      </c>
      <c r="B167" s="23">
        <v>15477</v>
      </c>
      <c r="C167" s="23">
        <v>4063</v>
      </c>
      <c r="D167" s="23">
        <v>1358</v>
      </c>
      <c r="E167" s="23">
        <v>0</v>
      </c>
      <c r="F167" s="23">
        <v>2070</v>
      </c>
      <c r="G167" s="23">
        <v>96</v>
      </c>
      <c r="H167" s="23">
        <v>4212</v>
      </c>
      <c r="I167" s="23">
        <v>2713</v>
      </c>
      <c r="J167" s="23">
        <v>0</v>
      </c>
    </row>
    <row r="168" spans="1:10">
      <c r="A168" s="159" t="s">
        <v>480</v>
      </c>
      <c r="B168" s="23">
        <v>1702949</v>
      </c>
      <c r="C168" s="23">
        <v>842853</v>
      </c>
      <c r="D168" s="23">
        <v>605635</v>
      </c>
      <c r="E168" s="23">
        <v>0</v>
      </c>
      <c r="F168" s="23">
        <v>78218</v>
      </c>
      <c r="G168" s="23">
        <v>523216</v>
      </c>
      <c r="H168" s="23">
        <v>120713</v>
      </c>
      <c r="I168" s="23">
        <v>216000</v>
      </c>
      <c r="J168" s="23">
        <v>6521</v>
      </c>
    </row>
    <row r="169" spans="1:10">
      <c r="A169" s="159" t="s">
        <v>481</v>
      </c>
      <c r="B169" s="23">
        <v>42017</v>
      </c>
      <c r="C169" s="23">
        <v>12475</v>
      </c>
      <c r="D169" s="23">
        <v>5862</v>
      </c>
      <c r="E169" s="23">
        <v>2955</v>
      </c>
      <c r="F169" s="23">
        <v>0</v>
      </c>
      <c r="G169" s="23">
        <v>5781</v>
      </c>
      <c r="H169" s="23">
        <v>10684</v>
      </c>
      <c r="I169" s="23">
        <v>3170</v>
      </c>
      <c r="J169" s="23">
        <v>18</v>
      </c>
    </row>
    <row r="170" spans="1:10">
      <c r="A170" s="159" t="s">
        <v>482</v>
      </c>
      <c r="B170" s="23">
        <v>16812</v>
      </c>
      <c r="C170" s="23">
        <v>9412</v>
      </c>
      <c r="D170" s="23">
        <v>646</v>
      </c>
      <c r="E170" s="23">
        <v>1560</v>
      </c>
      <c r="F170" s="23">
        <v>0</v>
      </c>
      <c r="G170" s="23">
        <v>9</v>
      </c>
      <c r="H170" s="23">
        <v>3864</v>
      </c>
      <c r="I170" s="23">
        <v>4061</v>
      </c>
      <c r="J170" s="23">
        <v>0</v>
      </c>
    </row>
    <row r="171" spans="1:10">
      <c r="A171" s="159" t="s">
        <v>483</v>
      </c>
      <c r="B171" s="23">
        <v>38499</v>
      </c>
      <c r="C171" s="23">
        <v>58</v>
      </c>
      <c r="D171" s="23">
        <v>652</v>
      </c>
      <c r="E171" s="23">
        <v>0</v>
      </c>
      <c r="F171" s="23">
        <v>3798</v>
      </c>
      <c r="G171" s="23">
        <v>514</v>
      </c>
      <c r="H171" s="23">
        <v>23826</v>
      </c>
      <c r="I171" s="23">
        <v>8294</v>
      </c>
      <c r="J171" s="23">
        <v>0</v>
      </c>
    </row>
    <row r="172" spans="1:10">
      <c r="A172" s="159" t="s">
        <v>484</v>
      </c>
      <c r="B172" s="23">
        <v>84780</v>
      </c>
      <c r="C172" s="23">
        <v>53988</v>
      </c>
      <c r="D172" s="23">
        <v>7377</v>
      </c>
      <c r="E172" s="23">
        <v>0</v>
      </c>
      <c r="F172" s="23">
        <v>5864</v>
      </c>
      <c r="G172" s="23">
        <v>2243</v>
      </c>
      <c r="H172" s="23">
        <v>7500</v>
      </c>
      <c r="I172" s="23">
        <v>13449</v>
      </c>
      <c r="J172" s="23">
        <v>627</v>
      </c>
    </row>
    <row r="173" spans="1:10">
      <c r="A173" s="159" t="s">
        <v>485</v>
      </c>
      <c r="B173" s="23">
        <v>19659</v>
      </c>
      <c r="C173" s="23">
        <v>6145</v>
      </c>
      <c r="D173" s="23">
        <v>665</v>
      </c>
      <c r="E173" s="23">
        <v>0</v>
      </c>
      <c r="F173" s="23">
        <v>1489</v>
      </c>
      <c r="G173" s="23">
        <v>96</v>
      </c>
      <c r="H173" s="23">
        <v>10512</v>
      </c>
      <c r="I173" s="23">
        <v>2816</v>
      </c>
      <c r="J173" s="23">
        <v>0</v>
      </c>
    </row>
    <row r="174" spans="1:10">
      <c r="A174" s="159" t="s">
        <v>486</v>
      </c>
      <c r="B174" s="23">
        <v>139648</v>
      </c>
      <c r="C174" s="23">
        <v>46785</v>
      </c>
      <c r="D174" s="23">
        <v>3677</v>
      </c>
      <c r="E174" s="23">
        <v>0</v>
      </c>
      <c r="F174" s="23">
        <v>9587</v>
      </c>
      <c r="G174" s="23">
        <v>135</v>
      </c>
      <c r="H174" s="23">
        <v>15316</v>
      </c>
      <c r="I174" s="23">
        <v>8979</v>
      </c>
      <c r="J174" s="23">
        <v>35</v>
      </c>
    </row>
    <row r="175" spans="1:10">
      <c r="A175" s="159" t="s">
        <v>487</v>
      </c>
      <c r="B175" s="23">
        <v>66531</v>
      </c>
      <c r="C175" s="23">
        <v>81085</v>
      </c>
      <c r="D175" s="23">
        <v>5743</v>
      </c>
      <c r="E175" s="23">
        <v>0</v>
      </c>
      <c r="F175" s="23">
        <v>797</v>
      </c>
      <c r="G175" s="23">
        <v>4</v>
      </c>
      <c r="H175" s="23">
        <v>3359</v>
      </c>
      <c r="I175" s="23">
        <v>14886</v>
      </c>
      <c r="J175" s="23">
        <v>42</v>
      </c>
    </row>
    <row r="176" spans="1:10">
      <c r="A176" s="159" t="s">
        <v>488</v>
      </c>
      <c r="B176" s="23">
        <v>154358</v>
      </c>
      <c r="C176" s="23">
        <v>17395</v>
      </c>
      <c r="D176" s="23">
        <v>7987</v>
      </c>
      <c r="E176" s="23">
        <v>0</v>
      </c>
      <c r="F176" s="23">
        <v>5570</v>
      </c>
      <c r="G176" s="23">
        <v>1561</v>
      </c>
      <c r="H176" s="23">
        <v>33470</v>
      </c>
      <c r="I176" s="23">
        <v>16116</v>
      </c>
      <c r="J176" s="23">
        <v>47</v>
      </c>
    </row>
    <row r="177" spans="1:10">
      <c r="A177" s="159" t="s">
        <v>489</v>
      </c>
      <c r="B177" s="23">
        <v>36336</v>
      </c>
      <c r="C177" s="23">
        <v>22192</v>
      </c>
      <c r="D177" s="23">
        <v>686</v>
      </c>
      <c r="E177" s="23">
        <v>0</v>
      </c>
      <c r="F177" s="23">
        <v>4259</v>
      </c>
      <c r="G177" s="23">
        <v>34</v>
      </c>
      <c r="H177" s="23">
        <v>14950</v>
      </c>
      <c r="I177" s="23">
        <v>6438</v>
      </c>
      <c r="J177" s="23">
        <v>0</v>
      </c>
    </row>
    <row r="178" spans="1:10">
      <c r="A178" s="159" t="s">
        <v>490</v>
      </c>
      <c r="B178" s="23">
        <v>54579</v>
      </c>
      <c r="C178" s="23">
        <v>18739</v>
      </c>
      <c r="D178" s="23">
        <v>5007</v>
      </c>
      <c r="E178" s="23">
        <v>0</v>
      </c>
      <c r="F178" s="23">
        <v>4155</v>
      </c>
      <c r="G178" s="23">
        <v>69</v>
      </c>
      <c r="H178" s="23">
        <v>6026</v>
      </c>
      <c r="I178" s="23">
        <v>6926</v>
      </c>
      <c r="J178" s="23">
        <v>2477</v>
      </c>
    </row>
    <row r="179" spans="1:10">
      <c r="A179" s="159" t="s">
        <v>491</v>
      </c>
      <c r="B179" s="23">
        <v>94789</v>
      </c>
      <c r="C179" s="23">
        <v>2582</v>
      </c>
      <c r="D179" s="23">
        <v>4933</v>
      </c>
      <c r="E179" s="23">
        <v>0</v>
      </c>
      <c r="F179" s="23">
        <v>994</v>
      </c>
      <c r="G179" s="23">
        <v>3067</v>
      </c>
      <c r="H179" s="23">
        <v>29844</v>
      </c>
      <c r="I179" s="23">
        <v>11324</v>
      </c>
      <c r="J179" s="23">
        <v>839</v>
      </c>
    </row>
    <row r="180" spans="1:10">
      <c r="A180" s="159" t="s">
        <v>492</v>
      </c>
      <c r="B180" s="23">
        <v>118438</v>
      </c>
      <c r="C180" s="23">
        <v>30585</v>
      </c>
      <c r="D180" s="23">
        <v>10566</v>
      </c>
      <c r="E180" s="23">
        <v>0</v>
      </c>
      <c r="F180" s="23">
        <v>12638</v>
      </c>
      <c r="G180" s="23">
        <v>4849</v>
      </c>
      <c r="H180" s="23">
        <v>14664</v>
      </c>
      <c r="I180" s="23">
        <v>20046</v>
      </c>
      <c r="J180" s="23">
        <v>359</v>
      </c>
    </row>
    <row r="181" spans="1:10">
      <c r="A181" s="159" t="s">
        <v>493</v>
      </c>
      <c r="B181" s="23">
        <v>50077</v>
      </c>
      <c r="C181" s="23">
        <v>2435</v>
      </c>
      <c r="D181" s="23">
        <v>3581</v>
      </c>
      <c r="E181" s="23">
        <v>0</v>
      </c>
      <c r="F181" s="23">
        <v>2258</v>
      </c>
      <c r="G181" s="23">
        <v>1001</v>
      </c>
      <c r="H181" s="23">
        <v>14119</v>
      </c>
      <c r="I181" s="23">
        <v>4391</v>
      </c>
      <c r="J181" s="23">
        <v>593</v>
      </c>
    </row>
    <row r="182" spans="1:10">
      <c r="A182" s="159" t="s">
        <v>494</v>
      </c>
      <c r="B182" s="23">
        <v>32013</v>
      </c>
      <c r="C182" s="23">
        <v>8274</v>
      </c>
      <c r="D182" s="23">
        <v>1199</v>
      </c>
      <c r="E182" s="23">
        <v>0</v>
      </c>
      <c r="F182" s="23">
        <v>2408</v>
      </c>
      <c r="G182" s="23">
        <v>49</v>
      </c>
      <c r="H182" s="23">
        <v>6936</v>
      </c>
      <c r="I182" s="23">
        <v>4380</v>
      </c>
      <c r="J182" s="23">
        <v>0</v>
      </c>
    </row>
    <row r="183" spans="1:10">
      <c r="A183" s="159" t="s">
        <v>495</v>
      </c>
      <c r="B183" s="23">
        <v>205306</v>
      </c>
      <c r="C183" s="23">
        <v>70885</v>
      </c>
      <c r="D183" s="23">
        <v>40985</v>
      </c>
      <c r="E183" s="23">
        <v>0</v>
      </c>
      <c r="F183" s="23">
        <v>8035</v>
      </c>
      <c r="G183" s="23">
        <v>35044</v>
      </c>
      <c r="H183" s="23">
        <v>19500</v>
      </c>
      <c r="I183" s="23">
        <v>24567</v>
      </c>
      <c r="J183" s="23">
        <v>2437</v>
      </c>
    </row>
    <row r="184" spans="1:10">
      <c r="A184" s="159" t="s">
        <v>496</v>
      </c>
      <c r="B184" s="23">
        <v>49911</v>
      </c>
      <c r="C184" s="23">
        <v>9688</v>
      </c>
      <c r="D184" s="23">
        <v>1374</v>
      </c>
      <c r="E184" s="23">
        <v>2337</v>
      </c>
      <c r="F184" s="23">
        <v>2655</v>
      </c>
      <c r="G184" s="23">
        <v>368</v>
      </c>
      <c r="H184" s="23">
        <v>1686</v>
      </c>
      <c r="I184" s="23">
        <v>3363</v>
      </c>
      <c r="J184" s="23">
        <v>70</v>
      </c>
    </row>
    <row r="185" spans="1:10">
      <c r="A185" s="159" t="s">
        <v>497</v>
      </c>
      <c r="B185" s="23">
        <v>119278</v>
      </c>
      <c r="C185" s="23">
        <v>28905</v>
      </c>
      <c r="D185" s="23">
        <v>5336</v>
      </c>
      <c r="E185" s="23">
        <v>0</v>
      </c>
      <c r="F185" s="23">
        <v>8389</v>
      </c>
      <c r="G185" s="23">
        <v>2076</v>
      </c>
      <c r="H185" s="23">
        <v>26774</v>
      </c>
      <c r="I185" s="23">
        <v>14176</v>
      </c>
      <c r="J185" s="23">
        <v>2908</v>
      </c>
    </row>
    <row r="186" spans="1:10">
      <c r="A186" s="159" t="s">
        <v>498</v>
      </c>
      <c r="B186" s="23">
        <v>76027</v>
      </c>
      <c r="C186" s="23">
        <v>4139</v>
      </c>
      <c r="D186" s="23">
        <v>4548</v>
      </c>
      <c r="E186" s="23">
        <v>5173</v>
      </c>
      <c r="F186" s="23">
        <v>0</v>
      </c>
      <c r="G186" s="23">
        <v>3209</v>
      </c>
      <c r="H186" s="23">
        <v>27727</v>
      </c>
      <c r="I186" s="23">
        <v>11530</v>
      </c>
      <c r="J186" s="23">
        <v>4173</v>
      </c>
    </row>
    <row r="187" spans="1:10">
      <c r="A187" s="159" t="s">
        <v>499</v>
      </c>
      <c r="B187" s="23">
        <v>216700</v>
      </c>
      <c r="C187" s="23">
        <v>30453</v>
      </c>
      <c r="D187" s="23">
        <v>10328</v>
      </c>
      <c r="E187" s="23">
        <v>0</v>
      </c>
      <c r="F187" s="23">
        <v>3072</v>
      </c>
      <c r="G187" s="23">
        <v>5811</v>
      </c>
      <c r="H187" s="23">
        <v>73263</v>
      </c>
      <c r="I187" s="23">
        <v>32929</v>
      </c>
      <c r="J187" s="23">
        <v>422</v>
      </c>
    </row>
    <row r="188" spans="1:10">
      <c r="A188" s="159" t="s">
        <v>500</v>
      </c>
      <c r="B188" s="23">
        <v>18331</v>
      </c>
      <c r="C188" s="23">
        <v>7265</v>
      </c>
      <c r="D188" s="23">
        <v>414</v>
      </c>
      <c r="E188" s="23">
        <v>0</v>
      </c>
      <c r="F188" s="23">
        <v>1647</v>
      </c>
      <c r="G188" s="23">
        <v>0</v>
      </c>
      <c r="H188" s="23">
        <v>5674</v>
      </c>
      <c r="I188" s="23">
        <v>3608</v>
      </c>
      <c r="J188" s="23">
        <v>200</v>
      </c>
    </row>
    <row r="189" spans="1:10">
      <c r="A189" s="159" t="s">
        <v>501</v>
      </c>
      <c r="B189" s="23">
        <v>90154</v>
      </c>
      <c r="C189" s="23">
        <v>17937</v>
      </c>
      <c r="D189" s="23">
        <v>3426</v>
      </c>
      <c r="E189" s="23">
        <v>0</v>
      </c>
      <c r="F189" s="23">
        <v>8641</v>
      </c>
      <c r="G189" s="23">
        <v>1857</v>
      </c>
      <c r="H189" s="23">
        <v>12979</v>
      </c>
      <c r="I189" s="23">
        <v>8212</v>
      </c>
      <c r="J189" s="23">
        <v>4086</v>
      </c>
    </row>
    <row r="190" spans="1:10">
      <c r="A190" s="159" t="s">
        <v>502</v>
      </c>
      <c r="B190" s="23">
        <v>30865</v>
      </c>
      <c r="C190" s="23">
        <v>7893</v>
      </c>
      <c r="D190" s="23">
        <v>184</v>
      </c>
      <c r="E190" s="23">
        <v>0</v>
      </c>
      <c r="F190" s="23">
        <v>2492</v>
      </c>
      <c r="G190" s="23">
        <v>54</v>
      </c>
      <c r="H190" s="23">
        <v>6598</v>
      </c>
      <c r="I190" s="23">
        <v>6344</v>
      </c>
      <c r="J190" s="23">
        <v>0</v>
      </c>
    </row>
    <row r="191" spans="1:10">
      <c r="A191" s="159" t="s">
        <v>503</v>
      </c>
      <c r="B191" s="23">
        <v>32117</v>
      </c>
      <c r="C191" s="23">
        <v>8826</v>
      </c>
      <c r="D191" s="23">
        <v>1707</v>
      </c>
      <c r="E191" s="23">
        <v>0</v>
      </c>
      <c r="F191" s="23">
        <v>2961</v>
      </c>
      <c r="G191" s="23">
        <v>625</v>
      </c>
      <c r="H191" s="23">
        <v>5193</v>
      </c>
      <c r="I191" s="23">
        <v>8166</v>
      </c>
      <c r="J191" s="23">
        <v>22</v>
      </c>
    </row>
    <row r="192" spans="1:10">
      <c r="A192" s="159" t="s">
        <v>504</v>
      </c>
      <c r="B192" s="23">
        <v>43956</v>
      </c>
      <c r="C192" s="23">
        <v>13448</v>
      </c>
      <c r="D192" s="23">
        <v>2019</v>
      </c>
      <c r="E192" s="23">
        <v>0</v>
      </c>
      <c r="F192" s="23">
        <v>2333</v>
      </c>
      <c r="G192" s="23">
        <v>831</v>
      </c>
      <c r="H192" s="23">
        <v>11218</v>
      </c>
      <c r="I192" s="23">
        <v>3887</v>
      </c>
      <c r="J192" s="23">
        <v>635</v>
      </c>
    </row>
    <row r="193" spans="1:10">
      <c r="A193" s="159" t="s">
        <v>505</v>
      </c>
      <c r="B193" s="23">
        <v>25052</v>
      </c>
      <c r="C193" s="23">
        <v>5178</v>
      </c>
      <c r="D193" s="23">
        <v>6696</v>
      </c>
      <c r="E193" s="23">
        <v>0</v>
      </c>
      <c r="F193" s="23">
        <v>2181</v>
      </c>
      <c r="G193" s="23">
        <v>148</v>
      </c>
      <c r="H193" s="23">
        <v>10825</v>
      </c>
      <c r="I193" s="23">
        <v>6558</v>
      </c>
      <c r="J193" s="23">
        <v>262</v>
      </c>
    </row>
    <row r="194" spans="1:10">
      <c r="A194" s="159" t="s">
        <v>506</v>
      </c>
      <c r="B194" s="23">
        <v>36764</v>
      </c>
      <c r="C194" s="23">
        <v>12722</v>
      </c>
      <c r="D194" s="23">
        <v>1554</v>
      </c>
      <c r="E194" s="23">
        <v>0</v>
      </c>
      <c r="F194" s="23">
        <v>2534</v>
      </c>
      <c r="G194" s="23">
        <v>16</v>
      </c>
      <c r="H194" s="23">
        <v>4877</v>
      </c>
      <c r="I194" s="23">
        <v>7765</v>
      </c>
      <c r="J194" s="23">
        <v>0</v>
      </c>
    </row>
    <row r="195" spans="1:10">
      <c r="A195" s="159" t="s">
        <v>507</v>
      </c>
      <c r="B195" s="23">
        <v>46952</v>
      </c>
      <c r="C195" s="23">
        <v>18151</v>
      </c>
      <c r="D195" s="23">
        <v>1516</v>
      </c>
      <c r="E195" s="23">
        <v>0</v>
      </c>
      <c r="F195" s="23">
        <v>4014</v>
      </c>
      <c r="G195" s="23">
        <v>268</v>
      </c>
      <c r="H195" s="23">
        <v>14291</v>
      </c>
      <c r="I195" s="23">
        <v>8395</v>
      </c>
      <c r="J195" s="23">
        <v>774</v>
      </c>
    </row>
    <row r="196" spans="1:10">
      <c r="A196" s="159" t="s">
        <v>508</v>
      </c>
      <c r="B196" s="23">
        <v>42022</v>
      </c>
      <c r="C196" s="23">
        <v>2921</v>
      </c>
      <c r="D196" s="23">
        <v>917</v>
      </c>
      <c r="E196" s="23">
        <v>0</v>
      </c>
      <c r="F196" s="23">
        <v>3292</v>
      </c>
      <c r="G196" s="23">
        <v>40</v>
      </c>
      <c r="H196" s="23">
        <v>7936</v>
      </c>
      <c r="I196" s="23">
        <v>4685</v>
      </c>
      <c r="J196" s="23">
        <v>0</v>
      </c>
    </row>
    <row r="197" spans="1:10">
      <c r="A197" s="159" t="s">
        <v>509</v>
      </c>
      <c r="B197" s="23">
        <v>192930</v>
      </c>
      <c r="C197" s="23">
        <v>75039</v>
      </c>
      <c r="D197" s="23">
        <v>5925</v>
      </c>
      <c r="E197" s="23">
        <v>0</v>
      </c>
      <c r="F197" s="23">
        <v>7102</v>
      </c>
      <c r="G197" s="23">
        <v>6367</v>
      </c>
      <c r="H197" s="23">
        <v>44659</v>
      </c>
      <c r="I197" s="23">
        <v>29808</v>
      </c>
      <c r="J197" s="23">
        <v>182</v>
      </c>
    </row>
    <row r="198" spans="1:10">
      <c r="A198" s="159" t="s">
        <v>510</v>
      </c>
      <c r="B198" s="23">
        <v>48224</v>
      </c>
      <c r="C198" s="23">
        <v>234</v>
      </c>
      <c r="D198" s="23">
        <v>9631</v>
      </c>
      <c r="E198" s="23">
        <v>0</v>
      </c>
      <c r="F198" s="23">
        <v>5207</v>
      </c>
      <c r="G198" s="23">
        <v>1186</v>
      </c>
      <c r="H198" s="23">
        <v>21368</v>
      </c>
      <c r="I198" s="23">
        <v>7981</v>
      </c>
      <c r="J198" s="23">
        <v>0</v>
      </c>
    </row>
    <row r="199" spans="1:10">
      <c r="A199" s="159" t="s">
        <v>511</v>
      </c>
      <c r="B199" s="23">
        <v>237596</v>
      </c>
      <c r="C199" s="23">
        <v>46278</v>
      </c>
      <c r="D199" s="23">
        <v>14451</v>
      </c>
      <c r="E199" s="23">
        <v>0</v>
      </c>
      <c r="F199" s="23">
        <v>10729</v>
      </c>
      <c r="G199" s="23">
        <v>3292</v>
      </c>
      <c r="H199" s="23">
        <v>56167</v>
      </c>
      <c r="I199" s="23">
        <v>25204</v>
      </c>
      <c r="J199" s="23">
        <v>1086</v>
      </c>
    </row>
    <row r="200" spans="1:10">
      <c r="A200" s="159" t="s">
        <v>512</v>
      </c>
      <c r="B200" s="23">
        <v>73574</v>
      </c>
      <c r="C200" s="23">
        <v>22625</v>
      </c>
      <c r="D200" s="23">
        <v>2010</v>
      </c>
      <c r="E200" s="23">
        <v>0</v>
      </c>
      <c r="F200" s="23">
        <v>6220</v>
      </c>
      <c r="G200" s="23">
        <v>442</v>
      </c>
      <c r="H200" s="23">
        <v>6310</v>
      </c>
      <c r="I200" s="23">
        <v>12858</v>
      </c>
      <c r="J200" s="23">
        <v>876</v>
      </c>
    </row>
    <row r="201" spans="1:10">
      <c r="A201" s="159" t="s">
        <v>513</v>
      </c>
      <c r="B201" s="23">
        <v>61625</v>
      </c>
      <c r="C201" s="23">
        <v>3756</v>
      </c>
      <c r="D201" s="23">
        <v>2046</v>
      </c>
      <c r="E201" s="23">
        <v>4935</v>
      </c>
      <c r="F201" s="23">
        <v>0</v>
      </c>
      <c r="G201" s="23">
        <v>539</v>
      </c>
      <c r="H201" s="23">
        <v>16457</v>
      </c>
      <c r="I201" s="23">
        <v>5886</v>
      </c>
      <c r="J201" s="23">
        <v>401</v>
      </c>
    </row>
    <row r="202" spans="1:10">
      <c r="A202" s="159" t="s">
        <v>514</v>
      </c>
      <c r="B202" s="23">
        <v>35675</v>
      </c>
      <c r="C202" s="23">
        <v>10477</v>
      </c>
      <c r="D202" s="23">
        <v>17001</v>
      </c>
      <c r="E202" s="23">
        <v>3681</v>
      </c>
      <c r="F202" s="23">
        <v>0</v>
      </c>
      <c r="G202" s="23">
        <v>15986</v>
      </c>
      <c r="H202" s="23">
        <v>14872</v>
      </c>
      <c r="I202" s="23">
        <v>7750</v>
      </c>
      <c r="J202" s="23">
        <v>1068</v>
      </c>
    </row>
    <row r="203" spans="1:10">
      <c r="A203" s="159" t="s">
        <v>515</v>
      </c>
      <c r="B203" s="23">
        <v>160535</v>
      </c>
      <c r="C203" s="23">
        <v>25134</v>
      </c>
      <c r="D203" s="23">
        <v>5926</v>
      </c>
      <c r="E203" s="23">
        <v>0</v>
      </c>
      <c r="F203" s="23">
        <v>5856</v>
      </c>
      <c r="G203" s="23">
        <v>1235</v>
      </c>
      <c r="H203" s="23">
        <v>19989</v>
      </c>
      <c r="I203" s="23">
        <v>14408</v>
      </c>
      <c r="J203" s="23">
        <v>447</v>
      </c>
    </row>
    <row r="204" spans="1:10">
      <c r="A204" s="159" t="s">
        <v>516</v>
      </c>
      <c r="B204" s="23">
        <v>67033</v>
      </c>
      <c r="C204" s="23">
        <v>2559</v>
      </c>
      <c r="D204" s="23">
        <v>1505</v>
      </c>
      <c r="E204" s="23">
        <v>0</v>
      </c>
      <c r="F204" s="23">
        <v>5346</v>
      </c>
      <c r="G204" s="23">
        <v>474</v>
      </c>
      <c r="H204" s="23">
        <v>16993</v>
      </c>
      <c r="I204" s="23">
        <v>4965</v>
      </c>
      <c r="J204" s="23">
        <v>1922</v>
      </c>
    </row>
    <row r="205" spans="1:10">
      <c r="A205" s="159" t="s">
        <v>517</v>
      </c>
      <c r="B205" s="23">
        <v>44964</v>
      </c>
      <c r="C205" s="23">
        <v>10711</v>
      </c>
      <c r="D205" s="23">
        <v>1814</v>
      </c>
      <c r="E205" s="23">
        <v>0</v>
      </c>
      <c r="F205" s="23">
        <v>3110</v>
      </c>
      <c r="G205" s="23">
        <v>606</v>
      </c>
      <c r="H205" s="23">
        <v>6572</v>
      </c>
      <c r="I205" s="23">
        <v>3692</v>
      </c>
      <c r="J205" s="23">
        <v>68</v>
      </c>
    </row>
    <row r="206" spans="1:10" ht="24" customHeight="1">
      <c r="A206" s="158" t="s">
        <v>518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>
      <c r="A207" s="159" t="s">
        <v>519</v>
      </c>
      <c r="B207" s="23">
        <v>82516</v>
      </c>
      <c r="C207" s="23">
        <v>11434</v>
      </c>
      <c r="D207" s="23">
        <v>13380</v>
      </c>
      <c r="E207" s="23">
        <v>0</v>
      </c>
      <c r="F207" s="23">
        <v>5169</v>
      </c>
      <c r="G207" s="23">
        <v>191</v>
      </c>
      <c r="H207" s="23">
        <v>31993</v>
      </c>
      <c r="I207" s="23">
        <v>12186</v>
      </c>
      <c r="J207" s="23">
        <v>310</v>
      </c>
    </row>
    <row r="208" spans="1:10">
      <c r="A208" s="159" t="s">
        <v>520</v>
      </c>
      <c r="B208" s="23">
        <v>18161</v>
      </c>
      <c r="C208" s="23">
        <v>9387</v>
      </c>
      <c r="D208" s="23">
        <v>3064</v>
      </c>
      <c r="E208" s="23">
        <v>0</v>
      </c>
      <c r="F208" s="23">
        <v>2107</v>
      </c>
      <c r="G208" s="23">
        <v>0</v>
      </c>
      <c r="H208" s="23">
        <v>2082</v>
      </c>
      <c r="I208" s="23">
        <v>4552</v>
      </c>
      <c r="J208" s="23">
        <v>0</v>
      </c>
    </row>
    <row r="209" spans="1:10">
      <c r="A209" s="159" t="s">
        <v>521</v>
      </c>
      <c r="B209" s="23">
        <v>45334</v>
      </c>
      <c r="C209" s="23">
        <v>4497</v>
      </c>
      <c r="D209" s="23">
        <v>330</v>
      </c>
      <c r="E209" s="23">
        <v>0</v>
      </c>
      <c r="F209" s="23">
        <v>3496</v>
      </c>
      <c r="G209" s="23">
        <v>144</v>
      </c>
      <c r="H209" s="23">
        <v>21172</v>
      </c>
      <c r="I209" s="23">
        <v>5507</v>
      </c>
      <c r="J209" s="23">
        <v>239</v>
      </c>
    </row>
    <row r="210" spans="1:10">
      <c r="A210" s="159" t="s">
        <v>522</v>
      </c>
      <c r="B210" s="23">
        <v>47392</v>
      </c>
      <c r="C210" s="23">
        <v>5262</v>
      </c>
      <c r="D210" s="23">
        <v>1048</v>
      </c>
      <c r="E210" s="23">
        <v>0</v>
      </c>
      <c r="F210" s="23">
        <v>4306</v>
      </c>
      <c r="G210" s="23">
        <v>3</v>
      </c>
      <c r="H210" s="23">
        <v>19241</v>
      </c>
      <c r="I210" s="23">
        <v>7323</v>
      </c>
      <c r="J210" s="23">
        <v>0</v>
      </c>
    </row>
    <row r="211" spans="1:10">
      <c r="A211" s="159" t="s">
        <v>523</v>
      </c>
      <c r="B211" s="23">
        <v>39416</v>
      </c>
      <c r="C211" s="23">
        <v>4439</v>
      </c>
      <c r="D211" s="23">
        <v>791</v>
      </c>
      <c r="E211" s="23">
        <v>0</v>
      </c>
      <c r="F211" s="23">
        <v>4352</v>
      </c>
      <c r="G211" s="23">
        <v>419</v>
      </c>
      <c r="H211" s="23">
        <v>25410</v>
      </c>
      <c r="I211" s="23">
        <v>7381</v>
      </c>
      <c r="J211" s="23">
        <v>0</v>
      </c>
    </row>
    <row r="212" spans="1:10">
      <c r="A212" s="159" t="s">
        <v>524</v>
      </c>
      <c r="B212" s="23">
        <v>60730</v>
      </c>
      <c r="C212" s="23">
        <v>6708</v>
      </c>
      <c r="D212" s="23">
        <v>585</v>
      </c>
      <c r="E212" s="23">
        <v>300</v>
      </c>
      <c r="F212" s="23">
        <v>3615</v>
      </c>
      <c r="G212" s="23">
        <v>33</v>
      </c>
      <c r="H212" s="23">
        <v>33002</v>
      </c>
      <c r="I212" s="23">
        <v>7534</v>
      </c>
      <c r="J212" s="23">
        <v>17</v>
      </c>
    </row>
    <row r="213" spans="1:10">
      <c r="A213" s="159" t="s">
        <v>525</v>
      </c>
      <c r="B213" s="23">
        <v>66401</v>
      </c>
      <c r="C213" s="23">
        <v>10129</v>
      </c>
      <c r="D213" s="23">
        <v>2289</v>
      </c>
      <c r="E213" s="23">
        <v>0</v>
      </c>
      <c r="F213" s="23">
        <v>2341</v>
      </c>
      <c r="G213" s="23">
        <v>259</v>
      </c>
      <c r="H213" s="23">
        <v>26577</v>
      </c>
      <c r="I213" s="23">
        <v>7446</v>
      </c>
      <c r="J213" s="23">
        <v>0</v>
      </c>
    </row>
    <row r="214" spans="1:10">
      <c r="A214" s="159" t="s">
        <v>526</v>
      </c>
      <c r="B214" s="23">
        <v>189751</v>
      </c>
      <c r="C214" s="23">
        <v>110161</v>
      </c>
      <c r="D214" s="23">
        <v>14770</v>
      </c>
      <c r="E214" s="23">
        <v>0</v>
      </c>
      <c r="F214" s="23">
        <v>6838</v>
      </c>
      <c r="G214" s="23">
        <v>813</v>
      </c>
      <c r="H214" s="23">
        <v>13888</v>
      </c>
      <c r="I214" s="23">
        <v>44686</v>
      </c>
      <c r="J214" s="23">
        <v>4616</v>
      </c>
    </row>
    <row r="215" spans="1:10">
      <c r="A215" s="159" t="s">
        <v>527</v>
      </c>
      <c r="B215" s="23">
        <v>53442</v>
      </c>
      <c r="C215" s="23">
        <v>7163</v>
      </c>
      <c r="D215" s="23">
        <v>761</v>
      </c>
      <c r="E215" s="23">
        <v>0</v>
      </c>
      <c r="F215" s="23">
        <v>3446</v>
      </c>
      <c r="G215" s="23">
        <v>72</v>
      </c>
      <c r="H215" s="23">
        <v>26872</v>
      </c>
      <c r="I215" s="23">
        <v>6706</v>
      </c>
      <c r="J215" s="23">
        <v>1806</v>
      </c>
    </row>
    <row r="216" spans="1:10">
      <c r="A216" s="159" t="s">
        <v>528</v>
      </c>
      <c r="B216" s="23">
        <v>66248</v>
      </c>
      <c r="C216" s="23">
        <v>22386</v>
      </c>
      <c r="D216" s="23">
        <v>1714</v>
      </c>
      <c r="E216" s="23">
        <v>0</v>
      </c>
      <c r="F216" s="23">
        <v>3319</v>
      </c>
      <c r="G216" s="23">
        <v>127</v>
      </c>
      <c r="H216" s="23">
        <v>18197</v>
      </c>
      <c r="I216" s="23">
        <v>10265</v>
      </c>
      <c r="J216" s="23">
        <v>17</v>
      </c>
    </row>
    <row r="217" spans="1:10">
      <c r="A217" s="159" t="s">
        <v>529</v>
      </c>
      <c r="B217" s="23">
        <v>21828</v>
      </c>
      <c r="C217" s="23">
        <v>449</v>
      </c>
      <c r="D217" s="23">
        <v>187</v>
      </c>
      <c r="E217" s="23">
        <v>0</v>
      </c>
      <c r="F217" s="23">
        <v>2329</v>
      </c>
      <c r="G217" s="23">
        <v>270</v>
      </c>
      <c r="H217" s="23">
        <v>11058</v>
      </c>
      <c r="I217" s="23">
        <v>2405</v>
      </c>
      <c r="J217" s="23">
        <v>0</v>
      </c>
    </row>
    <row r="218" spans="1:10">
      <c r="A218" s="159" t="s">
        <v>530</v>
      </c>
      <c r="B218" s="23">
        <v>13895</v>
      </c>
      <c r="C218" s="23">
        <v>2237</v>
      </c>
      <c r="D218" s="23">
        <v>0</v>
      </c>
      <c r="E218" s="23">
        <v>0</v>
      </c>
      <c r="F218" s="23">
        <v>1916</v>
      </c>
      <c r="G218" s="23">
        <v>0</v>
      </c>
      <c r="H218" s="23">
        <v>6307</v>
      </c>
      <c r="I218" s="23">
        <v>1833</v>
      </c>
      <c r="J218" s="23">
        <v>16</v>
      </c>
    </row>
    <row r="219" spans="1:10">
      <c r="A219" s="159" t="s">
        <v>531</v>
      </c>
      <c r="B219" s="23">
        <v>58105</v>
      </c>
      <c r="C219" s="23">
        <v>8291</v>
      </c>
      <c r="D219" s="23">
        <v>1497</v>
      </c>
      <c r="E219" s="23">
        <v>0</v>
      </c>
      <c r="F219" s="23">
        <v>4400</v>
      </c>
      <c r="G219" s="23">
        <v>1672</v>
      </c>
      <c r="H219" s="23">
        <v>20098</v>
      </c>
      <c r="I219" s="23">
        <v>6610</v>
      </c>
      <c r="J219" s="23">
        <v>611</v>
      </c>
    </row>
    <row r="220" spans="1:10">
      <c r="A220" s="159" t="s">
        <v>532</v>
      </c>
      <c r="B220" s="23">
        <v>42082</v>
      </c>
      <c r="C220" s="23">
        <v>11578</v>
      </c>
      <c r="D220" s="23">
        <v>520</v>
      </c>
      <c r="E220" s="23">
        <v>0</v>
      </c>
      <c r="F220" s="23">
        <v>2913</v>
      </c>
      <c r="G220" s="23">
        <v>50</v>
      </c>
      <c r="H220" s="23">
        <v>14</v>
      </c>
      <c r="I220" s="23">
        <v>7262</v>
      </c>
      <c r="J220" s="23">
        <v>0</v>
      </c>
    </row>
    <row r="221" spans="1:10">
      <c r="A221" s="159" t="s">
        <v>533</v>
      </c>
      <c r="B221" s="23">
        <v>45038</v>
      </c>
      <c r="C221" s="23">
        <v>5866</v>
      </c>
      <c r="D221" s="23">
        <v>1707</v>
      </c>
      <c r="E221" s="23">
        <v>0</v>
      </c>
      <c r="F221" s="23">
        <v>3469</v>
      </c>
      <c r="G221" s="23">
        <v>203</v>
      </c>
      <c r="H221" s="23">
        <v>5305</v>
      </c>
      <c r="I221" s="23">
        <v>6059</v>
      </c>
      <c r="J221" s="23">
        <v>5</v>
      </c>
    </row>
    <row r="222" spans="1:10">
      <c r="A222" s="159" t="s">
        <v>534</v>
      </c>
      <c r="B222" s="23">
        <v>33226</v>
      </c>
      <c r="C222" s="23">
        <v>7425</v>
      </c>
      <c r="D222" s="23">
        <v>391</v>
      </c>
      <c r="E222" s="23">
        <v>0</v>
      </c>
      <c r="F222" s="23">
        <v>3447</v>
      </c>
      <c r="G222" s="23">
        <v>352</v>
      </c>
      <c r="H222" s="23">
        <v>19298</v>
      </c>
      <c r="I222" s="23">
        <v>6057</v>
      </c>
      <c r="J222" s="23">
        <v>472</v>
      </c>
    </row>
    <row r="223" spans="1:10" ht="24.75" customHeight="1">
      <c r="A223" s="158" t="s">
        <v>535</v>
      </c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>
      <c r="A224" s="159" t="s">
        <v>536</v>
      </c>
      <c r="B224" s="23">
        <v>34100</v>
      </c>
      <c r="C224" s="23">
        <v>9354</v>
      </c>
      <c r="D224" s="23">
        <v>237</v>
      </c>
      <c r="E224" s="23">
        <v>0</v>
      </c>
      <c r="F224" s="23">
        <v>2820</v>
      </c>
      <c r="G224" s="23">
        <v>1</v>
      </c>
      <c r="H224" s="23">
        <v>7165</v>
      </c>
      <c r="I224" s="23">
        <v>4679</v>
      </c>
      <c r="J224" s="23">
        <v>0</v>
      </c>
    </row>
    <row r="225" spans="1:10">
      <c r="A225" s="159" t="s">
        <v>537</v>
      </c>
      <c r="B225" s="23">
        <v>23631</v>
      </c>
      <c r="C225" s="23">
        <v>6264</v>
      </c>
      <c r="D225" s="23">
        <v>354</v>
      </c>
      <c r="E225" s="23">
        <v>0</v>
      </c>
      <c r="F225" s="23">
        <v>909</v>
      </c>
      <c r="G225" s="23">
        <v>4</v>
      </c>
      <c r="H225" s="23">
        <v>0</v>
      </c>
      <c r="I225" s="23">
        <v>4095</v>
      </c>
      <c r="J225" s="23">
        <v>64</v>
      </c>
    </row>
    <row r="226" spans="1:10">
      <c r="A226" s="159" t="s">
        <v>538</v>
      </c>
      <c r="B226" s="23">
        <v>50842</v>
      </c>
      <c r="C226" s="23">
        <v>15897</v>
      </c>
      <c r="D226" s="23">
        <v>1066</v>
      </c>
      <c r="E226" s="23">
        <v>0</v>
      </c>
      <c r="F226" s="23">
        <v>3860</v>
      </c>
      <c r="G226" s="23">
        <v>117</v>
      </c>
      <c r="H226" s="23">
        <v>17695</v>
      </c>
      <c r="I226" s="23">
        <v>6877</v>
      </c>
      <c r="J226" s="23">
        <v>1596</v>
      </c>
    </row>
    <row r="227" spans="1:10">
      <c r="A227" s="159" t="s">
        <v>539</v>
      </c>
      <c r="B227" s="23">
        <v>33071</v>
      </c>
      <c r="C227" s="23">
        <v>9428</v>
      </c>
      <c r="D227" s="23">
        <v>133</v>
      </c>
      <c r="E227" s="23">
        <v>0</v>
      </c>
      <c r="F227" s="23">
        <v>1878</v>
      </c>
      <c r="G227" s="23">
        <v>25</v>
      </c>
      <c r="H227" s="23">
        <v>19950</v>
      </c>
      <c r="I227" s="23">
        <v>3873</v>
      </c>
      <c r="J227" s="23">
        <v>0</v>
      </c>
    </row>
    <row r="228" spans="1:10">
      <c r="A228" s="159" t="s">
        <v>540</v>
      </c>
      <c r="B228" s="23">
        <v>83789</v>
      </c>
      <c r="C228" s="23">
        <v>17820</v>
      </c>
      <c r="D228" s="23">
        <v>2651</v>
      </c>
      <c r="E228" s="23">
        <v>0</v>
      </c>
      <c r="F228" s="23">
        <v>6081</v>
      </c>
      <c r="G228" s="23">
        <v>127</v>
      </c>
      <c r="H228" s="23">
        <v>20343</v>
      </c>
      <c r="I228" s="23">
        <v>14690</v>
      </c>
      <c r="J228" s="23">
        <v>438</v>
      </c>
    </row>
    <row r="229" spans="1:10">
      <c r="A229" s="159" t="s">
        <v>541</v>
      </c>
      <c r="B229" s="23">
        <v>93071</v>
      </c>
      <c r="C229" s="23">
        <v>16511</v>
      </c>
      <c r="D229" s="23">
        <v>2427</v>
      </c>
      <c r="E229" s="23">
        <v>0</v>
      </c>
      <c r="F229" s="23">
        <v>8327</v>
      </c>
      <c r="G229" s="23">
        <v>2118</v>
      </c>
      <c r="H229" s="23">
        <v>11040</v>
      </c>
      <c r="I229" s="23">
        <v>6672</v>
      </c>
      <c r="J229" s="23">
        <v>4446</v>
      </c>
    </row>
    <row r="230" spans="1:10">
      <c r="A230" s="159" t="s">
        <v>542</v>
      </c>
      <c r="B230" s="23">
        <v>16265</v>
      </c>
      <c r="C230" s="23">
        <v>9386</v>
      </c>
      <c r="D230" s="23">
        <v>230</v>
      </c>
      <c r="E230" s="23">
        <v>0</v>
      </c>
      <c r="F230" s="23">
        <v>2108</v>
      </c>
      <c r="G230" s="23">
        <v>0</v>
      </c>
      <c r="H230" s="23">
        <v>2899</v>
      </c>
      <c r="I230" s="23">
        <v>1420</v>
      </c>
      <c r="J230" s="23">
        <v>0</v>
      </c>
    </row>
    <row r="231" spans="1:10">
      <c r="A231" s="159" t="s">
        <v>543</v>
      </c>
      <c r="B231" s="23">
        <v>25240</v>
      </c>
      <c r="C231" s="23">
        <v>7142</v>
      </c>
      <c r="D231" s="23">
        <v>739</v>
      </c>
      <c r="E231" s="23">
        <v>0</v>
      </c>
      <c r="F231" s="23">
        <v>4903</v>
      </c>
      <c r="G231" s="23">
        <v>64</v>
      </c>
      <c r="H231" s="23">
        <v>5138</v>
      </c>
      <c r="I231" s="23">
        <v>2631</v>
      </c>
      <c r="J231" s="23">
        <v>0</v>
      </c>
    </row>
    <row r="232" spans="1:10">
      <c r="A232" s="159" t="s">
        <v>544</v>
      </c>
      <c r="B232" s="23">
        <v>95893</v>
      </c>
      <c r="C232" s="23">
        <v>26960</v>
      </c>
      <c r="D232" s="23">
        <v>1858</v>
      </c>
      <c r="E232" s="23">
        <v>0</v>
      </c>
      <c r="F232" s="23">
        <v>3933</v>
      </c>
      <c r="G232" s="23">
        <v>0</v>
      </c>
      <c r="H232" s="23">
        <v>29921</v>
      </c>
      <c r="I232" s="23">
        <v>13135</v>
      </c>
      <c r="J232" s="23">
        <v>614</v>
      </c>
    </row>
    <row r="233" spans="1:10">
      <c r="A233" s="159" t="s">
        <v>545</v>
      </c>
      <c r="B233" s="23">
        <v>7197</v>
      </c>
      <c r="C233" s="23">
        <v>7519</v>
      </c>
      <c r="D233" s="23">
        <v>35</v>
      </c>
      <c r="E233" s="23">
        <v>0</v>
      </c>
      <c r="F233" s="23">
        <v>1322</v>
      </c>
      <c r="G233" s="23">
        <v>0</v>
      </c>
      <c r="H233" s="23">
        <v>0</v>
      </c>
      <c r="I233" s="23">
        <v>2992</v>
      </c>
      <c r="J233" s="23">
        <v>0</v>
      </c>
    </row>
    <row r="234" spans="1:10">
      <c r="A234" s="159" t="s">
        <v>546</v>
      </c>
      <c r="B234" s="23">
        <v>25533</v>
      </c>
      <c r="C234" s="23">
        <v>17044</v>
      </c>
      <c r="D234" s="23">
        <v>181</v>
      </c>
      <c r="E234" s="23">
        <v>0</v>
      </c>
      <c r="F234" s="23">
        <v>2763</v>
      </c>
      <c r="G234" s="23">
        <v>12</v>
      </c>
      <c r="H234" s="23">
        <v>7906</v>
      </c>
      <c r="I234" s="23">
        <v>7175</v>
      </c>
      <c r="J234" s="23">
        <v>134</v>
      </c>
    </row>
    <row r="235" spans="1:10">
      <c r="A235" s="159" t="s">
        <v>547</v>
      </c>
      <c r="B235" s="23">
        <v>526590</v>
      </c>
      <c r="C235" s="23">
        <v>126778</v>
      </c>
      <c r="D235" s="23">
        <v>608217</v>
      </c>
      <c r="E235" s="23">
        <v>29939</v>
      </c>
      <c r="F235" s="23">
        <v>0</v>
      </c>
      <c r="G235" s="23">
        <v>590417</v>
      </c>
      <c r="H235" s="23">
        <v>45747</v>
      </c>
      <c r="I235" s="23">
        <v>67403</v>
      </c>
      <c r="J235" s="23">
        <v>8752</v>
      </c>
    </row>
    <row r="236" spans="1:10" ht="22.5" customHeight="1">
      <c r="A236" s="158" t="s">
        <v>548</v>
      </c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>
      <c r="A237" s="159" t="s">
        <v>549</v>
      </c>
      <c r="B237" s="23">
        <v>32568</v>
      </c>
      <c r="C237" s="23">
        <v>6576</v>
      </c>
      <c r="D237" s="23">
        <v>311</v>
      </c>
      <c r="E237" s="23">
        <v>0</v>
      </c>
      <c r="F237" s="23">
        <v>1937</v>
      </c>
      <c r="G237" s="23">
        <v>596</v>
      </c>
      <c r="H237" s="23">
        <v>2313</v>
      </c>
      <c r="I237" s="23">
        <v>8761</v>
      </c>
      <c r="J237" s="23">
        <v>400</v>
      </c>
    </row>
    <row r="238" spans="1:10">
      <c r="A238" s="159" t="s">
        <v>550</v>
      </c>
      <c r="B238" s="23">
        <v>38350</v>
      </c>
      <c r="C238" s="23">
        <v>6688</v>
      </c>
      <c r="D238" s="23">
        <v>719</v>
      </c>
      <c r="E238" s="23">
        <v>0</v>
      </c>
      <c r="F238" s="23">
        <v>3147</v>
      </c>
      <c r="G238" s="23">
        <v>169</v>
      </c>
      <c r="H238" s="23">
        <v>11836</v>
      </c>
      <c r="I238" s="23">
        <v>4948</v>
      </c>
      <c r="J238" s="23">
        <v>717</v>
      </c>
    </row>
    <row r="239" spans="1:10">
      <c r="A239" s="159" t="s">
        <v>551</v>
      </c>
      <c r="B239" s="23">
        <v>60685</v>
      </c>
      <c r="C239" s="23">
        <v>20552</v>
      </c>
      <c r="D239" s="23">
        <v>1793</v>
      </c>
      <c r="E239" s="23">
        <v>0</v>
      </c>
      <c r="F239" s="23">
        <v>4644</v>
      </c>
      <c r="G239" s="23">
        <v>9</v>
      </c>
      <c r="H239" s="23">
        <v>14928</v>
      </c>
      <c r="I239" s="23">
        <v>7793</v>
      </c>
      <c r="J239" s="23">
        <v>241</v>
      </c>
    </row>
    <row r="240" spans="1:10">
      <c r="A240" s="159" t="s">
        <v>552</v>
      </c>
      <c r="B240" s="23">
        <v>47631</v>
      </c>
      <c r="C240" s="23">
        <v>13118</v>
      </c>
      <c r="D240" s="23">
        <v>2430</v>
      </c>
      <c r="E240" s="23">
        <v>0</v>
      </c>
      <c r="F240" s="23">
        <v>2436</v>
      </c>
      <c r="G240" s="23">
        <v>2</v>
      </c>
      <c r="H240" s="23">
        <v>7182</v>
      </c>
      <c r="I240" s="23">
        <v>3807</v>
      </c>
      <c r="J240" s="23">
        <v>2287</v>
      </c>
    </row>
    <row r="241" spans="1:10">
      <c r="A241" s="159" t="s">
        <v>553</v>
      </c>
      <c r="B241" s="23">
        <v>103398</v>
      </c>
      <c r="C241" s="23">
        <v>12253</v>
      </c>
      <c r="D241" s="23">
        <v>338</v>
      </c>
      <c r="E241" s="23">
        <v>0</v>
      </c>
      <c r="F241" s="23">
        <v>3663</v>
      </c>
      <c r="G241" s="23">
        <v>0</v>
      </c>
      <c r="H241" s="23">
        <v>26195</v>
      </c>
      <c r="I241" s="23">
        <v>9965</v>
      </c>
      <c r="J241" s="23">
        <v>543</v>
      </c>
    </row>
    <row r="242" spans="1:10">
      <c r="A242" s="159" t="s">
        <v>554</v>
      </c>
      <c r="B242" s="23">
        <v>21734</v>
      </c>
      <c r="C242" s="23">
        <v>985</v>
      </c>
      <c r="D242" s="23">
        <v>67</v>
      </c>
      <c r="E242" s="23">
        <v>0</v>
      </c>
      <c r="F242" s="23">
        <v>740</v>
      </c>
      <c r="G242" s="23">
        <v>407</v>
      </c>
      <c r="H242" s="23">
        <v>11492</v>
      </c>
      <c r="I242" s="23">
        <v>3312</v>
      </c>
      <c r="J242" s="23">
        <v>0</v>
      </c>
    </row>
    <row r="243" spans="1:10">
      <c r="A243" s="159" t="s">
        <v>555</v>
      </c>
      <c r="B243" s="23">
        <v>61127</v>
      </c>
      <c r="C243" s="23">
        <v>14552</v>
      </c>
      <c r="D243" s="23">
        <v>1258</v>
      </c>
      <c r="E243" s="23">
        <v>448</v>
      </c>
      <c r="F243" s="23">
        <v>4152</v>
      </c>
      <c r="G243" s="23">
        <v>19</v>
      </c>
      <c r="H243" s="23">
        <v>5564</v>
      </c>
      <c r="I243" s="23">
        <v>9073</v>
      </c>
      <c r="J243" s="23">
        <v>0</v>
      </c>
    </row>
    <row r="244" spans="1:10">
      <c r="A244" s="159" t="s">
        <v>556</v>
      </c>
      <c r="B244" s="23">
        <v>10874</v>
      </c>
      <c r="C244" s="23">
        <v>7023</v>
      </c>
      <c r="D244" s="23">
        <v>231</v>
      </c>
      <c r="E244" s="23">
        <v>0</v>
      </c>
      <c r="F244" s="23">
        <v>1620</v>
      </c>
      <c r="G244" s="23">
        <v>-3</v>
      </c>
      <c r="H244" s="23">
        <v>3904</v>
      </c>
      <c r="I244" s="23">
        <v>1481</v>
      </c>
      <c r="J244" s="23">
        <v>33</v>
      </c>
    </row>
    <row r="245" spans="1:10">
      <c r="A245" s="159" t="s">
        <v>557</v>
      </c>
      <c r="B245" s="23">
        <v>28784</v>
      </c>
      <c r="C245" s="23">
        <v>959</v>
      </c>
      <c r="D245" s="23">
        <v>17</v>
      </c>
      <c r="E245" s="23">
        <v>0</v>
      </c>
      <c r="F245" s="23">
        <v>4099</v>
      </c>
      <c r="G245" s="23">
        <v>6</v>
      </c>
      <c r="H245" s="23">
        <v>10412</v>
      </c>
      <c r="I245" s="23">
        <v>4156</v>
      </c>
      <c r="J245" s="23">
        <v>1109</v>
      </c>
    </row>
    <row r="246" spans="1:10">
      <c r="A246" s="159" t="s">
        <v>558</v>
      </c>
      <c r="B246" s="23">
        <v>242446</v>
      </c>
      <c r="C246" s="23">
        <v>231157</v>
      </c>
      <c r="D246" s="23">
        <v>14673</v>
      </c>
      <c r="E246" s="23">
        <v>0</v>
      </c>
      <c r="F246" s="23">
        <v>8203</v>
      </c>
      <c r="G246" s="23">
        <v>0</v>
      </c>
      <c r="H246" s="23">
        <v>0</v>
      </c>
      <c r="I246" s="23">
        <v>66552</v>
      </c>
      <c r="J246" s="23">
        <v>1075</v>
      </c>
    </row>
    <row r="247" spans="1:10" ht="21" customHeight="1">
      <c r="A247" s="158" t="s">
        <v>559</v>
      </c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>
      <c r="A248" s="159" t="s">
        <v>560</v>
      </c>
      <c r="B248" s="23">
        <v>65712</v>
      </c>
      <c r="C248" s="23">
        <v>19227</v>
      </c>
      <c r="D248" s="23">
        <v>1796</v>
      </c>
      <c r="E248" s="23">
        <v>0</v>
      </c>
      <c r="F248" s="23">
        <v>4300</v>
      </c>
      <c r="G248" s="23">
        <v>85</v>
      </c>
      <c r="H248" s="23">
        <v>22199</v>
      </c>
      <c r="I248" s="23">
        <v>8278</v>
      </c>
      <c r="J248" s="23">
        <v>288</v>
      </c>
    </row>
    <row r="249" spans="1:10">
      <c r="A249" s="159" t="s">
        <v>561</v>
      </c>
      <c r="B249" s="23">
        <v>217273</v>
      </c>
      <c r="C249" s="23">
        <v>61431</v>
      </c>
      <c r="D249" s="23">
        <v>2451</v>
      </c>
      <c r="E249" s="23">
        <v>0</v>
      </c>
      <c r="F249" s="23">
        <v>11819</v>
      </c>
      <c r="G249" s="23">
        <v>420</v>
      </c>
      <c r="H249" s="23">
        <v>69299</v>
      </c>
      <c r="I249" s="23">
        <v>39088</v>
      </c>
      <c r="J249" s="23">
        <v>2847</v>
      </c>
    </row>
    <row r="250" spans="1:10">
      <c r="A250" s="159" t="s">
        <v>562</v>
      </c>
      <c r="B250" s="23">
        <v>161501</v>
      </c>
      <c r="C250" s="23">
        <v>65247</v>
      </c>
      <c r="D250" s="23">
        <v>18583</v>
      </c>
      <c r="E250" s="23">
        <v>0</v>
      </c>
      <c r="F250" s="23">
        <v>5011</v>
      </c>
      <c r="G250" s="23">
        <v>8735</v>
      </c>
      <c r="H250" s="23">
        <v>0</v>
      </c>
      <c r="I250" s="23">
        <v>36111</v>
      </c>
      <c r="J250" s="23">
        <v>32</v>
      </c>
    </row>
    <row r="251" spans="1:10">
      <c r="A251" s="159" t="s">
        <v>563</v>
      </c>
      <c r="B251" s="23">
        <v>25720</v>
      </c>
      <c r="C251" s="23">
        <v>8393</v>
      </c>
      <c r="D251" s="23">
        <v>244</v>
      </c>
      <c r="E251" s="23">
        <v>454</v>
      </c>
      <c r="F251" s="23">
        <v>3623</v>
      </c>
      <c r="G251" s="23">
        <v>625</v>
      </c>
      <c r="H251" s="23">
        <v>0</v>
      </c>
      <c r="I251" s="23">
        <v>5712</v>
      </c>
      <c r="J251" s="23">
        <v>0</v>
      </c>
    </row>
    <row r="252" spans="1:10">
      <c r="A252" s="159" t="s">
        <v>564</v>
      </c>
      <c r="B252" s="23">
        <v>63055</v>
      </c>
      <c r="C252" s="23">
        <v>3768</v>
      </c>
      <c r="D252" s="23">
        <v>708</v>
      </c>
      <c r="E252" s="23">
        <v>-473</v>
      </c>
      <c r="F252" s="23">
        <v>5193</v>
      </c>
      <c r="G252" s="23">
        <v>625</v>
      </c>
      <c r="H252" s="23">
        <v>18471</v>
      </c>
      <c r="I252" s="23">
        <v>14673</v>
      </c>
      <c r="J252" s="23">
        <v>3627</v>
      </c>
    </row>
    <row r="253" spans="1:10">
      <c r="A253" s="159" t="s">
        <v>565</v>
      </c>
      <c r="B253" s="23">
        <v>38805</v>
      </c>
      <c r="C253" s="23">
        <v>3082</v>
      </c>
      <c r="D253" s="23">
        <v>417</v>
      </c>
      <c r="E253" s="23">
        <v>0</v>
      </c>
      <c r="F253" s="23">
        <v>3333</v>
      </c>
      <c r="G253" s="23">
        <v>53</v>
      </c>
      <c r="H253" s="23">
        <v>11269</v>
      </c>
      <c r="I253" s="23">
        <v>4529</v>
      </c>
      <c r="J253" s="23">
        <v>2</v>
      </c>
    </row>
    <row r="254" spans="1:10">
      <c r="A254" s="159" t="s">
        <v>566</v>
      </c>
      <c r="B254" s="23">
        <v>89170</v>
      </c>
      <c r="C254" s="23">
        <v>30938</v>
      </c>
      <c r="D254" s="23">
        <v>2325</v>
      </c>
      <c r="E254" s="23">
        <v>0</v>
      </c>
      <c r="F254" s="23">
        <v>4811</v>
      </c>
      <c r="G254" s="23">
        <v>3</v>
      </c>
      <c r="H254" s="23">
        <v>28126</v>
      </c>
      <c r="I254" s="23">
        <v>14152</v>
      </c>
      <c r="J254" s="23">
        <v>1748</v>
      </c>
    </row>
    <row r="255" spans="1:10">
      <c r="A255" s="159" t="s">
        <v>567</v>
      </c>
      <c r="B255" s="23">
        <v>36168</v>
      </c>
      <c r="C255" s="23">
        <v>6771</v>
      </c>
      <c r="D255" s="23">
        <v>1374</v>
      </c>
      <c r="E255" s="23">
        <v>0</v>
      </c>
      <c r="F255" s="23">
        <v>2918</v>
      </c>
      <c r="G255" s="23">
        <v>0</v>
      </c>
      <c r="H255" s="23">
        <v>9637</v>
      </c>
      <c r="I255" s="23">
        <v>4647</v>
      </c>
      <c r="J255" s="23">
        <v>0</v>
      </c>
    </row>
    <row r="256" spans="1:10">
      <c r="A256" s="159" t="s">
        <v>568</v>
      </c>
      <c r="B256" s="23">
        <v>68294</v>
      </c>
      <c r="C256" s="23">
        <v>17499</v>
      </c>
      <c r="D256" s="23">
        <v>7691</v>
      </c>
      <c r="E256" s="23">
        <v>0</v>
      </c>
      <c r="F256" s="23">
        <v>5370</v>
      </c>
      <c r="G256" s="23">
        <v>3262</v>
      </c>
      <c r="H256" s="23">
        <v>967</v>
      </c>
      <c r="I256" s="23">
        <v>12716</v>
      </c>
      <c r="J256" s="23">
        <v>651</v>
      </c>
    </row>
    <row r="257" spans="1:10">
      <c r="A257" s="159" t="s">
        <v>569</v>
      </c>
      <c r="B257" s="23">
        <v>15441</v>
      </c>
      <c r="C257" s="23">
        <v>5071</v>
      </c>
      <c r="D257" s="23">
        <v>93</v>
      </c>
      <c r="E257" s="23">
        <v>0</v>
      </c>
      <c r="F257" s="23">
        <v>1996</v>
      </c>
      <c r="G257" s="23">
        <v>0</v>
      </c>
      <c r="H257" s="23">
        <v>3948</v>
      </c>
      <c r="I257" s="23">
        <v>4999</v>
      </c>
      <c r="J257" s="23">
        <v>0</v>
      </c>
    </row>
    <row r="258" spans="1:10">
      <c r="A258" s="159" t="s">
        <v>570</v>
      </c>
      <c r="B258" s="23">
        <v>32711</v>
      </c>
      <c r="C258" s="23">
        <v>317</v>
      </c>
      <c r="D258" s="23">
        <v>2363</v>
      </c>
      <c r="E258" s="23">
        <v>0</v>
      </c>
      <c r="F258" s="23">
        <v>1705</v>
      </c>
      <c r="G258" s="23">
        <v>235</v>
      </c>
      <c r="H258" s="23">
        <v>1055</v>
      </c>
      <c r="I258" s="23">
        <v>5555</v>
      </c>
      <c r="J258" s="23">
        <v>16</v>
      </c>
    </row>
    <row r="259" spans="1:10">
      <c r="A259" s="159" t="s">
        <v>571</v>
      </c>
      <c r="B259" s="23">
        <v>21126</v>
      </c>
      <c r="C259" s="23">
        <v>12623</v>
      </c>
      <c r="D259" s="23">
        <v>826</v>
      </c>
      <c r="E259" s="23">
        <v>0</v>
      </c>
      <c r="F259" s="23">
        <v>1559</v>
      </c>
      <c r="G259" s="23">
        <v>201</v>
      </c>
      <c r="H259" s="23">
        <v>0</v>
      </c>
      <c r="I259" s="23">
        <v>3326</v>
      </c>
      <c r="J259" s="23">
        <v>0</v>
      </c>
    </row>
    <row r="260" spans="1:10">
      <c r="A260" s="159" t="s">
        <v>572</v>
      </c>
      <c r="B260" s="23">
        <v>37088</v>
      </c>
      <c r="C260" s="23">
        <v>7414</v>
      </c>
      <c r="D260" s="23">
        <v>778</v>
      </c>
      <c r="E260" s="23">
        <v>0</v>
      </c>
      <c r="F260" s="23">
        <v>3366</v>
      </c>
      <c r="G260" s="23">
        <v>150</v>
      </c>
      <c r="H260" s="23">
        <v>12583</v>
      </c>
      <c r="I260" s="23">
        <v>5011</v>
      </c>
      <c r="J260" s="23">
        <v>0</v>
      </c>
    </row>
    <row r="261" spans="1:10">
      <c r="A261" s="159" t="s">
        <v>573</v>
      </c>
      <c r="B261" s="23">
        <v>17627</v>
      </c>
      <c r="C261" s="23">
        <v>13531</v>
      </c>
      <c r="D261" s="23">
        <v>57</v>
      </c>
      <c r="E261" s="23">
        <v>0</v>
      </c>
      <c r="F261" s="23">
        <v>2321</v>
      </c>
      <c r="G261" s="23">
        <v>20</v>
      </c>
      <c r="H261" s="23">
        <v>6991</v>
      </c>
      <c r="I261" s="23">
        <v>3807</v>
      </c>
      <c r="J261" s="23">
        <v>1</v>
      </c>
    </row>
    <row r="262" spans="1:10">
      <c r="A262" s="159" t="s">
        <v>574</v>
      </c>
      <c r="B262" s="23">
        <v>13365</v>
      </c>
      <c r="C262" s="23">
        <v>3436</v>
      </c>
      <c r="D262" s="23">
        <v>39</v>
      </c>
      <c r="E262" s="23">
        <v>0</v>
      </c>
      <c r="F262" s="23">
        <v>719</v>
      </c>
      <c r="G262" s="23">
        <v>2</v>
      </c>
      <c r="H262" s="23">
        <v>1380</v>
      </c>
      <c r="I262" s="23">
        <v>4137</v>
      </c>
      <c r="J262" s="23">
        <v>31</v>
      </c>
    </row>
    <row r="263" spans="1:10" ht="22.5" customHeight="1">
      <c r="A263" s="158" t="s">
        <v>575</v>
      </c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>
      <c r="A264" s="159" t="s">
        <v>576</v>
      </c>
      <c r="B264" s="23">
        <v>82053</v>
      </c>
      <c r="C264" s="23">
        <v>11962</v>
      </c>
      <c r="D264" s="23">
        <v>2464</v>
      </c>
      <c r="E264" s="23">
        <v>0</v>
      </c>
      <c r="F264" s="23">
        <v>5845</v>
      </c>
      <c r="G264" s="23">
        <v>353</v>
      </c>
      <c r="H264" s="23">
        <v>23264</v>
      </c>
      <c r="I264" s="23">
        <v>16624</v>
      </c>
      <c r="J264" s="23">
        <v>3</v>
      </c>
    </row>
    <row r="265" spans="1:10">
      <c r="A265" s="159" t="s">
        <v>577</v>
      </c>
      <c r="B265" s="23">
        <v>285027</v>
      </c>
      <c r="C265" s="23">
        <v>112194</v>
      </c>
      <c r="D265" s="23">
        <v>13462</v>
      </c>
      <c r="E265" s="23">
        <v>0</v>
      </c>
      <c r="F265" s="23">
        <v>10233</v>
      </c>
      <c r="G265" s="23">
        <v>9578</v>
      </c>
      <c r="H265" s="23">
        <v>60487</v>
      </c>
      <c r="I265" s="23">
        <v>45022</v>
      </c>
      <c r="J265" s="23">
        <v>4000</v>
      </c>
    </row>
    <row r="266" spans="1:10">
      <c r="A266" s="159" t="s">
        <v>578</v>
      </c>
      <c r="B266" s="23">
        <v>48909</v>
      </c>
      <c r="C266" s="23">
        <v>5212</v>
      </c>
      <c r="D266" s="23">
        <v>430</v>
      </c>
      <c r="E266" s="23">
        <v>0</v>
      </c>
      <c r="F266" s="23">
        <v>4964</v>
      </c>
      <c r="G266" s="23">
        <v>700</v>
      </c>
      <c r="H266" s="23">
        <v>25455</v>
      </c>
      <c r="I266" s="23">
        <v>6932</v>
      </c>
      <c r="J266" s="23">
        <v>0</v>
      </c>
    </row>
    <row r="267" spans="1:10">
      <c r="A267" s="159" t="s">
        <v>579</v>
      </c>
      <c r="B267" s="23">
        <v>160262</v>
      </c>
      <c r="C267" s="23">
        <v>66066</v>
      </c>
      <c r="D267" s="23">
        <v>4451</v>
      </c>
      <c r="E267" s="23">
        <v>8062</v>
      </c>
      <c r="F267" s="23">
        <v>124</v>
      </c>
      <c r="G267" s="23">
        <v>159</v>
      </c>
      <c r="H267" s="23">
        <v>47797</v>
      </c>
      <c r="I267" s="23">
        <v>19628</v>
      </c>
      <c r="J267" s="23">
        <v>734</v>
      </c>
    </row>
    <row r="268" spans="1:10">
      <c r="A268" s="159" t="s">
        <v>580</v>
      </c>
      <c r="B268" s="23">
        <v>65691</v>
      </c>
      <c r="C268" s="23">
        <v>22194</v>
      </c>
      <c r="D268" s="23">
        <v>1221</v>
      </c>
      <c r="E268" s="23">
        <v>0</v>
      </c>
      <c r="F268" s="23">
        <v>3606</v>
      </c>
      <c r="G268" s="23">
        <v>555</v>
      </c>
      <c r="H268" s="23">
        <v>29476</v>
      </c>
      <c r="I268" s="23">
        <v>9066</v>
      </c>
      <c r="J268" s="23">
        <v>66</v>
      </c>
    </row>
    <row r="269" spans="1:10">
      <c r="A269" s="159" t="s">
        <v>581</v>
      </c>
      <c r="B269" s="23">
        <v>13656</v>
      </c>
      <c r="C269" s="23">
        <v>11823</v>
      </c>
      <c r="D269" s="23">
        <v>483</v>
      </c>
      <c r="E269" s="23">
        <v>0</v>
      </c>
      <c r="F269" s="23">
        <v>2132</v>
      </c>
      <c r="G269" s="23">
        <v>449</v>
      </c>
      <c r="H269" s="23">
        <v>0</v>
      </c>
      <c r="I269" s="23">
        <v>6106</v>
      </c>
      <c r="J269" s="23">
        <v>201</v>
      </c>
    </row>
    <row r="270" spans="1:10">
      <c r="A270" s="159" t="s">
        <v>582</v>
      </c>
      <c r="B270" s="23">
        <v>13262</v>
      </c>
      <c r="C270" s="23">
        <v>7458</v>
      </c>
      <c r="D270" s="23">
        <v>1660</v>
      </c>
      <c r="E270" s="23">
        <v>0</v>
      </c>
      <c r="F270" s="23">
        <v>139</v>
      </c>
      <c r="G270" s="23">
        <v>150</v>
      </c>
      <c r="H270" s="23">
        <v>2731</v>
      </c>
      <c r="I270" s="23">
        <v>6476</v>
      </c>
      <c r="J270" s="23">
        <v>0</v>
      </c>
    </row>
    <row r="271" spans="1:10">
      <c r="A271" s="159" t="s">
        <v>583</v>
      </c>
      <c r="B271" s="23">
        <v>32675</v>
      </c>
      <c r="C271" s="23">
        <v>3757</v>
      </c>
      <c r="D271" s="23">
        <v>58</v>
      </c>
      <c r="E271" s="23">
        <v>0</v>
      </c>
      <c r="F271" s="23">
        <v>3248</v>
      </c>
      <c r="G271" s="23">
        <v>0</v>
      </c>
      <c r="H271" s="23">
        <v>4701</v>
      </c>
      <c r="I271" s="23">
        <v>3219</v>
      </c>
      <c r="J271" s="23">
        <v>35</v>
      </c>
    </row>
    <row r="272" spans="1:10">
      <c r="A272" s="159" t="s">
        <v>584</v>
      </c>
      <c r="B272" s="23">
        <v>99148</v>
      </c>
      <c r="C272" s="23">
        <v>10790</v>
      </c>
      <c r="D272" s="23">
        <v>9437</v>
      </c>
      <c r="E272" s="23">
        <v>0</v>
      </c>
      <c r="F272" s="23">
        <v>5982</v>
      </c>
      <c r="G272" s="23">
        <v>4892</v>
      </c>
      <c r="H272" s="23">
        <v>26571</v>
      </c>
      <c r="I272" s="23">
        <v>15524</v>
      </c>
      <c r="J272" s="23">
        <v>245</v>
      </c>
    </row>
    <row r="273" spans="1:10">
      <c r="A273" s="159" t="s">
        <v>585</v>
      </c>
      <c r="B273" s="23">
        <v>89035</v>
      </c>
      <c r="C273" s="23">
        <v>10473</v>
      </c>
      <c r="D273" s="23">
        <v>24564</v>
      </c>
      <c r="E273" s="23">
        <v>0</v>
      </c>
      <c r="F273" s="23">
        <v>5546</v>
      </c>
      <c r="G273" s="23">
        <v>50</v>
      </c>
      <c r="H273" s="23">
        <v>22311</v>
      </c>
      <c r="I273" s="23">
        <v>12340</v>
      </c>
      <c r="J273" s="23">
        <v>286</v>
      </c>
    </row>
    <row r="274" spans="1:10" ht="24.75" customHeight="1">
      <c r="A274" s="158" t="s">
        <v>586</v>
      </c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>
      <c r="A275" s="159" t="s">
        <v>587</v>
      </c>
      <c r="B275" s="23">
        <v>89802</v>
      </c>
      <c r="C275" s="23">
        <v>23482</v>
      </c>
      <c r="D275" s="23">
        <v>5969</v>
      </c>
      <c r="E275" s="23">
        <v>11338</v>
      </c>
      <c r="F275" s="23">
        <v>278</v>
      </c>
      <c r="G275" s="23">
        <v>4817</v>
      </c>
      <c r="H275" s="23">
        <v>2845</v>
      </c>
      <c r="I275" s="23">
        <v>12680</v>
      </c>
      <c r="J275" s="23">
        <v>2335</v>
      </c>
    </row>
    <row r="276" spans="1:10">
      <c r="A276" s="159" t="s">
        <v>588</v>
      </c>
      <c r="B276" s="23">
        <v>94496</v>
      </c>
      <c r="C276" s="23">
        <v>5342</v>
      </c>
      <c r="D276" s="23">
        <v>1644</v>
      </c>
      <c r="E276" s="23">
        <v>0</v>
      </c>
      <c r="F276" s="23">
        <v>3337</v>
      </c>
      <c r="G276" s="23">
        <v>998</v>
      </c>
      <c r="H276" s="23">
        <v>31494</v>
      </c>
      <c r="I276" s="23">
        <v>9282</v>
      </c>
      <c r="J276" s="23">
        <v>0</v>
      </c>
    </row>
    <row r="277" spans="1:10">
      <c r="A277" s="159" t="s">
        <v>589</v>
      </c>
      <c r="B277" s="23">
        <v>64927</v>
      </c>
      <c r="C277" s="23">
        <v>17220</v>
      </c>
      <c r="D277" s="23">
        <v>1596</v>
      </c>
      <c r="E277" s="23">
        <v>428</v>
      </c>
      <c r="F277" s="23">
        <v>4030</v>
      </c>
      <c r="G277" s="23">
        <v>138</v>
      </c>
      <c r="H277" s="23">
        <v>6895</v>
      </c>
      <c r="I277" s="23">
        <v>11934</v>
      </c>
      <c r="J277" s="23">
        <v>46</v>
      </c>
    </row>
    <row r="278" spans="1:10">
      <c r="A278" s="159" t="s">
        <v>590</v>
      </c>
      <c r="B278" s="23">
        <v>287453</v>
      </c>
      <c r="C278" s="23">
        <v>68509</v>
      </c>
      <c r="D278" s="23">
        <v>39459</v>
      </c>
      <c r="E278" s="23">
        <v>0</v>
      </c>
      <c r="F278" s="23">
        <v>13608</v>
      </c>
      <c r="G278" s="23">
        <v>25216</v>
      </c>
      <c r="H278" s="23">
        <v>37546</v>
      </c>
      <c r="I278" s="23">
        <v>42662</v>
      </c>
      <c r="J278" s="23">
        <v>269</v>
      </c>
    </row>
    <row r="279" spans="1:10">
      <c r="A279" s="159" t="s">
        <v>591</v>
      </c>
      <c r="B279" s="23">
        <v>36878</v>
      </c>
      <c r="C279" s="23">
        <v>11027</v>
      </c>
      <c r="D279" s="23">
        <v>1204</v>
      </c>
      <c r="E279" s="23">
        <v>0</v>
      </c>
      <c r="F279" s="23">
        <v>7</v>
      </c>
      <c r="G279" s="23">
        <v>76</v>
      </c>
      <c r="H279" s="23">
        <v>8167</v>
      </c>
      <c r="I279" s="23">
        <v>8320</v>
      </c>
      <c r="J279" s="23">
        <v>0</v>
      </c>
    </row>
    <row r="280" spans="1:10">
      <c r="A280" s="159" t="s">
        <v>592</v>
      </c>
      <c r="B280" s="23">
        <v>23855</v>
      </c>
      <c r="C280" s="23">
        <v>11414</v>
      </c>
      <c r="D280" s="23">
        <v>706</v>
      </c>
      <c r="E280" s="23">
        <v>0</v>
      </c>
      <c r="F280" s="23">
        <v>1478</v>
      </c>
      <c r="G280" s="23">
        <v>488</v>
      </c>
      <c r="H280" s="23">
        <v>6309</v>
      </c>
      <c r="I280" s="23">
        <v>3630</v>
      </c>
      <c r="J280" s="23">
        <v>1</v>
      </c>
    </row>
    <row r="281" spans="1:10">
      <c r="A281" s="159" t="s">
        <v>593</v>
      </c>
      <c r="B281" s="23">
        <v>192904</v>
      </c>
      <c r="C281" s="23">
        <v>43860</v>
      </c>
      <c r="D281" s="23">
        <v>11474</v>
      </c>
      <c r="E281" s="23">
        <v>5350</v>
      </c>
      <c r="F281" s="23">
        <v>-936</v>
      </c>
      <c r="G281" s="23">
        <v>3104</v>
      </c>
      <c r="H281" s="23">
        <v>63077</v>
      </c>
      <c r="I281" s="23">
        <v>27197</v>
      </c>
      <c r="J281" s="23">
        <v>762</v>
      </c>
    </row>
    <row r="282" spans="1:10" ht="23.25" customHeight="1">
      <c r="A282" s="158" t="s">
        <v>594</v>
      </c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>
      <c r="A283" s="159" t="s">
        <v>595</v>
      </c>
      <c r="B283" s="23">
        <v>33192</v>
      </c>
      <c r="C283" s="23">
        <v>7711</v>
      </c>
      <c r="D283" s="23">
        <v>96</v>
      </c>
      <c r="E283" s="23">
        <v>0</v>
      </c>
      <c r="F283" s="23">
        <v>2620</v>
      </c>
      <c r="G283" s="23">
        <v>191</v>
      </c>
      <c r="H283" s="23">
        <v>9144</v>
      </c>
      <c r="I283" s="23">
        <v>3904</v>
      </c>
      <c r="J283" s="23">
        <v>25</v>
      </c>
    </row>
    <row r="284" spans="1:10">
      <c r="A284" s="159" t="s">
        <v>596</v>
      </c>
      <c r="B284" s="23">
        <v>27477</v>
      </c>
      <c r="C284" s="23">
        <v>1733</v>
      </c>
      <c r="D284" s="23">
        <v>97</v>
      </c>
      <c r="E284" s="23">
        <v>0</v>
      </c>
      <c r="F284" s="23">
        <v>3138</v>
      </c>
      <c r="G284" s="23">
        <v>153</v>
      </c>
      <c r="H284" s="23">
        <v>7070</v>
      </c>
      <c r="I284" s="23">
        <v>2892</v>
      </c>
      <c r="J284" s="23">
        <v>23</v>
      </c>
    </row>
    <row r="285" spans="1:10">
      <c r="A285" s="159" t="s">
        <v>597</v>
      </c>
      <c r="B285" s="23">
        <v>40979</v>
      </c>
      <c r="C285" s="23">
        <v>6445</v>
      </c>
      <c r="D285" s="23">
        <v>234</v>
      </c>
      <c r="E285" s="23">
        <v>0</v>
      </c>
      <c r="F285" s="23">
        <v>2645</v>
      </c>
      <c r="G285" s="23">
        <v>861</v>
      </c>
      <c r="H285" s="23">
        <v>3716</v>
      </c>
      <c r="I285" s="23">
        <v>1939</v>
      </c>
      <c r="J285" s="23">
        <v>553</v>
      </c>
    </row>
    <row r="286" spans="1:10">
      <c r="A286" s="159" t="s">
        <v>598</v>
      </c>
      <c r="B286" s="23">
        <v>66149</v>
      </c>
      <c r="C286" s="23">
        <v>12735</v>
      </c>
      <c r="D286" s="23">
        <v>682</v>
      </c>
      <c r="E286" s="23">
        <v>0</v>
      </c>
      <c r="F286" s="23">
        <v>5491</v>
      </c>
      <c r="G286" s="23">
        <v>602</v>
      </c>
      <c r="H286" s="23">
        <v>8434</v>
      </c>
      <c r="I286" s="23">
        <v>5338</v>
      </c>
      <c r="J286" s="23">
        <v>224</v>
      </c>
    </row>
    <row r="287" spans="1:10">
      <c r="A287" s="159" t="s">
        <v>599</v>
      </c>
      <c r="B287" s="23">
        <v>2989</v>
      </c>
      <c r="C287" s="23">
        <v>0</v>
      </c>
      <c r="D287" s="23">
        <v>0</v>
      </c>
      <c r="E287" s="23">
        <v>0</v>
      </c>
      <c r="F287" s="23">
        <v>237</v>
      </c>
      <c r="G287" s="23">
        <v>0</v>
      </c>
      <c r="H287" s="23">
        <v>2032</v>
      </c>
      <c r="I287" s="23">
        <v>1587</v>
      </c>
      <c r="J287" s="23">
        <v>0</v>
      </c>
    </row>
    <row r="288" spans="1:10">
      <c r="A288" s="159" t="s">
        <v>600</v>
      </c>
      <c r="B288" s="23">
        <v>43481</v>
      </c>
      <c r="C288" s="23">
        <v>20232</v>
      </c>
      <c r="D288" s="23">
        <v>325</v>
      </c>
      <c r="E288" s="23">
        <v>0</v>
      </c>
      <c r="F288" s="23">
        <v>3037</v>
      </c>
      <c r="G288" s="23">
        <v>-7</v>
      </c>
      <c r="H288" s="23">
        <v>17950</v>
      </c>
      <c r="I288" s="23">
        <v>2651</v>
      </c>
      <c r="J288" s="23">
        <v>7</v>
      </c>
    </row>
    <row r="289" spans="1:10">
      <c r="A289" s="159" t="s">
        <v>601</v>
      </c>
      <c r="B289" s="23">
        <v>22069</v>
      </c>
      <c r="C289" s="23">
        <v>15095</v>
      </c>
      <c r="D289" s="23">
        <v>479</v>
      </c>
      <c r="E289" s="23">
        <v>0</v>
      </c>
      <c r="F289" s="23">
        <v>2403</v>
      </c>
      <c r="G289" s="23">
        <v>0</v>
      </c>
      <c r="H289" s="23">
        <v>8233</v>
      </c>
      <c r="I289" s="23">
        <v>2794</v>
      </c>
      <c r="J289" s="23">
        <v>0</v>
      </c>
    </row>
    <row r="290" spans="1:10">
      <c r="A290" s="159" t="s">
        <v>602</v>
      </c>
      <c r="B290" s="23">
        <v>378261</v>
      </c>
      <c r="C290" s="23">
        <v>70675</v>
      </c>
      <c r="D290" s="23">
        <v>21028</v>
      </c>
      <c r="E290" s="23">
        <v>17213</v>
      </c>
      <c r="F290" s="23">
        <v>0</v>
      </c>
      <c r="G290" s="23">
        <v>69</v>
      </c>
      <c r="H290" s="23">
        <v>11114</v>
      </c>
      <c r="I290" s="23">
        <v>25760</v>
      </c>
      <c r="J290" s="23">
        <v>11213</v>
      </c>
    </row>
    <row r="291" spans="1:10" ht="23.25" customHeight="1">
      <c r="A291" s="158" t="s">
        <v>603</v>
      </c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>
      <c r="A292" s="159" t="s">
        <v>604</v>
      </c>
      <c r="B292" s="23">
        <v>1214</v>
      </c>
      <c r="C292" s="23">
        <v>1619</v>
      </c>
      <c r="D292" s="23">
        <v>50</v>
      </c>
      <c r="E292" s="23">
        <v>0</v>
      </c>
      <c r="F292" s="23">
        <v>30</v>
      </c>
      <c r="G292" s="23">
        <v>0</v>
      </c>
      <c r="H292" s="23">
        <v>0</v>
      </c>
      <c r="I292" s="23">
        <v>166</v>
      </c>
      <c r="J292" s="23">
        <v>0</v>
      </c>
    </row>
    <row r="293" spans="1:10">
      <c r="A293" s="159" t="s">
        <v>605</v>
      </c>
      <c r="B293" s="23">
        <v>7513</v>
      </c>
      <c r="C293" s="23">
        <v>1433</v>
      </c>
      <c r="D293" s="23">
        <v>0</v>
      </c>
      <c r="E293" s="23">
        <v>0</v>
      </c>
      <c r="F293" s="23">
        <v>972</v>
      </c>
      <c r="G293" s="23">
        <v>0</v>
      </c>
      <c r="H293" s="23">
        <v>0</v>
      </c>
      <c r="I293" s="23">
        <v>1321</v>
      </c>
      <c r="J293" s="23">
        <v>0</v>
      </c>
    </row>
    <row r="294" spans="1:10">
      <c r="A294" s="159" t="s">
        <v>606</v>
      </c>
      <c r="B294" s="23">
        <v>72014</v>
      </c>
      <c r="C294" s="23">
        <v>18133</v>
      </c>
      <c r="D294" s="23">
        <v>1731</v>
      </c>
      <c r="E294" s="23">
        <v>0</v>
      </c>
      <c r="F294" s="23">
        <v>3227</v>
      </c>
      <c r="G294" s="23">
        <v>2514</v>
      </c>
      <c r="H294" s="23">
        <v>10311</v>
      </c>
      <c r="I294" s="23">
        <v>5249</v>
      </c>
      <c r="J294" s="23">
        <v>3363</v>
      </c>
    </row>
    <row r="295" spans="1:10">
      <c r="A295" s="159" t="s">
        <v>607</v>
      </c>
      <c r="B295" s="23">
        <v>3774</v>
      </c>
      <c r="C295" s="23">
        <v>1193</v>
      </c>
      <c r="D295" s="23">
        <v>52</v>
      </c>
      <c r="E295" s="23">
        <v>0</v>
      </c>
      <c r="F295" s="23">
        <v>487</v>
      </c>
      <c r="G295" s="23">
        <v>0</v>
      </c>
      <c r="H295" s="23">
        <v>1813</v>
      </c>
      <c r="I295" s="23">
        <v>607</v>
      </c>
      <c r="J295" s="23">
        <v>0</v>
      </c>
    </row>
    <row r="296" spans="1:10">
      <c r="A296" s="159" t="s">
        <v>608</v>
      </c>
      <c r="B296" s="23">
        <v>18776</v>
      </c>
      <c r="C296" s="23">
        <v>6200</v>
      </c>
      <c r="D296" s="23">
        <v>143</v>
      </c>
      <c r="E296" s="23">
        <v>0</v>
      </c>
      <c r="F296" s="23">
        <v>1145</v>
      </c>
      <c r="G296" s="23">
        <v>148</v>
      </c>
      <c r="H296" s="23">
        <v>0</v>
      </c>
      <c r="I296" s="23">
        <v>2026</v>
      </c>
      <c r="J296" s="23">
        <v>0</v>
      </c>
    </row>
    <row r="297" spans="1:10">
      <c r="A297" s="159" t="s">
        <v>609</v>
      </c>
      <c r="B297" s="23">
        <v>19935</v>
      </c>
      <c r="C297" s="23">
        <v>445</v>
      </c>
      <c r="D297" s="23">
        <v>402</v>
      </c>
      <c r="E297" s="23">
        <v>6</v>
      </c>
      <c r="F297" s="23">
        <v>1385</v>
      </c>
      <c r="G297" s="23">
        <v>86</v>
      </c>
      <c r="H297" s="23">
        <v>8540</v>
      </c>
      <c r="I297" s="23">
        <v>3768</v>
      </c>
      <c r="J297" s="23">
        <v>0</v>
      </c>
    </row>
    <row r="298" spans="1:10">
      <c r="A298" s="159" t="s">
        <v>610</v>
      </c>
      <c r="B298" s="23">
        <v>24327</v>
      </c>
      <c r="C298" s="23">
        <v>1417</v>
      </c>
      <c r="D298" s="23">
        <v>256</v>
      </c>
      <c r="E298" s="23">
        <v>0</v>
      </c>
      <c r="F298" s="23">
        <v>1882</v>
      </c>
      <c r="G298" s="23">
        <v>7</v>
      </c>
      <c r="H298" s="23">
        <v>7278</v>
      </c>
      <c r="I298" s="23">
        <v>1230</v>
      </c>
      <c r="J298" s="23">
        <v>0</v>
      </c>
    </row>
    <row r="299" spans="1:10">
      <c r="A299" s="159" t="s">
        <v>611</v>
      </c>
      <c r="B299" s="23">
        <v>359273</v>
      </c>
      <c r="C299" s="23">
        <v>25610</v>
      </c>
      <c r="D299" s="23">
        <v>15939</v>
      </c>
      <c r="E299" s="23">
        <v>0</v>
      </c>
      <c r="F299" s="23">
        <v>18247</v>
      </c>
      <c r="G299" s="23">
        <v>2644</v>
      </c>
      <c r="H299" s="23">
        <v>84351</v>
      </c>
      <c r="I299" s="23">
        <v>32565</v>
      </c>
      <c r="J299" s="23">
        <v>543</v>
      </c>
    </row>
    <row r="300" spans="1:10">
      <c r="A300" s="159" t="s">
        <v>612</v>
      </c>
      <c r="B300" s="23">
        <v>5079</v>
      </c>
      <c r="C300" s="23">
        <v>5158</v>
      </c>
      <c r="D300" s="23">
        <v>202</v>
      </c>
      <c r="E300" s="23">
        <v>658</v>
      </c>
      <c r="F300" s="23">
        <v>0</v>
      </c>
      <c r="G300" s="23">
        <v>109</v>
      </c>
      <c r="H300" s="23">
        <v>0</v>
      </c>
      <c r="I300" s="23">
        <v>0</v>
      </c>
      <c r="J300" s="23">
        <v>0</v>
      </c>
    </row>
    <row r="301" spans="1:10">
      <c r="A301" s="159" t="s">
        <v>613</v>
      </c>
      <c r="B301" s="23">
        <v>14304</v>
      </c>
      <c r="C301" s="23">
        <v>6290</v>
      </c>
      <c r="D301" s="23">
        <v>211</v>
      </c>
      <c r="E301" s="23">
        <v>0</v>
      </c>
      <c r="F301" s="23">
        <v>658</v>
      </c>
      <c r="G301" s="23">
        <v>0</v>
      </c>
      <c r="H301" s="23">
        <v>2106</v>
      </c>
      <c r="I301" s="23">
        <v>2264</v>
      </c>
      <c r="J301" s="23">
        <v>0</v>
      </c>
    </row>
    <row r="302" spans="1:10">
      <c r="A302" s="159" t="s">
        <v>614</v>
      </c>
      <c r="B302" s="23">
        <v>472469</v>
      </c>
      <c r="C302" s="23">
        <v>199330</v>
      </c>
      <c r="D302" s="23">
        <v>2865</v>
      </c>
      <c r="E302" s="23">
        <v>22219</v>
      </c>
      <c r="F302" s="23">
        <v>3896</v>
      </c>
      <c r="G302" s="23">
        <v>51</v>
      </c>
      <c r="H302" s="23">
        <v>128498</v>
      </c>
      <c r="I302" s="23">
        <v>53401</v>
      </c>
      <c r="J302" s="23">
        <v>340</v>
      </c>
    </row>
    <row r="303" spans="1:10">
      <c r="A303" s="159" t="s">
        <v>615</v>
      </c>
      <c r="B303" s="23">
        <v>36556</v>
      </c>
      <c r="C303" s="23">
        <v>3238</v>
      </c>
      <c r="D303" s="23">
        <v>106</v>
      </c>
      <c r="E303" s="23">
        <v>0</v>
      </c>
      <c r="F303" s="23">
        <v>1957</v>
      </c>
      <c r="G303" s="23">
        <v>942</v>
      </c>
      <c r="H303" s="23">
        <v>9187</v>
      </c>
      <c r="I303" s="23">
        <v>3901</v>
      </c>
      <c r="J303" s="23">
        <v>10</v>
      </c>
    </row>
    <row r="304" spans="1:10">
      <c r="A304" s="159" t="s">
        <v>616</v>
      </c>
      <c r="B304" s="23">
        <v>13374</v>
      </c>
      <c r="C304" s="23">
        <v>14697</v>
      </c>
      <c r="D304" s="23">
        <v>177</v>
      </c>
      <c r="E304" s="23">
        <v>0</v>
      </c>
      <c r="F304" s="23">
        <v>1427</v>
      </c>
      <c r="G304" s="23">
        <v>313</v>
      </c>
      <c r="H304" s="23">
        <v>0</v>
      </c>
      <c r="I304" s="23">
        <v>1961</v>
      </c>
      <c r="J304" s="23">
        <v>0</v>
      </c>
    </row>
    <row r="305" spans="1:10">
      <c r="A305" s="159" t="s">
        <v>617</v>
      </c>
      <c r="B305" s="23">
        <v>63145</v>
      </c>
      <c r="C305" s="23">
        <v>3720</v>
      </c>
      <c r="D305" s="23">
        <v>1982</v>
      </c>
      <c r="E305" s="23">
        <v>0</v>
      </c>
      <c r="F305" s="23">
        <v>4045</v>
      </c>
      <c r="G305" s="23">
        <v>2107</v>
      </c>
      <c r="H305" s="23">
        <v>13003</v>
      </c>
      <c r="I305" s="23">
        <v>3797</v>
      </c>
      <c r="J305" s="23">
        <v>10310</v>
      </c>
    </row>
    <row r="306" spans="1:10">
      <c r="A306" s="159" t="s">
        <v>618</v>
      </c>
      <c r="B306" s="23">
        <v>9403</v>
      </c>
      <c r="C306" s="23">
        <v>2812</v>
      </c>
      <c r="D306" s="23">
        <v>125</v>
      </c>
      <c r="E306" s="23">
        <v>1234</v>
      </c>
      <c r="F306" s="23">
        <v>729</v>
      </c>
      <c r="G306" s="23">
        <v>92</v>
      </c>
      <c r="H306" s="23">
        <v>0</v>
      </c>
      <c r="I306" s="23">
        <v>1038</v>
      </c>
      <c r="J306" s="23">
        <v>0</v>
      </c>
    </row>
    <row r="307" spans="1:10" ht="23.25" customHeight="1">
      <c r="A307" s="158" t="s">
        <v>619</v>
      </c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>
      <c r="A308" s="159" t="s">
        <v>620</v>
      </c>
      <c r="B308" s="23">
        <v>12490</v>
      </c>
      <c r="C308" s="23">
        <v>1349</v>
      </c>
      <c r="D308" s="23">
        <v>841</v>
      </c>
      <c r="E308" s="23">
        <v>0</v>
      </c>
      <c r="F308" s="23">
        <v>242</v>
      </c>
      <c r="G308" s="23">
        <v>0</v>
      </c>
      <c r="H308" s="23">
        <v>9808</v>
      </c>
      <c r="I308" s="23">
        <v>2306</v>
      </c>
      <c r="J308" s="23">
        <v>0</v>
      </c>
    </row>
    <row r="309" spans="1:10">
      <c r="A309" s="159" t="s">
        <v>621</v>
      </c>
      <c r="B309" s="23">
        <v>34313</v>
      </c>
      <c r="C309" s="23">
        <v>1878</v>
      </c>
      <c r="D309" s="23">
        <v>921</v>
      </c>
      <c r="E309" s="23">
        <v>0</v>
      </c>
      <c r="F309" s="23">
        <v>682</v>
      </c>
      <c r="G309" s="23">
        <v>189</v>
      </c>
      <c r="H309" s="23">
        <v>11176</v>
      </c>
      <c r="I309" s="23">
        <v>3294</v>
      </c>
      <c r="J309" s="23">
        <v>83</v>
      </c>
    </row>
    <row r="310" spans="1:10">
      <c r="A310" s="159" t="s">
        <v>622</v>
      </c>
      <c r="B310" s="23">
        <v>126768</v>
      </c>
      <c r="C310" s="23">
        <v>11104</v>
      </c>
      <c r="D310" s="23">
        <v>7986</v>
      </c>
      <c r="E310" s="23">
        <v>0</v>
      </c>
      <c r="F310" s="23">
        <v>5919</v>
      </c>
      <c r="G310" s="23">
        <v>2152</v>
      </c>
      <c r="H310" s="23">
        <v>21175</v>
      </c>
      <c r="I310" s="23">
        <v>27699</v>
      </c>
      <c r="J310" s="23">
        <v>0</v>
      </c>
    </row>
    <row r="311" spans="1:10">
      <c r="A311" s="159" t="s">
        <v>623</v>
      </c>
      <c r="B311" s="23">
        <v>77335</v>
      </c>
      <c r="C311" s="23">
        <v>6038</v>
      </c>
      <c r="D311" s="23">
        <v>1853</v>
      </c>
      <c r="E311" s="23">
        <v>0</v>
      </c>
      <c r="F311" s="23">
        <v>4605</v>
      </c>
      <c r="G311" s="23">
        <v>1147</v>
      </c>
      <c r="H311" s="23">
        <v>20898</v>
      </c>
      <c r="I311" s="23">
        <v>9405</v>
      </c>
      <c r="J311" s="23">
        <v>0</v>
      </c>
    </row>
    <row r="312" spans="1:10">
      <c r="A312" s="159" t="s">
        <v>624</v>
      </c>
      <c r="B312" s="23">
        <v>50380</v>
      </c>
      <c r="C312" s="23">
        <v>3119</v>
      </c>
      <c r="D312" s="23">
        <v>579</v>
      </c>
      <c r="E312" s="23">
        <v>0</v>
      </c>
      <c r="F312" s="23">
        <v>4901</v>
      </c>
      <c r="G312" s="23">
        <v>214</v>
      </c>
      <c r="H312" s="23">
        <v>29808</v>
      </c>
      <c r="I312" s="23">
        <v>10143</v>
      </c>
      <c r="J312" s="23">
        <v>0</v>
      </c>
    </row>
    <row r="313" spans="1:10">
      <c r="A313" s="159" t="s">
        <v>625</v>
      </c>
      <c r="B313" s="23">
        <v>9825</v>
      </c>
      <c r="C313" s="23">
        <v>2061</v>
      </c>
      <c r="D313" s="23">
        <v>143</v>
      </c>
      <c r="E313" s="23">
        <v>0</v>
      </c>
      <c r="F313" s="23">
        <v>998</v>
      </c>
      <c r="G313" s="23">
        <v>0</v>
      </c>
      <c r="H313" s="23">
        <v>2607</v>
      </c>
      <c r="I313" s="23">
        <v>1023</v>
      </c>
      <c r="J313" s="23">
        <v>0</v>
      </c>
    </row>
    <row r="314" spans="1:10">
      <c r="A314" s="159" t="s">
        <v>626</v>
      </c>
      <c r="B314" s="23">
        <v>57376</v>
      </c>
      <c r="C314" s="23">
        <v>4054</v>
      </c>
      <c r="D314" s="23">
        <v>452</v>
      </c>
      <c r="E314" s="23">
        <v>0</v>
      </c>
      <c r="F314" s="23">
        <v>4969</v>
      </c>
      <c r="G314" s="23">
        <v>63</v>
      </c>
      <c r="H314" s="23">
        <v>22498</v>
      </c>
      <c r="I314" s="23">
        <v>10490</v>
      </c>
      <c r="J314" s="23">
        <v>10</v>
      </c>
    </row>
    <row r="315" spans="1:10">
      <c r="A315" s="159" t="s">
        <v>627</v>
      </c>
      <c r="B315" s="23">
        <v>77787</v>
      </c>
      <c r="C315" s="23">
        <v>7600</v>
      </c>
      <c r="D315" s="23">
        <v>7507</v>
      </c>
      <c r="E315" s="23">
        <v>0</v>
      </c>
      <c r="F315" s="23">
        <v>9323</v>
      </c>
      <c r="G315" s="23">
        <v>6182</v>
      </c>
      <c r="H315" s="23">
        <v>32793</v>
      </c>
      <c r="I315" s="23">
        <v>13173</v>
      </c>
      <c r="J315" s="23">
        <v>0</v>
      </c>
    </row>
    <row r="316" spans="1:10">
      <c r="A316" s="159" t="s">
        <v>628</v>
      </c>
      <c r="B316" s="23">
        <v>235173</v>
      </c>
      <c r="C316" s="23">
        <v>46793</v>
      </c>
      <c r="D316" s="23">
        <v>4872</v>
      </c>
      <c r="E316" s="23">
        <v>0</v>
      </c>
      <c r="F316" s="23">
        <v>14285</v>
      </c>
      <c r="G316" s="23">
        <v>927</v>
      </c>
      <c r="H316" s="23">
        <v>57612</v>
      </c>
      <c r="I316" s="23">
        <v>47597</v>
      </c>
      <c r="J316" s="23">
        <v>0</v>
      </c>
    </row>
    <row r="317" spans="1:10">
      <c r="A317" s="159" t="s">
        <v>629</v>
      </c>
      <c r="B317" s="23">
        <v>28073</v>
      </c>
      <c r="C317" s="23">
        <v>38</v>
      </c>
      <c r="D317" s="23">
        <v>286</v>
      </c>
      <c r="E317" s="23">
        <v>0</v>
      </c>
      <c r="F317" s="23">
        <v>2292</v>
      </c>
      <c r="G317" s="23">
        <v>20</v>
      </c>
      <c r="H317" s="23">
        <v>15736</v>
      </c>
      <c r="I317" s="23">
        <v>5383</v>
      </c>
      <c r="J317" s="23">
        <v>0</v>
      </c>
    </row>
    <row r="318" spans="1:10">
      <c r="A318" s="159" t="s">
        <v>630</v>
      </c>
      <c r="B318" s="23">
        <v>178249</v>
      </c>
      <c r="C318" s="23">
        <v>16833</v>
      </c>
      <c r="D318" s="23">
        <v>3920</v>
      </c>
      <c r="E318" s="23">
        <v>0</v>
      </c>
      <c r="F318" s="23">
        <v>11155</v>
      </c>
      <c r="G318" s="23">
        <v>1198</v>
      </c>
      <c r="H318" s="23">
        <v>89694</v>
      </c>
      <c r="I318" s="23">
        <v>31809</v>
      </c>
      <c r="J318" s="23">
        <v>0</v>
      </c>
    </row>
    <row r="319" spans="1:10">
      <c r="A319" s="159" t="s">
        <v>631</v>
      </c>
      <c r="B319" s="23">
        <v>46088</v>
      </c>
      <c r="C319" s="23">
        <v>266</v>
      </c>
      <c r="D319" s="23">
        <v>1650</v>
      </c>
      <c r="E319" s="23">
        <v>0</v>
      </c>
      <c r="F319" s="23">
        <v>4450</v>
      </c>
      <c r="G319" s="23">
        <v>155</v>
      </c>
      <c r="H319" s="23">
        <v>27791</v>
      </c>
      <c r="I319" s="23">
        <v>8505</v>
      </c>
      <c r="J319" s="23">
        <v>1</v>
      </c>
    </row>
    <row r="320" spans="1:10">
      <c r="A320" s="159" t="s">
        <v>632</v>
      </c>
      <c r="B320" s="23">
        <v>21644</v>
      </c>
      <c r="C320" s="23">
        <v>1279</v>
      </c>
      <c r="D320" s="23">
        <v>1121</v>
      </c>
      <c r="E320" s="23">
        <v>0</v>
      </c>
      <c r="F320" s="23">
        <v>1791</v>
      </c>
      <c r="G320" s="23">
        <v>0</v>
      </c>
      <c r="H320" s="23">
        <v>14588</v>
      </c>
      <c r="I320" s="23">
        <v>3943</v>
      </c>
      <c r="J320" s="23">
        <v>0</v>
      </c>
    </row>
    <row r="321" spans="1:10" ht="13.5" thickBot="1">
      <c r="A321" s="26" t="s">
        <v>633</v>
      </c>
      <c r="B321" s="26">
        <v>21239</v>
      </c>
      <c r="C321" s="26">
        <v>1232</v>
      </c>
      <c r="D321" s="26">
        <v>1269</v>
      </c>
      <c r="E321" s="26">
        <v>0</v>
      </c>
      <c r="F321" s="26">
        <v>1668</v>
      </c>
      <c r="G321" s="26">
        <v>726</v>
      </c>
      <c r="H321" s="26">
        <v>8507</v>
      </c>
      <c r="I321" s="26">
        <v>4014</v>
      </c>
      <c r="J321" s="26">
        <v>31</v>
      </c>
    </row>
    <row r="322" spans="1:10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7" max="19" man="1"/>
    <brk id="94" max="19" man="1"/>
    <brk id="149" max="19" man="1"/>
    <brk id="206" max="19" man="1"/>
    <brk id="247" max="19" man="1"/>
    <brk id="29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1:H39"/>
  <sheetViews>
    <sheetView showGridLines="0" zoomScaleNormal="100" workbookViewId="0">
      <selection activeCell="A2" sqref="A2"/>
    </sheetView>
  </sheetViews>
  <sheetFormatPr defaultColWidth="0" defaultRowHeight="12.75" zeroHeight="1"/>
  <cols>
    <col min="1" max="1" width="25.5703125" style="11" customWidth="1"/>
    <col min="2" max="2" width="13.85546875" style="11" customWidth="1"/>
    <col min="3" max="3" width="11" style="11" customWidth="1"/>
    <col min="4" max="4" width="11.28515625" style="11" customWidth="1"/>
    <col min="5" max="5" width="11.140625" style="11" customWidth="1"/>
    <col min="6" max="6" width="16.5703125" style="11" customWidth="1"/>
    <col min="7" max="7" width="5" style="11" customWidth="1"/>
    <col min="8" max="16384" width="9.140625" style="11" hidden="1"/>
  </cols>
  <sheetData>
    <row r="1" spans="1:6"/>
    <row r="2" spans="1:6" ht="15.75">
      <c r="A2" s="8" t="s">
        <v>642</v>
      </c>
    </row>
    <row r="3" spans="1:6" ht="15" customHeight="1">
      <c r="A3" s="11" t="s">
        <v>643</v>
      </c>
    </row>
    <row r="4" spans="1:6" ht="15" customHeight="1">
      <c r="A4" s="9" t="s">
        <v>153</v>
      </c>
    </row>
    <row r="5" spans="1:6" ht="15" customHeight="1">
      <c r="A5" s="11" t="s">
        <v>154</v>
      </c>
    </row>
    <row r="6" spans="1:6" ht="6" customHeight="1">
      <c r="A6" s="9"/>
    </row>
    <row r="7" spans="1:6" ht="15.75" customHeight="1">
      <c r="A7" s="66" t="s">
        <v>155</v>
      </c>
      <c r="B7" s="67" t="s">
        <v>156</v>
      </c>
      <c r="C7" s="68" t="s">
        <v>157</v>
      </c>
      <c r="D7" s="68" t="s">
        <v>158</v>
      </c>
      <c r="E7" s="68" t="s">
        <v>159</v>
      </c>
      <c r="F7" s="68" t="s">
        <v>160</v>
      </c>
    </row>
    <row r="8" spans="1:6" ht="15.75" customHeight="1">
      <c r="A8" s="69"/>
      <c r="B8" s="47" t="s">
        <v>161</v>
      </c>
      <c r="C8" s="47" t="s">
        <v>162</v>
      </c>
      <c r="D8" s="47" t="s">
        <v>163</v>
      </c>
      <c r="E8" s="47" t="s">
        <v>164</v>
      </c>
      <c r="F8" s="47" t="s">
        <v>165</v>
      </c>
    </row>
    <row r="9" spans="1:6" ht="15.75" customHeight="1">
      <c r="A9" s="69"/>
      <c r="B9" s="47" t="s">
        <v>166</v>
      </c>
      <c r="C9" s="47" t="s">
        <v>277</v>
      </c>
      <c r="D9" s="47" t="s">
        <v>167</v>
      </c>
      <c r="E9" s="47" t="s">
        <v>644</v>
      </c>
      <c r="F9" s="47" t="s">
        <v>168</v>
      </c>
    </row>
    <row r="10" spans="1:6" ht="15.75" customHeight="1">
      <c r="A10" s="70"/>
      <c r="B10" s="15"/>
      <c r="C10" s="47" t="s">
        <v>169</v>
      </c>
      <c r="D10" s="47" t="s">
        <v>170</v>
      </c>
      <c r="E10" s="47" t="s">
        <v>22</v>
      </c>
      <c r="F10" s="47" t="s">
        <v>166</v>
      </c>
    </row>
    <row r="11" spans="1:6" ht="15.75" customHeight="1">
      <c r="A11" s="71"/>
      <c r="B11" s="43"/>
      <c r="C11" s="72">
        <v>2020</v>
      </c>
      <c r="D11" s="43"/>
      <c r="E11" s="43"/>
      <c r="F11" s="43"/>
    </row>
    <row r="12" spans="1:6">
      <c r="A12" s="21" t="s">
        <v>171</v>
      </c>
      <c r="B12" s="23">
        <v>30761802</v>
      </c>
      <c r="C12" s="23"/>
      <c r="D12" s="23"/>
      <c r="E12" s="23"/>
      <c r="F12" s="23">
        <f>SUM(F13:F15)</f>
        <v>30761790.011999998</v>
      </c>
    </row>
    <row r="13" spans="1:6">
      <c r="A13" s="69" t="s">
        <v>172</v>
      </c>
      <c r="B13" s="44" t="s">
        <v>273</v>
      </c>
      <c r="C13" s="23">
        <v>28618</v>
      </c>
      <c r="D13" s="23">
        <v>100</v>
      </c>
      <c r="E13" s="23">
        <v>1036534</v>
      </c>
      <c r="F13" s="23">
        <v>29663530.011999998</v>
      </c>
    </row>
    <row r="14" spans="1:6">
      <c r="A14" s="69" t="s">
        <v>173</v>
      </c>
      <c r="B14" s="44" t="s">
        <v>273</v>
      </c>
      <c r="C14" s="23">
        <v>830</v>
      </c>
      <c r="D14" s="23">
        <v>125</v>
      </c>
      <c r="E14" s="23">
        <v>1295668</v>
      </c>
      <c r="F14" s="23">
        <v>1075404.44</v>
      </c>
    </row>
    <row r="15" spans="1:6">
      <c r="A15" s="69" t="s">
        <v>174</v>
      </c>
      <c r="B15" s="44" t="s">
        <v>273</v>
      </c>
      <c r="C15" s="23">
        <v>49</v>
      </c>
      <c r="D15" s="23">
        <v>45</v>
      </c>
      <c r="E15" s="23">
        <v>466440</v>
      </c>
      <c r="F15" s="23">
        <v>22855.56</v>
      </c>
    </row>
    <row r="16" spans="1:6">
      <c r="A16" s="21" t="s">
        <v>175</v>
      </c>
      <c r="B16" s="44">
        <v>8219446</v>
      </c>
      <c r="C16" s="23">
        <v>39024</v>
      </c>
      <c r="D16" s="23">
        <v>100</v>
      </c>
      <c r="E16" s="23">
        <v>210625</v>
      </c>
      <c r="F16" s="23">
        <v>8219430</v>
      </c>
    </row>
    <row r="17" spans="1:6">
      <c r="A17" s="21" t="s">
        <v>176</v>
      </c>
      <c r="B17" s="44">
        <v>4781843</v>
      </c>
      <c r="C17" s="23"/>
      <c r="D17" s="23"/>
      <c r="E17" s="23"/>
      <c r="F17" s="23">
        <f>SUM(F18:F22)</f>
        <v>4781850.8330000006</v>
      </c>
    </row>
    <row r="18" spans="1:6">
      <c r="A18" s="69" t="s">
        <v>177</v>
      </c>
      <c r="B18" s="44" t="s">
        <v>273</v>
      </c>
      <c r="C18" s="23">
        <v>8791</v>
      </c>
      <c r="D18" s="23">
        <v>100</v>
      </c>
      <c r="E18" s="23">
        <v>301895</v>
      </c>
      <c r="F18" s="23">
        <v>2653958.9449999998</v>
      </c>
    </row>
    <row r="19" spans="1:6">
      <c r="A19" s="69" t="s">
        <v>178</v>
      </c>
      <c r="B19" s="44" t="s">
        <v>273</v>
      </c>
      <c r="C19" s="23">
        <v>4502</v>
      </c>
      <c r="D19" s="23">
        <v>55</v>
      </c>
      <c r="E19" s="23">
        <v>166043</v>
      </c>
      <c r="F19" s="23">
        <v>747525.58600000001</v>
      </c>
    </row>
    <row r="20" spans="1:6">
      <c r="A20" s="69" t="s">
        <v>179</v>
      </c>
      <c r="B20" s="44" t="s">
        <v>273</v>
      </c>
      <c r="C20" s="23">
        <v>4013</v>
      </c>
      <c r="D20" s="23">
        <v>25</v>
      </c>
      <c r="E20" s="23">
        <v>75474</v>
      </c>
      <c r="F20" s="23">
        <v>302877.16200000001</v>
      </c>
    </row>
    <row r="21" spans="1:6">
      <c r="A21" s="69" t="s">
        <v>180</v>
      </c>
      <c r="B21" s="44" t="s">
        <v>273</v>
      </c>
      <c r="C21" s="23">
        <v>7055</v>
      </c>
      <c r="D21" s="23">
        <v>25</v>
      </c>
      <c r="E21" s="23">
        <v>75474</v>
      </c>
      <c r="F21" s="23">
        <v>532469.06999999995</v>
      </c>
    </row>
    <row r="22" spans="1:6">
      <c r="A22" s="69" t="s">
        <v>181</v>
      </c>
      <c r="B22" s="44" t="s">
        <v>273</v>
      </c>
      <c r="C22" s="23">
        <v>18053</v>
      </c>
      <c r="D22" s="23">
        <v>10</v>
      </c>
      <c r="E22" s="23">
        <v>30190</v>
      </c>
      <c r="F22" s="23">
        <v>545020.06999999995</v>
      </c>
    </row>
    <row r="23" spans="1:6">
      <c r="A23" s="73" t="s">
        <v>182</v>
      </c>
      <c r="B23" s="44">
        <v>7474447</v>
      </c>
      <c r="C23" s="23"/>
      <c r="D23" s="23"/>
      <c r="E23" s="23"/>
      <c r="F23" s="23">
        <f>SUM(F24:F25)</f>
        <v>7474441.7480000006</v>
      </c>
    </row>
    <row r="24" spans="1:6">
      <c r="A24" s="69" t="s">
        <v>183</v>
      </c>
      <c r="B24" s="44"/>
      <c r="C24" s="23">
        <v>5274</v>
      </c>
      <c r="D24" s="23">
        <v>100</v>
      </c>
      <c r="E24" s="23">
        <v>612358</v>
      </c>
      <c r="F24" s="23">
        <v>3229576.0920000002</v>
      </c>
    </row>
    <row r="25" spans="1:6" ht="14.25">
      <c r="A25" s="69" t="s">
        <v>184</v>
      </c>
      <c r="B25" s="44"/>
      <c r="C25" s="23">
        <v>13864</v>
      </c>
      <c r="D25" s="23">
        <v>50</v>
      </c>
      <c r="E25" s="23">
        <v>306179</v>
      </c>
      <c r="F25" s="23">
        <v>4244865.6560000004</v>
      </c>
    </row>
    <row r="26" spans="1:6" ht="18.75" customHeight="1">
      <c r="A26" s="74" t="s">
        <v>86</v>
      </c>
      <c r="B26" s="75">
        <f>B23+B17+B16+B12</f>
        <v>51237538</v>
      </c>
      <c r="C26" s="76"/>
      <c r="D26" s="76"/>
      <c r="E26" s="76"/>
      <c r="F26" s="76">
        <f>F12+F16+F17+F23</f>
        <v>51237512.593000002</v>
      </c>
    </row>
    <row r="27" spans="1:6" ht="21" customHeight="1">
      <c r="A27" s="77" t="s">
        <v>645</v>
      </c>
      <c r="B27" s="17"/>
      <c r="C27" s="17"/>
      <c r="D27" s="17"/>
      <c r="E27" s="17"/>
      <c r="F27" s="37"/>
    </row>
    <row r="28" spans="1:6">
      <c r="A28" s="77" t="s">
        <v>185</v>
      </c>
      <c r="B28" s="17"/>
      <c r="C28" s="17"/>
      <c r="D28" s="17"/>
      <c r="E28" s="17"/>
      <c r="F28" s="37"/>
    </row>
    <row r="29" spans="1:6">
      <c r="A29" s="78" t="s">
        <v>186</v>
      </c>
      <c r="B29" s="17"/>
      <c r="C29" s="17"/>
      <c r="D29" s="17"/>
      <c r="E29" s="17"/>
      <c r="F29" s="37"/>
    </row>
    <row r="30" spans="1:6"/>
    <row r="31" spans="1:6" ht="15.75">
      <c r="A31" s="79" t="s">
        <v>187</v>
      </c>
      <c r="B31" s="17"/>
      <c r="C31" s="17"/>
      <c r="D31" s="17"/>
      <c r="E31" s="17"/>
    </row>
    <row r="32" spans="1:6" ht="15.75">
      <c r="A32" s="80"/>
      <c r="B32" s="81" t="s">
        <v>276</v>
      </c>
      <c r="C32" s="186" t="s">
        <v>319</v>
      </c>
      <c r="D32" s="184"/>
      <c r="E32" s="81" t="s">
        <v>188</v>
      </c>
    </row>
    <row r="33" spans="1:8" ht="15.75">
      <c r="A33" s="82"/>
      <c r="B33" s="75" t="s">
        <v>646</v>
      </c>
      <c r="C33" s="83">
        <v>2021</v>
      </c>
      <c r="D33" s="83" t="s">
        <v>647</v>
      </c>
      <c r="E33" s="75" t="s">
        <v>648</v>
      </c>
    </row>
    <row r="34" spans="1:8" ht="18" customHeight="1">
      <c r="A34" s="18" t="s">
        <v>189</v>
      </c>
      <c r="B34" s="23">
        <v>70764244</v>
      </c>
    </row>
    <row r="35" spans="1:8">
      <c r="A35" s="18" t="s">
        <v>190</v>
      </c>
      <c r="B35" s="23">
        <v>15105876</v>
      </c>
    </row>
    <row r="36" spans="1:8">
      <c r="A36" s="20" t="s">
        <v>191</v>
      </c>
      <c r="B36" s="76">
        <f>B34-B35</f>
        <v>55658368</v>
      </c>
      <c r="C36" s="42">
        <v>1.018</v>
      </c>
      <c r="D36" s="42">
        <v>1.0149999999999999</v>
      </c>
      <c r="E36" s="76">
        <v>57510121.903360002</v>
      </c>
    </row>
    <row r="37" spans="1:8" ht="19.5" customHeight="1">
      <c r="A37" s="84" t="s">
        <v>649</v>
      </c>
      <c r="B37" s="17"/>
      <c r="C37" s="17"/>
      <c r="D37" s="17"/>
      <c r="E37" s="17"/>
      <c r="F37" s="17"/>
      <c r="H37" s="23"/>
    </row>
    <row r="38" spans="1:8">
      <c r="A38" s="149" t="s">
        <v>650</v>
      </c>
      <c r="B38" s="85"/>
    </row>
    <row r="39" spans="1:8"/>
  </sheetData>
  <mergeCells count="1">
    <mergeCell ref="C32:D3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"/>
  <dimension ref="A1:D52"/>
  <sheetViews>
    <sheetView showGridLines="0" zoomScaleNormal="100" workbookViewId="0">
      <selection activeCell="B1" sqref="B1"/>
    </sheetView>
  </sheetViews>
  <sheetFormatPr defaultColWidth="0" defaultRowHeight="15" customHeight="1" zeroHeight="1"/>
  <cols>
    <col min="1" max="1" width="3.85546875" style="86" customWidth="1"/>
    <col min="2" max="2" width="55.7109375" style="86" customWidth="1"/>
    <col min="3" max="3" width="20.28515625" style="99" customWidth="1"/>
    <col min="4" max="4" width="10.7109375" style="86" customWidth="1"/>
    <col min="5" max="16384" width="53.28515625" style="86" hidden="1"/>
  </cols>
  <sheetData>
    <row r="1" spans="1:4" ht="18" customHeight="1">
      <c r="B1" s="87" t="s">
        <v>984</v>
      </c>
      <c r="C1" s="88"/>
    </row>
    <row r="2" spans="1:4" ht="12.75" customHeight="1">
      <c r="A2" s="89"/>
      <c r="B2" s="9"/>
      <c r="C2" s="90"/>
    </row>
    <row r="3" spans="1:4" ht="21" customHeight="1">
      <c r="A3" s="89"/>
      <c r="B3" s="91"/>
      <c r="C3" s="92" t="s">
        <v>192</v>
      </c>
    </row>
    <row r="4" spans="1:4" ht="12.75" customHeight="1">
      <c r="A4" s="89"/>
      <c r="B4" s="91"/>
      <c r="C4" s="93" t="s">
        <v>314</v>
      </c>
    </row>
    <row r="5" spans="1:4" ht="18" customHeight="1">
      <c r="A5" s="89"/>
      <c r="B5" s="94" t="s">
        <v>651</v>
      </c>
      <c r="C5" s="95"/>
    </row>
    <row r="6" spans="1:4" ht="12.75" customHeight="1">
      <c r="A6" s="89"/>
      <c r="B6" s="91" t="s">
        <v>193</v>
      </c>
      <c r="C6" s="95">
        <f>VLOOKUP($C$4,Data!$C$11:$AQ$300,2,0)</f>
        <v>490787.76799999998</v>
      </c>
    </row>
    <row r="7" spans="1:4" ht="12.75" customHeight="1">
      <c r="A7" s="89"/>
      <c r="B7" s="96" t="s">
        <v>194</v>
      </c>
      <c r="C7" s="95">
        <f>VLOOKUP($C$4,Data!$C$11:$AQ$300,3,0)</f>
        <v>57146</v>
      </c>
    </row>
    <row r="8" spans="1:4" s="8" customFormat="1" ht="12.75" customHeight="1">
      <c r="A8" s="79"/>
      <c r="B8" s="97" t="s">
        <v>195</v>
      </c>
      <c r="C8" s="95">
        <f>VLOOKUP($C$4,Data!$C$11:$AQ$300,4,0)</f>
        <v>547933.76800000004</v>
      </c>
    </row>
    <row r="9" spans="1:4" ht="24" customHeight="1">
      <c r="A9" s="89"/>
      <c r="B9" s="94" t="s">
        <v>196</v>
      </c>
      <c r="C9" s="95"/>
      <c r="D9" s="11"/>
    </row>
    <row r="10" spans="1:4" ht="12.75" customHeight="1">
      <c r="A10" s="89"/>
      <c r="B10" s="98" t="s">
        <v>652</v>
      </c>
      <c r="D10" s="11"/>
    </row>
    <row r="11" spans="1:4" ht="12.75" customHeight="1">
      <c r="A11" s="89"/>
      <c r="B11" s="91" t="s">
        <v>262</v>
      </c>
      <c r="C11" s="95">
        <f>VLOOKUP($C$4,Data!$C$11:$AQ$300,5,0)</f>
        <v>241005</v>
      </c>
      <c r="D11" s="11"/>
    </row>
    <row r="12" spans="1:4" ht="12.75" customHeight="1">
      <c r="A12" s="89"/>
      <c r="B12" s="91" t="s">
        <v>263</v>
      </c>
      <c r="C12" s="95">
        <f>VLOOKUP($C$4,Data!$C$11:$AQ$300,6,0)</f>
        <v>147302</v>
      </c>
      <c r="D12" s="11"/>
    </row>
    <row r="13" spans="1:4" ht="12.75" customHeight="1">
      <c r="A13" s="89"/>
      <c r="B13" s="91" t="s">
        <v>264</v>
      </c>
      <c r="C13" s="95">
        <f>VLOOKUP($C$4,Data!$C$11:$AQ$300,7,0)</f>
        <v>20709</v>
      </c>
      <c r="D13" s="11"/>
    </row>
    <row r="14" spans="1:4" ht="12.75" customHeight="1">
      <c r="A14" s="89"/>
      <c r="B14" s="100" t="s">
        <v>197</v>
      </c>
      <c r="C14" s="95">
        <f>VLOOKUP($C$4,Data!$C$11:$AQ$300,8,0)</f>
        <v>21395</v>
      </c>
    </row>
    <row r="15" spans="1:4" ht="12.75" customHeight="1">
      <c r="A15" s="89"/>
      <c r="B15" s="100" t="s">
        <v>198</v>
      </c>
      <c r="C15" s="95">
        <f>VLOOKUP($C$4,Data!$C$11:$AQ$300,9,0)</f>
        <v>0</v>
      </c>
    </row>
    <row r="16" spans="1:4" ht="12.75" customHeight="1">
      <c r="A16" s="89"/>
      <c r="B16" s="91" t="s">
        <v>265</v>
      </c>
      <c r="C16" s="95">
        <f>VLOOKUP($C$4,Data!$C$11:$AQ$300,10,0)</f>
        <v>73</v>
      </c>
    </row>
    <row r="17" spans="1:4" ht="12.75" customHeight="1">
      <c r="A17" s="89"/>
      <c r="B17" s="91" t="s">
        <v>266</v>
      </c>
      <c r="C17" s="95">
        <f>VLOOKUP($C$4,Data!$C$11:$AQ$300,11,0)</f>
        <v>58107</v>
      </c>
    </row>
    <row r="18" spans="1:4" ht="12.75" customHeight="1">
      <c r="A18" s="89"/>
      <c r="B18" s="91" t="s">
        <v>267</v>
      </c>
      <c r="C18" s="95">
        <f>VLOOKUP($C$4,Data!$C$11:$AQ$300,12,0)</f>
        <v>57146</v>
      </c>
    </row>
    <row r="19" spans="1:4" ht="12.75" customHeight="1">
      <c r="A19" s="89"/>
      <c r="B19" s="100" t="s">
        <v>199</v>
      </c>
      <c r="C19" s="95">
        <f>VLOOKUP($C$4,Data!$C$11:$AQ$300,13,0)</f>
        <v>2467</v>
      </c>
    </row>
    <row r="20" spans="1:4" ht="21" customHeight="1">
      <c r="A20" s="89"/>
      <c r="B20" s="101" t="s">
        <v>268</v>
      </c>
      <c r="C20" s="95"/>
    </row>
    <row r="21" spans="1:4" ht="12.75" customHeight="1">
      <c r="A21" s="89"/>
      <c r="B21" s="18" t="s">
        <v>640</v>
      </c>
      <c r="C21" s="95">
        <f>VLOOKUP($C$4,Data!$C$11:$AQ$300,14,0)</f>
        <v>337768.50750000001</v>
      </c>
    </row>
    <row r="22" spans="1:4" ht="12.75" customHeight="1">
      <c r="A22" s="89"/>
      <c r="B22" s="102" t="s">
        <v>200</v>
      </c>
      <c r="C22" s="95">
        <f>VLOOKUP($C$4,Data!$C$11:$AQ$300,15,0)</f>
        <v>160995.1</v>
      </c>
    </row>
    <row r="23" spans="1:4" ht="12.75" customHeight="1">
      <c r="A23" s="89"/>
      <c r="B23" s="103" t="s">
        <v>201</v>
      </c>
      <c r="C23" s="95">
        <f>VLOOKUP($C$4,Data!$C$11:$AQ$300,16,0)</f>
        <v>-51549.95</v>
      </c>
    </row>
    <row r="24" spans="1:4" ht="12.75" customHeight="1">
      <c r="A24" s="89"/>
      <c r="B24" s="103" t="s">
        <v>202</v>
      </c>
      <c r="C24" s="95">
        <f>VLOOKUP($C$4,Data!$C$11:$AQ$300,17,0)</f>
        <v>38695.910000000003</v>
      </c>
    </row>
    <row r="25" spans="1:4" s="9" customFormat="1" ht="12.75" customHeight="1">
      <c r="B25" s="101" t="s">
        <v>203</v>
      </c>
      <c r="C25" s="95">
        <f>VLOOKUP($C$4,Data!$C$11:$AQ$300,18,0)</f>
        <v>485909.5675</v>
      </c>
    </row>
    <row r="26" spans="1:4" s="9" customFormat="1" ht="21" customHeight="1">
      <c r="B26" s="101" t="s">
        <v>269</v>
      </c>
      <c r="C26" s="95"/>
    </row>
    <row r="27" spans="1:4" s="9" customFormat="1" ht="12.75" customHeight="1">
      <c r="B27" s="18" t="s">
        <v>271</v>
      </c>
      <c r="C27" s="95">
        <f>VLOOKUP($C$4,Data!$C$11:$AQ$300,18,0)</f>
        <v>485909.5675</v>
      </c>
    </row>
    <row r="28" spans="1:4" ht="12.75" customHeight="1">
      <c r="B28" s="18" t="s">
        <v>272</v>
      </c>
      <c r="C28" s="95">
        <f>VLOOKUP($C$4,Data!$C$11:$AQ$300,19,0)</f>
        <v>547933.76800000004</v>
      </c>
      <c r="D28" s="9"/>
    </row>
    <row r="29" spans="1:4" ht="12.75" customHeight="1">
      <c r="B29" s="18" t="s">
        <v>204</v>
      </c>
      <c r="C29" s="95">
        <f>VLOOKUP($C$4,Data!$C$11:$AQ$300,20,0)</f>
        <v>465743.70280000003</v>
      </c>
      <c r="D29" s="9"/>
    </row>
    <row r="30" spans="1:4" ht="12.75" customHeight="1">
      <c r="B30" s="33" t="s">
        <v>205</v>
      </c>
      <c r="C30" s="95">
        <f>VLOOKUP($C$4,Data!$C$11:$AQ$300,21,0)</f>
        <v>20165.8647000001</v>
      </c>
      <c r="D30" s="9"/>
    </row>
    <row r="31" spans="1:4" ht="12.75" customHeight="1">
      <c r="B31" s="33" t="s">
        <v>206</v>
      </c>
      <c r="C31" s="95">
        <f>VLOOKUP($C$4,Data!$C$11:$AQ$300,22,0)</f>
        <v>14116.1052900001</v>
      </c>
      <c r="D31" s="9"/>
    </row>
    <row r="32" spans="1:4" ht="12.75" customHeight="1">
      <c r="B32" s="33" t="s">
        <v>653</v>
      </c>
      <c r="C32" s="104">
        <f>VLOOKUP($C$4,Data!$C$11:$AQ$300,23,0)</f>
        <v>1.026</v>
      </c>
      <c r="D32" s="9"/>
    </row>
    <row r="33" spans="2:4" ht="24" customHeight="1">
      <c r="B33" s="94" t="s">
        <v>270</v>
      </c>
      <c r="C33" s="95"/>
      <c r="D33" s="9"/>
    </row>
    <row r="34" spans="2:4" ht="12.75" customHeight="1">
      <c r="B34" s="33" t="s">
        <v>970</v>
      </c>
      <c r="C34" s="95">
        <f>VLOOKUP($C$4,Data!$C$11:$AQ$300,24,0)</f>
        <v>95011</v>
      </c>
      <c r="D34" s="9"/>
    </row>
    <row r="35" spans="2:4" ht="12.75" customHeight="1">
      <c r="B35" s="33" t="s">
        <v>654</v>
      </c>
      <c r="C35" s="95">
        <f>VLOOKUP($C$4,Data!$C$11:$AQ$300,25,0)</f>
        <v>562180.04596799996</v>
      </c>
      <c r="D35" s="9"/>
    </row>
    <row r="36" spans="2:4" ht="12.75" customHeight="1">
      <c r="B36" s="33" t="s">
        <v>655</v>
      </c>
      <c r="C36" s="95"/>
      <c r="D36" s="9"/>
    </row>
    <row r="37" spans="2:4" ht="12.75" customHeight="1">
      <c r="B37" s="105" t="s">
        <v>207</v>
      </c>
      <c r="C37" s="95">
        <f>VLOOKUP($C$4,Data!$C$11:$AQ$300,26,0)</f>
        <v>561916.09921513905</v>
      </c>
      <c r="D37" s="9"/>
    </row>
    <row r="38" spans="2:4" ht="12.75" customHeight="1">
      <c r="B38" s="105" t="str">
        <f>"- kronor per invånare (riksmedelvärde: "&amp;ROUND('Tabell 1'!G8,0)&amp; ")"</f>
        <v>- kronor per invånare (riksmedelvärde: 5507)</v>
      </c>
      <c r="C38" s="95">
        <f>VLOOKUP($C$4,Data!$C$11:$AQ$300,27,0)</f>
        <v>5914.2215029326999</v>
      </c>
      <c r="D38" s="9"/>
    </row>
    <row r="39" spans="2:4" ht="12.75" customHeight="1">
      <c r="B39" s="33" t="s">
        <v>208</v>
      </c>
      <c r="C39" s="95">
        <f>VLOOKUP($C$4,Data!$C$11:$AQ$300,28,0)</f>
        <v>407.22435620423897</v>
      </c>
      <c r="D39" s="9"/>
    </row>
    <row r="40" spans="2:4" ht="18" customHeight="1">
      <c r="B40" s="106" t="s">
        <v>278</v>
      </c>
      <c r="C40" s="161">
        <f>VLOOKUP($C$4,Data!$C$11:$AQ$300,29,0)</f>
        <v>38690793</v>
      </c>
      <c r="D40" s="9"/>
    </row>
    <row r="41" spans="2:4" ht="12.75" customHeight="1">
      <c r="B41" s="33"/>
      <c r="D41" s="9"/>
    </row>
    <row r="42" spans="2:4" ht="12.75" customHeight="1">
      <c r="B42" s="33"/>
      <c r="C42" s="95"/>
      <c r="D42" s="9"/>
    </row>
    <row r="43" spans="2:4" s="108" customFormat="1" ht="8.25" customHeight="1" thickBot="1">
      <c r="B43" s="25"/>
      <c r="C43" s="107"/>
      <c r="D43" s="25"/>
    </row>
    <row r="51" spans="2:2" hidden="1">
      <c r="B51" s="109"/>
    </row>
    <row r="52" spans="2:2" hidden="1">
      <c r="B52" s="109"/>
    </row>
  </sheetData>
  <conditionalFormatting sqref="C6:C8 C20 C42">
    <cfRule type="cellIs" dxfId="1" priority="1" stopIfTrue="1" operator="lessThan">
      <formula>0</formula>
    </cfRule>
  </conditionalFormatting>
  <conditionalFormatting sqref="C26:C3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ComboBox1">
          <controlPr defaultSize="0" autoLine="0" linkedCell="C4" listFillRange="Data!C11:C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381000</xdr:colOff>
                <xdr:row>4</xdr:row>
                <xdr:rowOff>57150</xdr:rowOff>
              </to>
            </anchor>
          </controlPr>
        </control>
      </mc:Choice>
      <mc:Fallback>
        <control shapeId="6145" r:id="rId4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AG342"/>
  <sheetViews>
    <sheetView zoomScaleNormal="100" workbookViewId="0">
      <selection activeCell="B300" sqref="B300"/>
    </sheetView>
  </sheetViews>
  <sheetFormatPr defaultColWidth="9.140625" defaultRowHeight="12.75"/>
  <cols>
    <col min="1" max="1" width="9.140625" style="122"/>
    <col min="2" max="2" width="5" style="11" bestFit="1" customWidth="1"/>
    <col min="3" max="3" width="14.7109375" style="11" bestFit="1" customWidth="1"/>
    <col min="4" max="4" width="9.140625" style="11"/>
    <col min="5" max="5" width="9.42578125" style="11" bestFit="1" customWidth="1"/>
    <col min="6" max="7" width="9.140625" style="11"/>
    <col min="8" max="8" width="11" style="11" bestFit="1" customWidth="1"/>
    <col min="9" max="9" width="10.140625" style="11" bestFit="1" customWidth="1"/>
    <col min="10" max="10" width="9" style="11" bestFit="1" customWidth="1"/>
    <col min="11" max="12" width="7.5703125" style="11" bestFit="1" customWidth="1"/>
    <col min="13" max="14" width="9.42578125" style="11" bestFit="1" customWidth="1"/>
    <col min="15" max="15" width="8.42578125" style="11" bestFit="1" customWidth="1"/>
    <col min="16" max="16" width="9.7109375" style="11" bestFit="1" customWidth="1"/>
    <col min="17" max="17" width="11.28515625" style="11" customWidth="1"/>
    <col min="18" max="18" width="8.140625" style="11" bestFit="1" customWidth="1"/>
    <col min="19" max="19" width="8.85546875" style="11" bestFit="1" customWidth="1"/>
    <col min="20" max="20" width="9.5703125" style="11" bestFit="1" customWidth="1"/>
    <col min="21" max="23" width="9.140625" style="11"/>
    <col min="24" max="24" width="9.7109375" style="11" bestFit="1" customWidth="1"/>
    <col min="25" max="25" width="9.140625" style="11"/>
    <col min="26" max="26" width="10.140625" style="11" bestFit="1" customWidth="1"/>
    <col min="27" max="27" width="9.5703125" style="11" bestFit="1" customWidth="1"/>
    <col min="28" max="29" width="10.140625" style="11" bestFit="1" customWidth="1"/>
    <col min="30" max="30" width="9" style="11" bestFit="1" customWidth="1"/>
    <col min="31" max="31" width="11.140625" style="11" bestFit="1" customWidth="1"/>
    <col min="32" max="32" width="12.7109375" style="11" bestFit="1" customWidth="1"/>
    <col min="33" max="33" width="14.7109375" style="11" bestFit="1" customWidth="1"/>
    <col min="34" max="34" width="10" style="11" bestFit="1" customWidth="1"/>
    <col min="35" max="35" width="9.85546875" style="11" bestFit="1" customWidth="1"/>
    <col min="36" max="36" width="9.7109375" style="11" bestFit="1" customWidth="1"/>
    <col min="37" max="37" width="9" style="11" bestFit="1" customWidth="1"/>
    <col min="38" max="38" width="12" style="11" bestFit="1" customWidth="1"/>
    <col min="39" max="39" width="11.85546875" style="11" bestFit="1" customWidth="1"/>
    <col min="40" max="41" width="7.85546875" style="11" bestFit="1" customWidth="1"/>
    <col min="42" max="16384" width="9.140625" style="11"/>
  </cols>
  <sheetData>
    <row r="1" spans="1:33" ht="15">
      <c r="C1" s="110" t="s">
        <v>209</v>
      </c>
      <c r="D1" s="47" t="s">
        <v>9</v>
      </c>
      <c r="E1" s="10" t="s">
        <v>210</v>
      </c>
      <c r="F1" s="10" t="s">
        <v>7</v>
      </c>
      <c r="G1" s="187" t="s">
        <v>256</v>
      </c>
      <c r="H1" s="188"/>
      <c r="I1" s="188"/>
      <c r="J1" s="188"/>
      <c r="K1" s="188"/>
      <c r="L1" s="188"/>
      <c r="M1" s="188"/>
      <c r="N1" s="188"/>
      <c r="O1" s="188"/>
      <c r="P1" s="189" t="s">
        <v>211</v>
      </c>
      <c r="Q1" s="190"/>
      <c r="R1" s="190"/>
      <c r="S1" s="190"/>
      <c r="T1" s="190"/>
      <c r="U1" s="10" t="s">
        <v>7</v>
      </c>
      <c r="V1" s="10" t="s">
        <v>81</v>
      </c>
      <c r="W1" s="10" t="s">
        <v>82</v>
      </c>
      <c r="X1" s="10" t="s">
        <v>82</v>
      </c>
      <c r="Y1" s="10" t="s">
        <v>8</v>
      </c>
      <c r="Z1" s="34" t="s">
        <v>212</v>
      </c>
      <c r="AA1" s="10" t="s">
        <v>9</v>
      </c>
      <c r="AB1" s="10" t="s">
        <v>9</v>
      </c>
      <c r="AC1" s="10" t="s">
        <v>9</v>
      </c>
      <c r="AD1" s="10" t="s">
        <v>11</v>
      </c>
      <c r="AE1" s="10" t="s">
        <v>11</v>
      </c>
      <c r="AF1" s="10"/>
    </row>
    <row r="2" spans="1:33">
      <c r="C2" s="111"/>
      <c r="D2" s="47" t="s">
        <v>15</v>
      </c>
      <c r="E2" s="10" t="s">
        <v>213</v>
      </c>
      <c r="F2" s="10" t="s">
        <v>13</v>
      </c>
      <c r="G2" s="10" t="s">
        <v>214</v>
      </c>
      <c r="H2" s="10" t="s">
        <v>215</v>
      </c>
      <c r="I2" s="186" t="s">
        <v>216</v>
      </c>
      <c r="J2" s="186"/>
      <c r="K2" s="186"/>
      <c r="L2" s="10" t="s">
        <v>122</v>
      </c>
      <c r="M2" s="10" t="s">
        <v>210</v>
      </c>
      <c r="N2" s="10" t="s">
        <v>210</v>
      </c>
      <c r="O2" s="10" t="s">
        <v>124</v>
      </c>
      <c r="P2" s="10" t="s">
        <v>83</v>
      </c>
      <c r="Q2" s="112" t="s">
        <v>217</v>
      </c>
      <c r="R2" s="112" t="s">
        <v>217</v>
      </c>
      <c r="S2" s="15" t="s">
        <v>218</v>
      </c>
      <c r="T2" s="10" t="s">
        <v>86</v>
      </c>
      <c r="U2" s="10" t="s">
        <v>13</v>
      </c>
      <c r="V2" s="10" t="s">
        <v>87</v>
      </c>
      <c r="W2" s="10" t="s">
        <v>88</v>
      </c>
      <c r="X2" s="10" t="s">
        <v>88</v>
      </c>
      <c r="Y2" s="10" t="s">
        <v>14</v>
      </c>
      <c r="Z2" s="112"/>
      <c r="AA2" s="10" t="s">
        <v>15</v>
      </c>
      <c r="AB2" s="10" t="s">
        <v>15</v>
      </c>
      <c r="AC2" s="10" t="s">
        <v>15</v>
      </c>
      <c r="AD2" s="10" t="s">
        <v>219</v>
      </c>
      <c r="AE2" s="10" t="s">
        <v>279</v>
      </c>
      <c r="AF2" s="10"/>
    </row>
    <row r="3" spans="1:33">
      <c r="C3" s="111"/>
      <c r="D3" s="47" t="s">
        <v>220</v>
      </c>
      <c r="E3" s="16" t="s">
        <v>166</v>
      </c>
      <c r="F3" s="10" t="s">
        <v>19</v>
      </c>
      <c r="G3" s="10" t="s">
        <v>125</v>
      </c>
      <c r="H3" s="10" t="s">
        <v>221</v>
      </c>
      <c r="I3" s="10" t="s">
        <v>222</v>
      </c>
      <c r="J3" s="191" t="s">
        <v>223</v>
      </c>
      <c r="K3" s="191"/>
      <c r="L3" s="10" t="s">
        <v>129</v>
      </c>
      <c r="M3" s="10" t="s">
        <v>224</v>
      </c>
      <c r="N3" s="10" t="s">
        <v>225</v>
      </c>
      <c r="O3" s="10" t="s">
        <v>132</v>
      </c>
      <c r="P3" s="10" t="s">
        <v>89</v>
      </c>
      <c r="Q3" s="15" t="s">
        <v>226</v>
      </c>
      <c r="R3" s="15" t="s">
        <v>227</v>
      </c>
      <c r="S3" s="15" t="s">
        <v>87</v>
      </c>
      <c r="T3" s="10" t="s">
        <v>228</v>
      </c>
      <c r="U3" s="10" t="s">
        <v>19</v>
      </c>
      <c r="V3" s="10" t="s">
        <v>93</v>
      </c>
      <c r="W3" s="10" t="s">
        <v>87</v>
      </c>
      <c r="X3" s="10" t="s">
        <v>87</v>
      </c>
      <c r="Y3" s="10" t="s">
        <v>20</v>
      </c>
      <c r="Z3" s="113"/>
      <c r="AA3" s="10" t="s">
        <v>229</v>
      </c>
      <c r="AB3" s="10" t="s">
        <v>230</v>
      </c>
      <c r="AC3" s="10" t="s">
        <v>230</v>
      </c>
      <c r="AD3" s="10" t="s">
        <v>17</v>
      </c>
      <c r="AE3" s="10" t="s">
        <v>22</v>
      </c>
      <c r="AF3" s="10"/>
    </row>
    <row r="4" spans="1:33">
      <c r="C4" s="111"/>
      <c r="D4" s="47" t="s">
        <v>231</v>
      </c>
      <c r="E4" s="16"/>
      <c r="F4" s="10" t="s">
        <v>232</v>
      </c>
      <c r="G4" s="10" t="s">
        <v>233</v>
      </c>
      <c r="H4" s="10" t="s">
        <v>234</v>
      </c>
      <c r="I4" s="10" t="s">
        <v>235</v>
      </c>
      <c r="J4" s="192" t="s">
        <v>236</v>
      </c>
      <c r="K4" s="192"/>
      <c r="L4" s="10"/>
      <c r="M4" s="47"/>
      <c r="N4" s="47"/>
      <c r="O4" s="10" t="s">
        <v>54</v>
      </c>
      <c r="P4" s="10" t="s">
        <v>98</v>
      </c>
      <c r="Q4" s="15" t="s">
        <v>54</v>
      </c>
      <c r="R4" s="15" t="s">
        <v>237</v>
      </c>
      <c r="S4" s="15" t="s">
        <v>15</v>
      </c>
      <c r="T4" s="10" t="s">
        <v>87</v>
      </c>
      <c r="U4" s="10" t="s">
        <v>232</v>
      </c>
      <c r="V4" s="114" t="s">
        <v>238</v>
      </c>
      <c r="W4" s="10" t="s">
        <v>93</v>
      </c>
      <c r="X4" s="10" t="s">
        <v>239</v>
      </c>
      <c r="Y4" s="10" t="s">
        <v>23</v>
      </c>
      <c r="Z4" s="15"/>
      <c r="AA4" s="10" t="s">
        <v>240</v>
      </c>
      <c r="AB4" s="10" t="s">
        <v>241</v>
      </c>
      <c r="AC4" s="10" t="s">
        <v>241</v>
      </c>
      <c r="AD4" s="10" t="s">
        <v>242</v>
      </c>
      <c r="AE4" s="10"/>
      <c r="AF4" s="10"/>
    </row>
    <row r="5" spans="1:33">
      <c r="C5" s="111"/>
      <c r="D5" s="47" t="s">
        <v>166</v>
      </c>
      <c r="E5" s="39"/>
      <c r="F5" s="10" t="s">
        <v>166</v>
      </c>
      <c r="G5" s="10" t="s">
        <v>243</v>
      </c>
      <c r="H5" s="10" t="s">
        <v>236</v>
      </c>
      <c r="I5" s="10" t="s">
        <v>138</v>
      </c>
      <c r="J5" s="10" t="s">
        <v>244</v>
      </c>
      <c r="K5" s="10" t="s">
        <v>245</v>
      </c>
      <c r="L5" s="10"/>
      <c r="M5" s="10"/>
      <c r="N5" s="10"/>
      <c r="O5" s="10" t="s">
        <v>141</v>
      </c>
      <c r="P5" s="10" t="s">
        <v>246</v>
      </c>
      <c r="Q5" s="15" t="s">
        <v>247</v>
      </c>
      <c r="R5" s="15" t="s">
        <v>248</v>
      </c>
      <c r="S5" s="15" t="s">
        <v>249</v>
      </c>
      <c r="T5" s="10" t="s">
        <v>93</v>
      </c>
      <c r="U5" s="10" t="s">
        <v>166</v>
      </c>
      <c r="V5" s="10"/>
      <c r="W5" s="15"/>
      <c r="X5" s="114" t="s">
        <v>250</v>
      </c>
      <c r="Y5" s="10"/>
      <c r="Z5" s="15"/>
      <c r="AA5" s="10" t="s">
        <v>166</v>
      </c>
      <c r="AB5" s="10" t="s">
        <v>166</v>
      </c>
      <c r="AC5" s="10" t="s">
        <v>251</v>
      </c>
      <c r="AD5" s="10" t="s">
        <v>251</v>
      </c>
      <c r="AF5" s="10"/>
    </row>
    <row r="6" spans="1:33">
      <c r="C6" s="9"/>
      <c r="D6" s="47"/>
      <c r="E6" s="15"/>
      <c r="F6" s="10"/>
      <c r="G6" s="10" t="s">
        <v>252</v>
      </c>
      <c r="H6" s="10"/>
      <c r="I6" s="10" t="s">
        <v>93</v>
      </c>
      <c r="J6" s="10" t="s">
        <v>147</v>
      </c>
      <c r="K6" s="10" t="s">
        <v>147</v>
      </c>
      <c r="L6" s="10"/>
      <c r="M6" s="10"/>
      <c r="N6" s="10"/>
      <c r="O6" s="10" t="s">
        <v>145</v>
      </c>
      <c r="P6" s="47"/>
      <c r="Q6" s="15"/>
      <c r="R6" s="15" t="s">
        <v>137</v>
      </c>
      <c r="S6" s="15"/>
      <c r="T6" s="47"/>
      <c r="U6" s="47"/>
      <c r="V6" s="47"/>
      <c r="W6" s="47"/>
      <c r="X6" s="47"/>
      <c r="Y6" s="47"/>
      <c r="Z6" s="15"/>
      <c r="AA6" s="10"/>
      <c r="AB6" s="47"/>
      <c r="AC6" s="15"/>
      <c r="AD6" s="15"/>
      <c r="AE6" s="10"/>
      <c r="AF6" s="10"/>
    </row>
    <row r="7" spans="1:33">
      <c r="C7" s="9"/>
      <c r="D7" s="47"/>
      <c r="E7" s="15"/>
      <c r="F7" s="10"/>
      <c r="G7" s="10" t="s">
        <v>253</v>
      </c>
      <c r="H7" s="10" t="s">
        <v>254</v>
      </c>
      <c r="I7" s="10"/>
      <c r="J7" s="10"/>
      <c r="K7" s="10"/>
      <c r="L7" s="10"/>
      <c r="M7" s="10"/>
      <c r="N7" s="10"/>
      <c r="O7" s="10" t="s">
        <v>148</v>
      </c>
      <c r="P7" s="10"/>
      <c r="Q7" s="15"/>
      <c r="R7" s="15" t="s">
        <v>142</v>
      </c>
      <c r="S7" s="15"/>
      <c r="T7" s="10"/>
      <c r="U7" s="10"/>
      <c r="V7" s="39"/>
      <c r="W7" s="34"/>
      <c r="X7" s="39"/>
      <c r="Y7" s="15"/>
      <c r="Z7" s="15"/>
      <c r="AA7" s="10"/>
      <c r="AB7" s="47"/>
      <c r="AC7" s="15"/>
      <c r="AD7" s="15"/>
      <c r="AE7" s="114"/>
      <c r="AF7" s="10"/>
    </row>
    <row r="8" spans="1:33">
      <c r="C8" s="9"/>
      <c r="D8" s="47"/>
      <c r="E8" s="15"/>
      <c r="F8" s="10"/>
      <c r="G8" s="10" t="s">
        <v>255</v>
      </c>
      <c r="H8" s="47"/>
      <c r="I8" s="10"/>
      <c r="J8" s="10"/>
      <c r="K8" s="10"/>
      <c r="L8" s="10"/>
      <c r="M8" s="10"/>
      <c r="N8" s="10"/>
      <c r="O8" s="10" t="s">
        <v>149</v>
      </c>
      <c r="P8" s="10"/>
      <c r="Q8" s="15"/>
      <c r="R8" s="15"/>
      <c r="S8" s="15"/>
      <c r="T8" s="15"/>
      <c r="U8" s="15"/>
      <c r="V8" s="15"/>
      <c r="W8" s="15"/>
      <c r="X8" s="15"/>
      <c r="Y8" s="39"/>
      <c r="Z8" s="15"/>
      <c r="AA8" s="10"/>
      <c r="AB8" s="10"/>
      <c r="AC8" s="15"/>
      <c r="AD8" s="15"/>
      <c r="AE8" s="15"/>
      <c r="AF8" s="15"/>
    </row>
    <row r="9" spans="1:33">
      <c r="C9" s="9"/>
      <c r="D9" s="47"/>
      <c r="E9" s="15"/>
      <c r="F9" s="15"/>
      <c r="G9" s="47"/>
      <c r="H9" s="10"/>
      <c r="I9" s="10"/>
      <c r="J9" s="10"/>
      <c r="K9" s="10"/>
      <c r="L9" s="10"/>
      <c r="M9" s="10"/>
      <c r="N9" s="10"/>
      <c r="O9" s="10"/>
      <c r="P9" s="10"/>
      <c r="Q9" s="115"/>
      <c r="R9" s="115"/>
      <c r="S9" s="115"/>
      <c r="T9" s="10"/>
      <c r="U9" s="10"/>
      <c r="V9" s="15"/>
      <c r="W9" s="15"/>
      <c r="X9" s="15"/>
      <c r="Y9" s="15"/>
      <c r="Z9" s="15"/>
      <c r="AA9" s="10"/>
      <c r="AB9" s="10"/>
      <c r="AC9" s="15"/>
      <c r="AD9" s="15"/>
      <c r="AE9" s="15"/>
      <c r="AF9" s="15"/>
    </row>
    <row r="10" spans="1:33">
      <c r="B10" s="42"/>
      <c r="C10" s="116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17">
        <v>9</v>
      </c>
      <c r="L10" s="117">
        <v>10</v>
      </c>
      <c r="M10" s="117">
        <v>11</v>
      </c>
      <c r="N10" s="117">
        <v>12</v>
      </c>
      <c r="O10" s="117">
        <v>13</v>
      </c>
      <c r="P10" s="117">
        <v>14</v>
      </c>
      <c r="Q10" s="117">
        <v>15</v>
      </c>
      <c r="R10" s="117">
        <v>16</v>
      </c>
      <c r="S10" s="117">
        <v>17</v>
      </c>
      <c r="T10" s="117">
        <v>18</v>
      </c>
      <c r="U10" s="117">
        <v>19</v>
      </c>
      <c r="V10" s="117">
        <v>20</v>
      </c>
      <c r="W10" s="117">
        <v>21</v>
      </c>
      <c r="X10" s="117">
        <v>22</v>
      </c>
      <c r="Y10" s="117">
        <v>23</v>
      </c>
      <c r="Z10" s="117">
        <v>24</v>
      </c>
      <c r="AA10" s="117">
        <v>25</v>
      </c>
      <c r="AB10" s="117">
        <v>26</v>
      </c>
      <c r="AC10" s="117">
        <v>27</v>
      </c>
      <c r="AD10" s="117">
        <v>28</v>
      </c>
      <c r="AE10" s="117">
        <v>29</v>
      </c>
      <c r="AF10" s="117"/>
    </row>
    <row r="11" spans="1:33">
      <c r="A11" s="18" t="s">
        <v>656</v>
      </c>
      <c r="B11" s="18" t="s">
        <v>657</v>
      </c>
      <c r="C11" s="18" t="s">
        <v>314</v>
      </c>
      <c r="D11" s="18">
        <v>490787.76799999998</v>
      </c>
      <c r="E11" s="18">
        <v>57146</v>
      </c>
      <c r="F11" s="18">
        <v>547933.76800000004</v>
      </c>
      <c r="G11" s="18">
        <v>241005</v>
      </c>
      <c r="H11" s="18">
        <v>147302</v>
      </c>
      <c r="I11" s="18">
        <v>20709</v>
      </c>
      <c r="J11" s="18">
        <v>21395</v>
      </c>
      <c r="K11" s="18">
        <v>0</v>
      </c>
      <c r="L11" s="18">
        <v>73</v>
      </c>
      <c r="M11" s="18">
        <v>58107</v>
      </c>
      <c r="N11" s="18">
        <v>57146</v>
      </c>
      <c r="O11" s="18">
        <v>2467</v>
      </c>
      <c r="P11" s="18">
        <v>337768.50750000001</v>
      </c>
      <c r="Q11" s="18">
        <v>160995.1</v>
      </c>
      <c r="R11" s="18">
        <v>-51549.95</v>
      </c>
      <c r="S11" s="18">
        <v>38695.910000000003</v>
      </c>
      <c r="T11" s="18">
        <v>485909.5675</v>
      </c>
      <c r="U11" s="18">
        <v>547933.76800000004</v>
      </c>
      <c r="V11" s="18">
        <v>465743.70280000003</v>
      </c>
      <c r="W11" s="18">
        <v>20165.8647000001</v>
      </c>
      <c r="X11" s="18">
        <v>14116.1052900001</v>
      </c>
      <c r="Y11" s="18">
        <v>1.026</v>
      </c>
      <c r="Z11" s="18">
        <v>95011</v>
      </c>
      <c r="AA11" s="18">
        <v>562180.04596799996</v>
      </c>
      <c r="AB11" s="18">
        <v>561916.09921513905</v>
      </c>
      <c r="AC11" s="18">
        <v>5914.2215029326999</v>
      </c>
      <c r="AD11" s="18">
        <v>407.22435620423897</v>
      </c>
      <c r="AE11" s="18">
        <v>38690793</v>
      </c>
      <c r="AF11" s="171"/>
    </row>
    <row r="12" spans="1:33">
      <c r="A12" s="18" t="s">
        <v>656</v>
      </c>
      <c r="B12" s="18" t="s">
        <v>658</v>
      </c>
      <c r="C12" s="18" t="s">
        <v>325</v>
      </c>
      <c r="D12" s="18">
        <v>129557.08199999999</v>
      </c>
      <c r="E12" s="18">
        <v>9571</v>
      </c>
      <c r="F12" s="18">
        <v>139128.08199999999</v>
      </c>
      <c r="G12" s="18">
        <v>28452</v>
      </c>
      <c r="H12" s="18">
        <v>116839</v>
      </c>
      <c r="I12" s="18">
        <v>27025</v>
      </c>
      <c r="J12" s="18">
        <v>0</v>
      </c>
      <c r="K12" s="18">
        <v>3278</v>
      </c>
      <c r="L12" s="18">
        <v>23743</v>
      </c>
      <c r="M12" s="18">
        <v>8817</v>
      </c>
      <c r="N12" s="18">
        <v>9571</v>
      </c>
      <c r="O12" s="18">
        <v>1000</v>
      </c>
      <c r="P12" s="18">
        <v>39875.478000000003</v>
      </c>
      <c r="Q12" s="18">
        <v>125070.7</v>
      </c>
      <c r="R12" s="18">
        <v>-28526</v>
      </c>
      <c r="S12" s="18">
        <v>6636.46</v>
      </c>
      <c r="T12" s="18">
        <v>143056.63800000001</v>
      </c>
      <c r="U12" s="18">
        <v>139128.08199999999</v>
      </c>
      <c r="V12" s="18">
        <v>118258.8697</v>
      </c>
      <c r="W12" s="18">
        <v>24797.7683</v>
      </c>
      <c r="X12" s="18">
        <v>17358.437809999999</v>
      </c>
      <c r="Y12" s="18">
        <v>1.125</v>
      </c>
      <c r="Z12" s="18">
        <v>32804</v>
      </c>
      <c r="AA12" s="18">
        <v>156519.09224999999</v>
      </c>
      <c r="AB12" s="18">
        <v>156445.605639338</v>
      </c>
      <c r="AC12" s="18">
        <v>4769.10150101627</v>
      </c>
      <c r="AD12" s="18">
        <v>-737.89564571219205</v>
      </c>
      <c r="AE12" s="18">
        <v>-24205929</v>
      </c>
      <c r="AF12" s="18"/>
      <c r="AG12" s="18"/>
    </row>
    <row r="13" spans="1:33">
      <c r="A13" s="18" t="s">
        <v>656</v>
      </c>
      <c r="B13" s="18" t="s">
        <v>659</v>
      </c>
      <c r="C13" s="18" t="s">
        <v>326</v>
      </c>
      <c r="D13" s="18">
        <v>153895.86199999999</v>
      </c>
      <c r="E13" s="18">
        <v>8457</v>
      </c>
      <c r="F13" s="18">
        <v>162352.86199999999</v>
      </c>
      <c r="G13" s="18">
        <v>79583</v>
      </c>
      <c r="H13" s="18">
        <v>91412</v>
      </c>
      <c r="I13" s="18">
        <v>101947</v>
      </c>
      <c r="J13" s="18">
        <v>0</v>
      </c>
      <c r="K13" s="18">
        <v>10678</v>
      </c>
      <c r="L13" s="18">
        <v>99837</v>
      </c>
      <c r="M13" s="18">
        <v>10181</v>
      </c>
      <c r="N13" s="18">
        <v>8457</v>
      </c>
      <c r="O13" s="18">
        <v>0</v>
      </c>
      <c r="P13" s="18">
        <v>111535.5745</v>
      </c>
      <c r="Q13" s="18">
        <v>173431.45</v>
      </c>
      <c r="R13" s="18">
        <v>-93515.3</v>
      </c>
      <c r="S13" s="18">
        <v>5457.68</v>
      </c>
      <c r="T13" s="18">
        <v>196909.4045</v>
      </c>
      <c r="U13" s="18">
        <v>162352.86199999999</v>
      </c>
      <c r="V13" s="18">
        <v>137999.9327</v>
      </c>
      <c r="W13" s="18">
        <v>58909.471799999999</v>
      </c>
      <c r="X13" s="18">
        <v>41236.630259999998</v>
      </c>
      <c r="Y13" s="18">
        <v>1.254</v>
      </c>
      <c r="Z13" s="18">
        <v>29059</v>
      </c>
      <c r="AA13" s="18">
        <v>203590.48894800001</v>
      </c>
      <c r="AB13" s="18">
        <v>203494.90204687</v>
      </c>
      <c r="AC13" s="18">
        <v>7002.8184743752399</v>
      </c>
      <c r="AD13" s="18">
        <v>1495.82132764677</v>
      </c>
      <c r="AE13" s="18">
        <v>43467072</v>
      </c>
      <c r="AF13" s="18"/>
      <c r="AG13" s="18"/>
    </row>
    <row r="14" spans="1:33">
      <c r="A14" s="18" t="s">
        <v>656</v>
      </c>
      <c r="B14" s="18" t="s">
        <v>660</v>
      </c>
      <c r="C14" s="18" t="s">
        <v>327</v>
      </c>
      <c r="D14" s="18">
        <v>365531.22</v>
      </c>
      <c r="E14" s="18">
        <v>44963</v>
      </c>
      <c r="F14" s="18">
        <v>410494.22</v>
      </c>
      <c r="G14" s="18">
        <v>181109</v>
      </c>
      <c r="H14" s="18">
        <v>157063</v>
      </c>
      <c r="I14" s="18">
        <v>187953</v>
      </c>
      <c r="J14" s="18">
        <v>0</v>
      </c>
      <c r="K14" s="18">
        <v>0</v>
      </c>
      <c r="L14" s="18">
        <v>172600</v>
      </c>
      <c r="M14" s="18">
        <v>77939</v>
      </c>
      <c r="N14" s="18">
        <v>44963</v>
      </c>
      <c r="O14" s="18">
        <v>499</v>
      </c>
      <c r="P14" s="18">
        <v>253824.2635</v>
      </c>
      <c r="Q14" s="18">
        <v>293263.59999999998</v>
      </c>
      <c r="R14" s="18">
        <v>-213382.3</v>
      </c>
      <c r="S14" s="18">
        <v>24968.92</v>
      </c>
      <c r="T14" s="18">
        <v>358674.48349999997</v>
      </c>
      <c r="U14" s="18">
        <v>410494.22</v>
      </c>
      <c r="V14" s="18">
        <v>348920.087</v>
      </c>
      <c r="W14" s="18">
        <v>9754.3965000000298</v>
      </c>
      <c r="X14" s="18">
        <v>6828.07755000002</v>
      </c>
      <c r="Y14" s="18">
        <v>1.0169999999999999</v>
      </c>
      <c r="Z14" s="18">
        <v>95421</v>
      </c>
      <c r="AA14" s="18">
        <v>417472.62173999997</v>
      </c>
      <c r="AB14" s="18">
        <v>417276.61595198401</v>
      </c>
      <c r="AC14" s="18">
        <v>4373.0061092629903</v>
      </c>
      <c r="AD14" s="18">
        <v>-1133.9910374654701</v>
      </c>
      <c r="AE14" s="18">
        <v>-108206559</v>
      </c>
      <c r="AF14" s="18"/>
      <c r="AG14" s="18"/>
    </row>
    <row r="15" spans="1:33">
      <c r="A15" s="18" t="s">
        <v>656</v>
      </c>
      <c r="B15" s="18" t="s">
        <v>661</v>
      </c>
      <c r="C15" s="18" t="s">
        <v>328</v>
      </c>
      <c r="D15" s="18">
        <v>410202.84499999997</v>
      </c>
      <c r="E15" s="18">
        <v>45188</v>
      </c>
      <c r="F15" s="18">
        <v>455390.84499999997</v>
      </c>
      <c r="G15" s="18">
        <v>189969</v>
      </c>
      <c r="H15" s="18">
        <v>156935</v>
      </c>
      <c r="I15" s="18">
        <v>214952</v>
      </c>
      <c r="J15" s="18">
        <v>0</v>
      </c>
      <c r="K15" s="18">
        <v>14962</v>
      </c>
      <c r="L15" s="18">
        <v>211888</v>
      </c>
      <c r="M15" s="18">
        <v>44586</v>
      </c>
      <c r="N15" s="18">
        <v>45188</v>
      </c>
      <c r="O15" s="18">
        <v>4888</v>
      </c>
      <c r="P15" s="18">
        <v>266241.55349999998</v>
      </c>
      <c r="Q15" s="18">
        <v>328821.65000000002</v>
      </c>
      <c r="R15" s="18">
        <v>-222157.7</v>
      </c>
      <c r="S15" s="18">
        <v>30830.18</v>
      </c>
      <c r="T15" s="18">
        <v>403735.68349999998</v>
      </c>
      <c r="U15" s="18">
        <v>455390.84499999997</v>
      </c>
      <c r="V15" s="18">
        <v>387082.21824999998</v>
      </c>
      <c r="W15" s="18">
        <v>16653.465250000001</v>
      </c>
      <c r="X15" s="18">
        <v>11657.425675</v>
      </c>
      <c r="Y15" s="18">
        <v>1.026</v>
      </c>
      <c r="Z15" s="18">
        <v>113843</v>
      </c>
      <c r="AA15" s="18">
        <v>467231.00696999999</v>
      </c>
      <c r="AB15" s="18">
        <v>467011.63933500397</v>
      </c>
      <c r="AC15" s="18">
        <v>4102.2429076447797</v>
      </c>
      <c r="AD15" s="18">
        <v>-1404.75423908369</v>
      </c>
      <c r="AE15" s="18">
        <v>-159921437</v>
      </c>
      <c r="AF15" s="18"/>
      <c r="AG15" s="18"/>
    </row>
    <row r="16" spans="1:33">
      <c r="A16" s="18" t="s">
        <v>656</v>
      </c>
      <c r="B16" s="18" t="s">
        <v>662</v>
      </c>
      <c r="C16" s="18" t="s">
        <v>329</v>
      </c>
      <c r="D16" s="18">
        <v>342296.12400000001</v>
      </c>
      <c r="E16" s="18">
        <v>31175</v>
      </c>
      <c r="F16" s="18">
        <v>373471.12400000001</v>
      </c>
      <c r="G16" s="18">
        <v>103778</v>
      </c>
      <c r="H16" s="18">
        <v>266020</v>
      </c>
      <c r="I16" s="18">
        <v>110098</v>
      </c>
      <c r="J16" s="18">
        <v>0</v>
      </c>
      <c r="K16" s="18">
        <v>5529</v>
      </c>
      <c r="L16" s="18">
        <v>102687</v>
      </c>
      <c r="M16" s="18">
        <v>37453</v>
      </c>
      <c r="N16" s="18">
        <v>31175</v>
      </c>
      <c r="O16" s="18">
        <v>649</v>
      </c>
      <c r="P16" s="18">
        <v>145444.867</v>
      </c>
      <c r="Q16" s="18">
        <v>324399.95</v>
      </c>
      <c r="R16" s="18">
        <v>-119670.65</v>
      </c>
      <c r="S16" s="18">
        <v>20131.740000000002</v>
      </c>
      <c r="T16" s="18">
        <v>370305.90700000001</v>
      </c>
      <c r="U16" s="18">
        <v>373471.12400000001</v>
      </c>
      <c r="V16" s="18">
        <v>317450.45539999998</v>
      </c>
      <c r="W16" s="18">
        <v>52855.4516</v>
      </c>
      <c r="X16" s="18">
        <v>36998.816120000003</v>
      </c>
      <c r="Y16" s="18">
        <v>1.099</v>
      </c>
      <c r="Z16" s="18">
        <v>82841</v>
      </c>
      <c r="AA16" s="18">
        <v>410444.76527600002</v>
      </c>
      <c r="AB16" s="18">
        <v>410252.05910686398</v>
      </c>
      <c r="AC16" s="18">
        <v>4952.2827960413797</v>
      </c>
      <c r="AD16" s="18">
        <v>-554.71435068708604</v>
      </c>
      <c r="AE16" s="18">
        <v>-45953092</v>
      </c>
      <c r="AF16" s="18"/>
      <c r="AG16" s="18"/>
    </row>
    <row r="17" spans="1:33">
      <c r="A17" s="18" t="s">
        <v>656</v>
      </c>
      <c r="B17" s="18" t="s">
        <v>663</v>
      </c>
      <c r="C17" s="18" t="s">
        <v>330</v>
      </c>
      <c r="D17" s="18">
        <v>230345.42300000001</v>
      </c>
      <c r="E17" s="18">
        <v>14967</v>
      </c>
      <c r="F17" s="18">
        <v>245312.42300000001</v>
      </c>
      <c r="G17" s="18">
        <v>91607</v>
      </c>
      <c r="H17" s="18">
        <v>62482</v>
      </c>
      <c r="I17" s="18">
        <v>19041</v>
      </c>
      <c r="J17" s="18">
        <v>0</v>
      </c>
      <c r="K17" s="18">
        <v>2061</v>
      </c>
      <c r="L17" s="18">
        <v>3875</v>
      </c>
      <c r="M17" s="18">
        <v>0</v>
      </c>
      <c r="N17" s="18">
        <v>14967</v>
      </c>
      <c r="O17" s="18">
        <v>2063</v>
      </c>
      <c r="P17" s="18">
        <v>128387.2105</v>
      </c>
      <c r="Q17" s="18">
        <v>71046.399999999994</v>
      </c>
      <c r="R17" s="18">
        <v>-5047.3</v>
      </c>
      <c r="S17" s="18">
        <v>12721.95</v>
      </c>
      <c r="T17" s="18">
        <v>207108.2605</v>
      </c>
      <c r="U17" s="18">
        <v>245312.42300000001</v>
      </c>
      <c r="V17" s="18">
        <v>208515.55955000001</v>
      </c>
      <c r="W17" s="18">
        <v>-1407.2990499999701</v>
      </c>
      <c r="X17" s="18">
        <v>-985.109334999981</v>
      </c>
      <c r="Y17" s="18">
        <v>0.996</v>
      </c>
      <c r="Z17" s="18">
        <v>48073</v>
      </c>
      <c r="AA17" s="18">
        <v>244331.173308</v>
      </c>
      <c r="AB17" s="18">
        <v>244216.45842211999</v>
      </c>
      <c r="AC17" s="18">
        <v>5080.1168727169097</v>
      </c>
      <c r="AD17" s="18">
        <v>-426.88027401155699</v>
      </c>
      <c r="AE17" s="18">
        <v>-20521415</v>
      </c>
      <c r="AF17" s="18"/>
      <c r="AG17" s="18"/>
    </row>
    <row r="18" spans="1:33">
      <c r="A18" s="18" t="s">
        <v>656</v>
      </c>
      <c r="B18" s="18" t="s">
        <v>664</v>
      </c>
      <c r="C18" s="18" t="s">
        <v>331</v>
      </c>
      <c r="D18" s="18">
        <v>386710.00900000002</v>
      </c>
      <c r="E18" s="18">
        <v>36671</v>
      </c>
      <c r="F18" s="18">
        <v>423381.00900000002</v>
      </c>
      <c r="G18" s="18">
        <v>97638</v>
      </c>
      <c r="H18" s="18">
        <v>270981</v>
      </c>
      <c r="I18" s="18">
        <v>71394</v>
      </c>
      <c r="J18" s="18">
        <v>0</v>
      </c>
      <c r="K18" s="18">
        <v>3365</v>
      </c>
      <c r="L18" s="18">
        <v>34312</v>
      </c>
      <c r="M18" s="18">
        <v>25588</v>
      </c>
      <c r="N18" s="18">
        <v>36671</v>
      </c>
      <c r="O18" s="18">
        <v>8476</v>
      </c>
      <c r="P18" s="18">
        <v>136839.65700000001</v>
      </c>
      <c r="Q18" s="18">
        <v>293879</v>
      </c>
      <c r="R18" s="18">
        <v>-58119.6</v>
      </c>
      <c r="S18" s="18">
        <v>26820.39</v>
      </c>
      <c r="T18" s="18">
        <v>399419.44699999999</v>
      </c>
      <c r="U18" s="18">
        <v>423381.00900000002</v>
      </c>
      <c r="V18" s="18">
        <v>359873.85765000002</v>
      </c>
      <c r="W18" s="18">
        <v>39545.589350000002</v>
      </c>
      <c r="X18" s="18">
        <v>27681.912544999999</v>
      </c>
      <c r="Y18" s="18">
        <v>1.0649999999999999</v>
      </c>
      <c r="Z18" s="18">
        <v>107921</v>
      </c>
      <c r="AA18" s="18">
        <v>450900.77458500001</v>
      </c>
      <c r="AB18" s="18">
        <v>450689.07408768102</v>
      </c>
      <c r="AC18" s="18">
        <v>4176.1017233687699</v>
      </c>
      <c r="AD18" s="18">
        <v>-1330.8954233596901</v>
      </c>
      <c r="AE18" s="18">
        <v>-143631565</v>
      </c>
      <c r="AF18" s="18"/>
      <c r="AG18" s="18"/>
    </row>
    <row r="19" spans="1:33">
      <c r="A19" s="18" t="s">
        <v>656</v>
      </c>
      <c r="B19" s="18" t="s">
        <v>665</v>
      </c>
      <c r="C19" s="18" t="s">
        <v>332</v>
      </c>
      <c r="D19" s="18">
        <v>329591.08</v>
      </c>
      <c r="E19" s="18">
        <v>0</v>
      </c>
      <c r="F19" s="18">
        <v>329591.08</v>
      </c>
      <c r="G19" s="18">
        <v>3361</v>
      </c>
      <c r="H19" s="18">
        <v>342765</v>
      </c>
      <c r="I19" s="18">
        <v>2</v>
      </c>
      <c r="J19" s="18">
        <v>0</v>
      </c>
      <c r="K19" s="18">
        <v>397</v>
      </c>
      <c r="L19" s="18">
        <v>0</v>
      </c>
      <c r="M19" s="18">
        <v>0</v>
      </c>
      <c r="N19" s="18">
        <v>0</v>
      </c>
      <c r="O19" s="18">
        <v>0</v>
      </c>
      <c r="P19" s="18">
        <v>4710.4414999999999</v>
      </c>
      <c r="Q19" s="18">
        <v>291689.40000000002</v>
      </c>
      <c r="R19" s="18">
        <v>0</v>
      </c>
      <c r="S19" s="18">
        <v>0</v>
      </c>
      <c r="T19" s="18">
        <v>296399.84149999998</v>
      </c>
      <c r="U19" s="18">
        <v>329591.08</v>
      </c>
      <c r="V19" s="18">
        <v>280152.41800000001</v>
      </c>
      <c r="W19" s="18">
        <v>16247.423500000001</v>
      </c>
      <c r="X19" s="18">
        <v>11373.196449999999</v>
      </c>
      <c r="Y19" s="18">
        <v>1.0349999999999999</v>
      </c>
      <c r="Z19" s="18">
        <v>64609</v>
      </c>
      <c r="AA19" s="18">
        <v>341126.76779999997</v>
      </c>
      <c r="AB19" s="18">
        <v>340966.60682786902</v>
      </c>
      <c r="AC19" s="18">
        <v>5277.3856092474598</v>
      </c>
      <c r="AD19" s="18">
        <v>-229.61153748100199</v>
      </c>
      <c r="AE19" s="18">
        <v>-14834972</v>
      </c>
      <c r="AF19" s="18"/>
      <c r="AG19" s="18"/>
    </row>
    <row r="20" spans="1:33">
      <c r="A20" s="18" t="s">
        <v>656</v>
      </c>
      <c r="B20" s="18" t="s">
        <v>666</v>
      </c>
      <c r="C20" s="18" t="s">
        <v>333</v>
      </c>
      <c r="D20" s="18">
        <v>47645.445</v>
      </c>
      <c r="E20" s="18">
        <v>3923</v>
      </c>
      <c r="F20" s="18">
        <v>51568.445</v>
      </c>
      <c r="G20" s="18">
        <v>27564</v>
      </c>
      <c r="H20" s="18">
        <v>12732</v>
      </c>
      <c r="I20" s="18">
        <v>37516</v>
      </c>
      <c r="J20" s="18">
        <v>5452</v>
      </c>
      <c r="K20" s="18">
        <v>0</v>
      </c>
      <c r="L20" s="18">
        <v>36775</v>
      </c>
      <c r="M20" s="18">
        <v>0</v>
      </c>
      <c r="N20" s="18">
        <v>3923</v>
      </c>
      <c r="O20" s="18">
        <v>1050</v>
      </c>
      <c r="P20" s="18">
        <v>38630.946000000004</v>
      </c>
      <c r="Q20" s="18">
        <v>47345</v>
      </c>
      <c r="R20" s="18">
        <v>-32151.25</v>
      </c>
      <c r="S20" s="18">
        <v>3334.55</v>
      </c>
      <c r="T20" s="18">
        <v>57159.245999999999</v>
      </c>
      <c r="U20" s="18">
        <v>51568.445</v>
      </c>
      <c r="V20" s="18">
        <v>43833.178249999997</v>
      </c>
      <c r="W20" s="18">
        <v>13326.06775</v>
      </c>
      <c r="X20" s="18">
        <v>9328.2474249999996</v>
      </c>
      <c r="Y20" s="18">
        <v>1.181</v>
      </c>
      <c r="Z20" s="18">
        <v>11441</v>
      </c>
      <c r="AA20" s="18">
        <v>60902.333545000001</v>
      </c>
      <c r="AB20" s="18">
        <v>60873.739550431601</v>
      </c>
      <c r="AC20" s="18">
        <v>5320.6659864025496</v>
      </c>
      <c r="AD20" s="18">
        <v>-186.331160325908</v>
      </c>
      <c r="AE20" s="18">
        <v>-2131815</v>
      </c>
      <c r="AF20" s="18"/>
      <c r="AG20" s="18"/>
    </row>
    <row r="21" spans="1:33">
      <c r="A21" s="18" t="s">
        <v>656</v>
      </c>
      <c r="B21" s="18" t="s">
        <v>667</v>
      </c>
      <c r="C21" s="18" t="s">
        <v>334</v>
      </c>
      <c r="D21" s="18">
        <v>116628.209</v>
      </c>
      <c r="E21" s="18">
        <v>12278</v>
      </c>
      <c r="F21" s="18">
        <v>128906.209</v>
      </c>
      <c r="G21" s="18">
        <v>40526</v>
      </c>
      <c r="H21" s="18">
        <v>30871</v>
      </c>
      <c r="I21" s="18">
        <v>8794</v>
      </c>
      <c r="J21" s="18">
        <v>0</v>
      </c>
      <c r="K21" s="18">
        <v>6054</v>
      </c>
      <c r="L21" s="18">
        <v>4001</v>
      </c>
      <c r="M21" s="18">
        <v>0</v>
      </c>
      <c r="N21" s="18">
        <v>12278</v>
      </c>
      <c r="O21" s="18">
        <v>1035</v>
      </c>
      <c r="P21" s="18">
        <v>56797.188999999998</v>
      </c>
      <c r="Q21" s="18">
        <v>38861.15</v>
      </c>
      <c r="R21" s="18">
        <v>-4280.6000000000004</v>
      </c>
      <c r="S21" s="18">
        <v>10436.299999999999</v>
      </c>
      <c r="T21" s="18">
        <v>101814.039</v>
      </c>
      <c r="U21" s="18">
        <v>128906.209</v>
      </c>
      <c r="V21" s="18">
        <v>109570.27765</v>
      </c>
      <c r="W21" s="18">
        <v>-7756.2386500000002</v>
      </c>
      <c r="X21" s="18">
        <v>-5429.3670549999997</v>
      </c>
      <c r="Y21" s="18">
        <v>0.95799999999999996</v>
      </c>
      <c r="Z21" s="18">
        <v>29290</v>
      </c>
      <c r="AA21" s="18">
        <v>123492.148222</v>
      </c>
      <c r="AB21" s="18">
        <v>123434.16795080301</v>
      </c>
      <c r="AC21" s="18">
        <v>4214.2085336566197</v>
      </c>
      <c r="AD21" s="18">
        <v>-1292.78861307184</v>
      </c>
      <c r="AE21" s="18">
        <v>-37865778</v>
      </c>
      <c r="AF21" s="18"/>
      <c r="AG21" s="18"/>
    </row>
    <row r="22" spans="1:33">
      <c r="A22" s="18" t="s">
        <v>656</v>
      </c>
      <c r="B22" s="18" t="s">
        <v>668</v>
      </c>
      <c r="C22" s="18" t="s">
        <v>335</v>
      </c>
      <c r="D22" s="18">
        <v>74781.459000000003</v>
      </c>
      <c r="E22" s="18">
        <v>7837</v>
      </c>
      <c r="F22" s="18">
        <v>82618.459000000003</v>
      </c>
      <c r="G22" s="18">
        <v>52791</v>
      </c>
      <c r="H22" s="18">
        <v>27147</v>
      </c>
      <c r="I22" s="18">
        <v>14727</v>
      </c>
      <c r="J22" s="18">
        <v>0</v>
      </c>
      <c r="K22" s="18">
        <v>3849</v>
      </c>
      <c r="L22" s="18">
        <v>14818</v>
      </c>
      <c r="M22" s="18">
        <v>16690</v>
      </c>
      <c r="N22" s="18">
        <v>7837</v>
      </c>
      <c r="O22" s="18">
        <v>2238</v>
      </c>
      <c r="P22" s="18">
        <v>73986.586500000005</v>
      </c>
      <c r="Q22" s="18">
        <v>38864.550000000003</v>
      </c>
      <c r="R22" s="18">
        <v>-28684.1</v>
      </c>
      <c r="S22" s="18">
        <v>3824.15</v>
      </c>
      <c r="T22" s="18">
        <v>87991.186499999996</v>
      </c>
      <c r="U22" s="18">
        <v>82618.459000000003</v>
      </c>
      <c r="V22" s="18">
        <v>70225.690149999995</v>
      </c>
      <c r="W22" s="18">
        <v>17765.496350000001</v>
      </c>
      <c r="X22" s="18">
        <v>12435.847444999999</v>
      </c>
      <c r="Y22" s="18">
        <v>1.151</v>
      </c>
      <c r="Z22" s="18">
        <v>17159</v>
      </c>
      <c r="AA22" s="18">
        <v>95093.846309</v>
      </c>
      <c r="AB22" s="18">
        <v>95049.199203272306</v>
      </c>
      <c r="AC22" s="18">
        <v>5539.3204267889896</v>
      </c>
      <c r="AD22" s="18">
        <v>32.323280060530998</v>
      </c>
      <c r="AE22" s="18">
        <v>554635</v>
      </c>
      <c r="AF22" s="18"/>
      <c r="AG22" s="18"/>
    </row>
    <row r="23" spans="1:33">
      <c r="A23" s="18" t="s">
        <v>656</v>
      </c>
      <c r="B23" s="18" t="s">
        <v>669</v>
      </c>
      <c r="C23" s="18" t="s">
        <v>336</v>
      </c>
      <c r="D23" s="18">
        <v>198163.79399999999</v>
      </c>
      <c r="E23" s="18">
        <v>17878</v>
      </c>
      <c r="F23" s="18">
        <v>216041.79399999999</v>
      </c>
      <c r="G23" s="18">
        <v>97529</v>
      </c>
      <c r="H23" s="18">
        <v>98010</v>
      </c>
      <c r="I23" s="18">
        <v>547</v>
      </c>
      <c r="J23" s="18">
        <v>0</v>
      </c>
      <c r="K23" s="18">
        <v>14287</v>
      </c>
      <c r="L23" s="18">
        <v>130</v>
      </c>
      <c r="M23" s="18">
        <v>25815</v>
      </c>
      <c r="N23" s="18">
        <v>17878</v>
      </c>
      <c r="O23" s="18">
        <v>0</v>
      </c>
      <c r="P23" s="18">
        <v>136686.89350000001</v>
      </c>
      <c r="Q23" s="18">
        <v>95917.4</v>
      </c>
      <c r="R23" s="18">
        <v>-22053.25</v>
      </c>
      <c r="S23" s="18">
        <v>10807.75</v>
      </c>
      <c r="T23" s="18">
        <v>221358.7935</v>
      </c>
      <c r="U23" s="18">
        <v>216041.79399999999</v>
      </c>
      <c r="V23" s="18">
        <v>183635.52489999999</v>
      </c>
      <c r="W23" s="18">
        <v>37723.268600000003</v>
      </c>
      <c r="X23" s="18">
        <v>26406.28802</v>
      </c>
      <c r="Y23" s="18">
        <v>1.1220000000000001</v>
      </c>
      <c r="Z23" s="18">
        <v>50198</v>
      </c>
      <c r="AA23" s="18">
        <v>242398.892868</v>
      </c>
      <c r="AB23" s="18">
        <v>242285.085198858</v>
      </c>
      <c r="AC23" s="18">
        <v>4826.5884138582896</v>
      </c>
      <c r="AD23" s="18">
        <v>-680.40873287017496</v>
      </c>
      <c r="AE23" s="18">
        <v>-34155158</v>
      </c>
      <c r="AF23" s="18"/>
      <c r="AG23" s="18"/>
    </row>
    <row r="24" spans="1:33">
      <c r="A24" s="18" t="s">
        <v>656</v>
      </c>
      <c r="B24" s="18" t="s">
        <v>670</v>
      </c>
      <c r="C24" s="18" t="s">
        <v>337</v>
      </c>
      <c r="D24" s="18">
        <v>307005.41200000001</v>
      </c>
      <c r="E24" s="18">
        <v>30745</v>
      </c>
      <c r="F24" s="18">
        <v>337750.41200000001</v>
      </c>
      <c r="G24" s="18">
        <v>13240</v>
      </c>
      <c r="H24" s="18">
        <v>285535</v>
      </c>
      <c r="I24" s="18">
        <v>9330</v>
      </c>
      <c r="J24" s="18">
        <v>0</v>
      </c>
      <c r="K24" s="18">
        <v>1948</v>
      </c>
      <c r="L24" s="18">
        <v>2717</v>
      </c>
      <c r="M24" s="18">
        <v>0</v>
      </c>
      <c r="N24" s="18">
        <v>30745</v>
      </c>
      <c r="O24" s="18">
        <v>623</v>
      </c>
      <c r="P24" s="18">
        <v>18555.86</v>
      </c>
      <c r="Q24" s="18">
        <v>252291.05</v>
      </c>
      <c r="R24" s="18">
        <v>-2839</v>
      </c>
      <c r="S24" s="18">
        <v>26133.25</v>
      </c>
      <c r="T24" s="18">
        <v>294141.15999999997</v>
      </c>
      <c r="U24" s="18">
        <v>337750.41200000001</v>
      </c>
      <c r="V24" s="18">
        <v>287087.85019999999</v>
      </c>
      <c r="W24" s="18">
        <v>7053.30979999999</v>
      </c>
      <c r="X24" s="18">
        <v>4937.3168599999899</v>
      </c>
      <c r="Y24" s="18">
        <v>1.0149999999999999</v>
      </c>
      <c r="Z24" s="18">
        <v>74793</v>
      </c>
      <c r="AA24" s="18">
        <v>342816.66817999998</v>
      </c>
      <c r="AB24" s="18">
        <v>342655.71378995798</v>
      </c>
      <c r="AC24" s="18">
        <v>4581.3874799775103</v>
      </c>
      <c r="AD24" s="18">
        <v>-925.60966675095597</v>
      </c>
      <c r="AE24" s="18">
        <v>-69229124</v>
      </c>
      <c r="AF24" s="18"/>
      <c r="AG24" s="18"/>
    </row>
    <row r="25" spans="1:33">
      <c r="A25" s="18" t="s">
        <v>656</v>
      </c>
      <c r="B25" s="18" t="s">
        <v>671</v>
      </c>
      <c r="C25" s="18" t="s">
        <v>338</v>
      </c>
      <c r="D25" s="18">
        <v>224345.198</v>
      </c>
      <c r="E25" s="18">
        <v>17149</v>
      </c>
      <c r="F25" s="18">
        <v>241494.198</v>
      </c>
      <c r="G25" s="18">
        <v>55935</v>
      </c>
      <c r="H25" s="18">
        <v>184681</v>
      </c>
      <c r="I25" s="18">
        <v>2460</v>
      </c>
      <c r="J25" s="18">
        <v>0</v>
      </c>
      <c r="K25" s="18">
        <v>4643</v>
      </c>
      <c r="L25" s="18">
        <v>0</v>
      </c>
      <c r="M25" s="18">
        <v>28739</v>
      </c>
      <c r="N25" s="18">
        <v>17149</v>
      </c>
      <c r="O25" s="18">
        <v>914</v>
      </c>
      <c r="P25" s="18">
        <v>78392.902499999997</v>
      </c>
      <c r="Q25" s="18">
        <v>163016.4</v>
      </c>
      <c r="R25" s="18">
        <v>-25205.05</v>
      </c>
      <c r="S25" s="18">
        <v>9691.02</v>
      </c>
      <c r="T25" s="18">
        <v>225895.27249999999</v>
      </c>
      <c r="U25" s="18">
        <v>241494.198</v>
      </c>
      <c r="V25" s="18">
        <v>205270.06830000001</v>
      </c>
      <c r="W25" s="18">
        <v>20625.2042</v>
      </c>
      <c r="X25" s="18">
        <v>14437.64294</v>
      </c>
      <c r="Y25" s="18">
        <v>1.06</v>
      </c>
      <c r="Z25" s="18">
        <v>84284</v>
      </c>
      <c r="AA25" s="18">
        <v>255983.84987999999</v>
      </c>
      <c r="AB25" s="18">
        <v>255863.66399569999</v>
      </c>
      <c r="AC25" s="18">
        <v>3035.7323334879702</v>
      </c>
      <c r="AD25" s="18">
        <v>-2471.2648132405002</v>
      </c>
      <c r="AE25" s="18">
        <v>-208288084</v>
      </c>
      <c r="AF25" s="18"/>
      <c r="AG25" s="18"/>
    </row>
    <row r="26" spans="1:33">
      <c r="A26" s="18" t="s">
        <v>656</v>
      </c>
      <c r="B26" s="18" t="s">
        <v>672</v>
      </c>
      <c r="C26" s="18" t="s">
        <v>339</v>
      </c>
      <c r="D26" s="18">
        <v>3329844.4309999999</v>
      </c>
      <c r="E26" s="18">
        <v>363585</v>
      </c>
      <c r="F26" s="18">
        <v>3693429.4309999999</v>
      </c>
      <c r="G26" s="18">
        <v>844814</v>
      </c>
      <c r="H26" s="18">
        <v>2175088</v>
      </c>
      <c r="I26" s="18">
        <v>213780</v>
      </c>
      <c r="J26" s="18">
        <v>0</v>
      </c>
      <c r="K26" s="18">
        <v>114595</v>
      </c>
      <c r="L26" s="18">
        <v>210309</v>
      </c>
      <c r="M26" s="18">
        <v>144832</v>
      </c>
      <c r="N26" s="18">
        <v>363585</v>
      </c>
      <c r="O26" s="18">
        <v>19014</v>
      </c>
      <c r="P26" s="18">
        <v>1184006.821</v>
      </c>
      <c r="Q26" s="18">
        <v>2127943.5499999998</v>
      </c>
      <c r="R26" s="18">
        <v>-318031.75</v>
      </c>
      <c r="S26" s="18">
        <v>284425.81</v>
      </c>
      <c r="T26" s="18">
        <v>3278344.4309999999</v>
      </c>
      <c r="U26" s="18">
        <v>3693429.4309999999</v>
      </c>
      <c r="V26" s="18">
        <v>3139415.0163500002</v>
      </c>
      <c r="W26" s="18">
        <v>138929.41464999999</v>
      </c>
      <c r="X26" s="18">
        <v>97250.590255000105</v>
      </c>
      <c r="Y26" s="18">
        <v>1.026</v>
      </c>
      <c r="Z26" s="18">
        <v>979004</v>
      </c>
      <c r="AA26" s="18">
        <v>3789458.5962060001</v>
      </c>
      <c r="AB26" s="18">
        <v>3787679.4236815702</v>
      </c>
      <c r="AC26" s="18">
        <v>3868.9110807326301</v>
      </c>
      <c r="AD26" s="18">
        <v>-1638.08606599583</v>
      </c>
      <c r="AE26" s="18">
        <v>-1603692811</v>
      </c>
      <c r="AF26" s="18"/>
      <c r="AG26" s="18"/>
    </row>
    <row r="27" spans="1:33">
      <c r="A27" s="18" t="s">
        <v>656</v>
      </c>
      <c r="B27" s="18" t="s">
        <v>673</v>
      </c>
      <c r="C27" s="18" t="s">
        <v>340</v>
      </c>
      <c r="D27" s="18">
        <v>123737.04700000001</v>
      </c>
      <c r="E27" s="18">
        <v>15091</v>
      </c>
      <c r="F27" s="18">
        <v>138828.04699999999</v>
      </c>
      <c r="G27" s="18">
        <v>62054</v>
      </c>
      <c r="H27" s="18">
        <v>65939</v>
      </c>
      <c r="I27" s="18">
        <v>4287</v>
      </c>
      <c r="J27" s="18">
        <v>0</v>
      </c>
      <c r="K27" s="18">
        <v>3988</v>
      </c>
      <c r="L27" s="18">
        <v>442</v>
      </c>
      <c r="M27" s="18">
        <v>17320</v>
      </c>
      <c r="N27" s="18">
        <v>15091</v>
      </c>
      <c r="O27" s="18">
        <v>0</v>
      </c>
      <c r="P27" s="18">
        <v>86968.680999999997</v>
      </c>
      <c r="Q27" s="18">
        <v>63081.9</v>
      </c>
      <c r="R27" s="18">
        <v>-15097.7</v>
      </c>
      <c r="S27" s="18">
        <v>9882.9500000000007</v>
      </c>
      <c r="T27" s="18">
        <v>144835.83100000001</v>
      </c>
      <c r="U27" s="18">
        <v>138828.04699999999</v>
      </c>
      <c r="V27" s="18">
        <v>118003.83994999999</v>
      </c>
      <c r="W27" s="18">
        <v>26831.991050000001</v>
      </c>
      <c r="X27" s="18">
        <v>18782.393735000001</v>
      </c>
      <c r="Y27" s="18">
        <v>1.135</v>
      </c>
      <c r="Z27" s="18">
        <v>53406</v>
      </c>
      <c r="AA27" s="18">
        <v>157569.83334499999</v>
      </c>
      <c r="AB27" s="18">
        <v>157495.853405373</v>
      </c>
      <c r="AC27" s="18">
        <v>2949.0291990670098</v>
      </c>
      <c r="AD27" s="18">
        <v>-2557.9679476614501</v>
      </c>
      <c r="AE27" s="18">
        <v>-136610836</v>
      </c>
      <c r="AF27" s="18"/>
      <c r="AG27" s="18"/>
    </row>
    <row r="28" spans="1:33">
      <c r="A28" s="18" t="s">
        <v>656</v>
      </c>
      <c r="B28" s="18" t="s">
        <v>674</v>
      </c>
      <c r="C28" s="18" t="s">
        <v>341</v>
      </c>
      <c r="D28" s="18">
        <v>678538.68799999997</v>
      </c>
      <c r="E28" s="18">
        <v>51260</v>
      </c>
      <c r="F28" s="18">
        <v>729798.68799999997</v>
      </c>
      <c r="G28" s="18">
        <v>203452</v>
      </c>
      <c r="H28" s="18">
        <v>378313</v>
      </c>
      <c r="I28" s="18">
        <v>235506</v>
      </c>
      <c r="J28" s="18">
        <v>0</v>
      </c>
      <c r="K28" s="18">
        <v>2760</v>
      </c>
      <c r="L28" s="18">
        <v>215224</v>
      </c>
      <c r="M28" s="18">
        <v>39961</v>
      </c>
      <c r="N28" s="18">
        <v>51260</v>
      </c>
      <c r="O28" s="18">
        <v>971</v>
      </c>
      <c r="P28" s="18">
        <v>285137.978</v>
      </c>
      <c r="Q28" s="18">
        <v>524092.15</v>
      </c>
      <c r="R28" s="18">
        <v>-217732.6</v>
      </c>
      <c r="S28" s="18">
        <v>36777.629999999997</v>
      </c>
      <c r="T28" s="18">
        <v>628275.15800000005</v>
      </c>
      <c r="U28" s="18">
        <v>729798.68799999997</v>
      </c>
      <c r="V28" s="18">
        <v>620328.8848</v>
      </c>
      <c r="W28" s="18">
        <v>7946.2732000000497</v>
      </c>
      <c r="X28" s="18">
        <v>5562.3912400000399</v>
      </c>
      <c r="Y28" s="18">
        <v>1.008</v>
      </c>
      <c r="Z28" s="18">
        <v>101009</v>
      </c>
      <c r="AA28" s="18">
        <v>735637.07750400004</v>
      </c>
      <c r="AB28" s="18">
        <v>735291.69168092799</v>
      </c>
      <c r="AC28" s="18">
        <v>7279.4670938325098</v>
      </c>
      <c r="AD28" s="18">
        <v>1772.4699471040501</v>
      </c>
      <c r="AE28" s="18">
        <v>179035417</v>
      </c>
      <c r="AF28" s="18"/>
      <c r="AG28" s="18"/>
    </row>
    <row r="29" spans="1:33">
      <c r="A29" s="18" t="s">
        <v>656</v>
      </c>
      <c r="B29" s="18" t="s">
        <v>675</v>
      </c>
      <c r="C29" s="18" t="s">
        <v>342</v>
      </c>
      <c r="D29" s="18">
        <v>246102.45499999999</v>
      </c>
      <c r="E29" s="18">
        <v>20150</v>
      </c>
      <c r="F29" s="18">
        <v>266252.45500000002</v>
      </c>
      <c r="G29" s="18">
        <v>67728</v>
      </c>
      <c r="H29" s="18">
        <v>97000</v>
      </c>
      <c r="I29" s="18">
        <v>8788</v>
      </c>
      <c r="J29" s="18">
        <v>8326</v>
      </c>
      <c r="K29" s="18">
        <v>0</v>
      </c>
      <c r="L29" s="18">
        <v>619</v>
      </c>
      <c r="M29" s="18">
        <v>0</v>
      </c>
      <c r="N29" s="18">
        <v>20150</v>
      </c>
      <c r="O29" s="18">
        <v>0</v>
      </c>
      <c r="P29" s="18">
        <v>94920.792000000001</v>
      </c>
      <c r="Q29" s="18">
        <v>96996.9</v>
      </c>
      <c r="R29" s="18">
        <v>-526.15</v>
      </c>
      <c r="S29" s="18">
        <v>17127.5</v>
      </c>
      <c r="T29" s="18">
        <v>208519.04199999999</v>
      </c>
      <c r="U29" s="18">
        <v>266252.45500000002</v>
      </c>
      <c r="V29" s="18">
        <v>226314.58674999999</v>
      </c>
      <c r="W29" s="18">
        <v>-17795.544750000001</v>
      </c>
      <c r="X29" s="18">
        <v>-12456.881325</v>
      </c>
      <c r="Y29" s="18">
        <v>0.95299999999999996</v>
      </c>
      <c r="Z29" s="18">
        <v>49103</v>
      </c>
      <c r="AA29" s="18">
        <v>253738.589615</v>
      </c>
      <c r="AB29" s="18">
        <v>253619.45789325901</v>
      </c>
      <c r="AC29" s="18">
        <v>5165.0501576942197</v>
      </c>
      <c r="AD29" s="18">
        <v>-341.94698903424302</v>
      </c>
      <c r="AE29" s="18">
        <v>-16790623</v>
      </c>
      <c r="AF29" s="18"/>
      <c r="AG29" s="18"/>
    </row>
    <row r="30" spans="1:33">
      <c r="A30" s="18" t="s">
        <v>656</v>
      </c>
      <c r="B30" s="18" t="s">
        <v>676</v>
      </c>
      <c r="C30" s="18" t="s">
        <v>343</v>
      </c>
      <c r="D30" s="18">
        <v>285982.70500000002</v>
      </c>
      <c r="E30" s="18">
        <v>28565</v>
      </c>
      <c r="F30" s="18">
        <v>314547.70500000002</v>
      </c>
      <c r="G30" s="18">
        <v>90900</v>
      </c>
      <c r="H30" s="18">
        <v>139520</v>
      </c>
      <c r="I30" s="18">
        <v>132375</v>
      </c>
      <c r="J30" s="18">
        <v>0</v>
      </c>
      <c r="K30" s="18">
        <v>6241</v>
      </c>
      <c r="L30" s="18">
        <v>120248</v>
      </c>
      <c r="M30" s="18">
        <v>0</v>
      </c>
      <c r="N30" s="18">
        <v>28565</v>
      </c>
      <c r="O30" s="18">
        <v>4569</v>
      </c>
      <c r="P30" s="18">
        <v>127396.35</v>
      </c>
      <c r="Q30" s="18">
        <v>236415.6</v>
      </c>
      <c r="R30" s="18">
        <v>-106094.45</v>
      </c>
      <c r="S30" s="18">
        <v>24280.25</v>
      </c>
      <c r="T30" s="18">
        <v>281997.75</v>
      </c>
      <c r="U30" s="18">
        <v>314547.70500000002</v>
      </c>
      <c r="V30" s="18">
        <v>267365.54924999998</v>
      </c>
      <c r="W30" s="18">
        <v>14632.20075</v>
      </c>
      <c r="X30" s="18">
        <v>10242.540525</v>
      </c>
      <c r="Y30" s="18">
        <v>1.0329999999999999</v>
      </c>
      <c r="Z30" s="18">
        <v>73716</v>
      </c>
      <c r="AA30" s="18">
        <v>324927.77926500002</v>
      </c>
      <c r="AB30" s="18">
        <v>324775.223810806</v>
      </c>
      <c r="AC30" s="18">
        <v>4405.7629796896999</v>
      </c>
      <c r="AD30" s="18">
        <v>-1101.23416703876</v>
      </c>
      <c r="AE30" s="18">
        <v>-81178578</v>
      </c>
      <c r="AF30" s="18"/>
      <c r="AG30" s="18"/>
    </row>
    <row r="31" spans="1:33">
      <c r="A31" s="18" t="s">
        <v>656</v>
      </c>
      <c r="B31" s="18" t="s">
        <v>677</v>
      </c>
      <c r="C31" s="18" t="s">
        <v>344</v>
      </c>
      <c r="D31" s="18">
        <v>236698.81299999999</v>
      </c>
      <c r="E31" s="18">
        <v>21831</v>
      </c>
      <c r="F31" s="18">
        <v>258529.81299999999</v>
      </c>
      <c r="G31" s="18">
        <v>103989</v>
      </c>
      <c r="H31" s="18">
        <v>98895</v>
      </c>
      <c r="I31" s="18">
        <v>147693</v>
      </c>
      <c r="J31" s="18">
        <v>0</v>
      </c>
      <c r="K31" s="18">
        <v>20643</v>
      </c>
      <c r="L31" s="18">
        <v>144973</v>
      </c>
      <c r="M31" s="18">
        <v>14792</v>
      </c>
      <c r="N31" s="18">
        <v>21831</v>
      </c>
      <c r="O31" s="18">
        <v>1026</v>
      </c>
      <c r="P31" s="18">
        <v>145740.58350000001</v>
      </c>
      <c r="Q31" s="18">
        <v>227146.35</v>
      </c>
      <c r="R31" s="18">
        <v>-136672.35</v>
      </c>
      <c r="S31" s="18">
        <v>16041.71</v>
      </c>
      <c r="T31" s="18">
        <v>252256.2935</v>
      </c>
      <c r="U31" s="18">
        <v>258529.81299999999</v>
      </c>
      <c r="V31" s="18">
        <v>219750.34104999999</v>
      </c>
      <c r="W31" s="18">
        <v>32505.952450000001</v>
      </c>
      <c r="X31" s="18">
        <v>22754.166714999999</v>
      </c>
      <c r="Y31" s="18">
        <v>1.0880000000000001</v>
      </c>
      <c r="Z31" s="18">
        <v>47573</v>
      </c>
      <c r="AA31" s="18">
        <v>281280.436544</v>
      </c>
      <c r="AB31" s="18">
        <v>281148.37376731198</v>
      </c>
      <c r="AC31" s="18">
        <v>5909.8306553572802</v>
      </c>
      <c r="AD31" s="18">
        <v>402.83350862882003</v>
      </c>
      <c r="AE31" s="18">
        <v>19163999</v>
      </c>
      <c r="AF31" s="18"/>
      <c r="AG31" s="18"/>
    </row>
    <row r="32" spans="1:33">
      <c r="A32" s="18" t="s">
        <v>656</v>
      </c>
      <c r="B32" s="18" t="s">
        <v>678</v>
      </c>
      <c r="C32" s="18" t="s">
        <v>345</v>
      </c>
      <c r="D32" s="18">
        <v>124870.91</v>
      </c>
      <c r="E32" s="18">
        <v>13426</v>
      </c>
      <c r="F32" s="18">
        <v>138296.91</v>
      </c>
      <c r="G32" s="18">
        <v>76863</v>
      </c>
      <c r="H32" s="18">
        <v>30817</v>
      </c>
      <c r="I32" s="18">
        <v>7775</v>
      </c>
      <c r="J32" s="18">
        <v>0</v>
      </c>
      <c r="K32" s="18">
        <v>7484</v>
      </c>
      <c r="L32" s="18">
        <v>2878</v>
      </c>
      <c r="M32" s="18">
        <v>18486</v>
      </c>
      <c r="N32" s="18">
        <v>13426</v>
      </c>
      <c r="O32" s="18">
        <v>0</v>
      </c>
      <c r="P32" s="18">
        <v>107723.4945</v>
      </c>
      <c r="Q32" s="18">
        <v>39164.6</v>
      </c>
      <c r="R32" s="18">
        <v>-18159.400000000001</v>
      </c>
      <c r="S32" s="18">
        <v>8269.48</v>
      </c>
      <c r="T32" s="18">
        <v>136998.17449999999</v>
      </c>
      <c r="U32" s="18">
        <v>138296.91</v>
      </c>
      <c r="V32" s="18">
        <v>117552.3735</v>
      </c>
      <c r="W32" s="18">
        <v>19445.800999999999</v>
      </c>
      <c r="X32" s="18">
        <v>13612.0607</v>
      </c>
      <c r="Y32" s="18">
        <v>1.0980000000000001</v>
      </c>
      <c r="Z32" s="18">
        <v>30896</v>
      </c>
      <c r="AA32" s="18">
        <v>151850.00717999999</v>
      </c>
      <c r="AB32" s="18">
        <v>151778.712731532</v>
      </c>
      <c r="AC32" s="18">
        <v>4912.5683820407803</v>
      </c>
      <c r="AD32" s="18">
        <v>-594.42876468768497</v>
      </c>
      <c r="AE32" s="18">
        <v>-18365471</v>
      </c>
      <c r="AF32" s="18"/>
      <c r="AG32" s="18"/>
    </row>
    <row r="33" spans="1:33">
      <c r="A33" s="18" t="s">
        <v>656</v>
      </c>
      <c r="B33" s="18" t="s">
        <v>679</v>
      </c>
      <c r="C33" s="18" t="s">
        <v>346</v>
      </c>
      <c r="D33" s="18">
        <v>167413.53899999999</v>
      </c>
      <c r="E33" s="18">
        <v>12842</v>
      </c>
      <c r="F33" s="18">
        <v>180255.53899999999</v>
      </c>
      <c r="G33" s="18">
        <v>57863</v>
      </c>
      <c r="H33" s="18">
        <v>99115</v>
      </c>
      <c r="I33" s="18">
        <v>3709</v>
      </c>
      <c r="J33" s="18">
        <v>0</v>
      </c>
      <c r="K33" s="18">
        <v>5508</v>
      </c>
      <c r="L33" s="18">
        <v>1683</v>
      </c>
      <c r="M33" s="18">
        <v>6143</v>
      </c>
      <c r="N33" s="18">
        <v>12842</v>
      </c>
      <c r="O33" s="18">
        <v>52</v>
      </c>
      <c r="P33" s="18">
        <v>81094.994500000001</v>
      </c>
      <c r="Q33" s="18">
        <v>92082.2</v>
      </c>
      <c r="R33" s="18">
        <v>-6696.3</v>
      </c>
      <c r="S33" s="18">
        <v>9871.39</v>
      </c>
      <c r="T33" s="18">
        <v>176352.28450000001</v>
      </c>
      <c r="U33" s="18">
        <v>180255.53899999999</v>
      </c>
      <c r="V33" s="18">
        <v>153217.20814999999</v>
      </c>
      <c r="W33" s="18">
        <v>23135.076349999999</v>
      </c>
      <c r="X33" s="18">
        <v>16194.553445</v>
      </c>
      <c r="Y33" s="18">
        <v>1.0900000000000001</v>
      </c>
      <c r="Z33" s="18">
        <v>34256</v>
      </c>
      <c r="AA33" s="18">
        <v>196478.53750999999</v>
      </c>
      <c r="AB33" s="18">
        <v>196386.289710821</v>
      </c>
      <c r="AC33" s="18">
        <v>5732.9019649352404</v>
      </c>
      <c r="AD33" s="18">
        <v>225.904818206774</v>
      </c>
      <c r="AE33" s="18">
        <v>7738595</v>
      </c>
      <c r="AF33" s="18"/>
      <c r="AG33" s="18"/>
    </row>
    <row r="34" spans="1:33">
      <c r="A34" s="18" t="s">
        <v>656</v>
      </c>
      <c r="B34" s="18" t="s">
        <v>680</v>
      </c>
      <c r="C34" s="18" t="s">
        <v>347</v>
      </c>
      <c r="D34" s="18">
        <v>41179.097999999998</v>
      </c>
      <c r="E34" s="18">
        <v>2453</v>
      </c>
      <c r="F34" s="18">
        <v>43632.097999999998</v>
      </c>
      <c r="G34" s="18">
        <v>1655</v>
      </c>
      <c r="H34" s="18">
        <v>38920</v>
      </c>
      <c r="I34" s="18">
        <v>21</v>
      </c>
      <c r="J34" s="18">
        <v>0</v>
      </c>
      <c r="K34" s="18">
        <v>536</v>
      </c>
      <c r="L34" s="18">
        <v>0</v>
      </c>
      <c r="M34" s="18">
        <v>0</v>
      </c>
      <c r="N34" s="18">
        <v>2453</v>
      </c>
      <c r="O34" s="18">
        <v>0</v>
      </c>
      <c r="P34" s="18">
        <v>2319.4825000000001</v>
      </c>
      <c r="Q34" s="18">
        <v>33555.449999999997</v>
      </c>
      <c r="R34" s="18">
        <v>0</v>
      </c>
      <c r="S34" s="18">
        <v>2085.0500000000002</v>
      </c>
      <c r="T34" s="18">
        <v>37959.982499999998</v>
      </c>
      <c r="U34" s="18">
        <v>43632.097999999998</v>
      </c>
      <c r="V34" s="18">
        <v>37087.283300000003</v>
      </c>
      <c r="W34" s="18">
        <v>872.69920000000297</v>
      </c>
      <c r="X34" s="18">
        <v>610.88944000000197</v>
      </c>
      <c r="Y34" s="18">
        <v>1.014</v>
      </c>
      <c r="Z34" s="18">
        <v>11967</v>
      </c>
      <c r="AA34" s="18">
        <v>44242.947372000002</v>
      </c>
      <c r="AB34" s="18">
        <v>44222.175054697698</v>
      </c>
      <c r="AC34" s="18">
        <v>3695.34344904301</v>
      </c>
      <c r="AD34" s="18">
        <v>-1811.65369768545</v>
      </c>
      <c r="AE34" s="18">
        <v>-21680060</v>
      </c>
      <c r="AF34" s="18"/>
      <c r="AG34" s="18"/>
    </row>
    <row r="35" spans="1:33">
      <c r="A35" s="18" t="s">
        <v>656</v>
      </c>
      <c r="B35" s="18" t="s">
        <v>681</v>
      </c>
      <c r="C35" s="18" t="s">
        <v>348</v>
      </c>
      <c r="D35" s="18">
        <v>177604.75099999999</v>
      </c>
      <c r="E35" s="18">
        <v>20127</v>
      </c>
      <c r="F35" s="18">
        <v>197731.75099999999</v>
      </c>
      <c r="G35" s="18">
        <v>84112</v>
      </c>
      <c r="H35" s="18">
        <v>63486</v>
      </c>
      <c r="I35" s="18">
        <v>87910</v>
      </c>
      <c r="J35" s="18">
        <v>0</v>
      </c>
      <c r="K35" s="18">
        <v>4591</v>
      </c>
      <c r="L35" s="18">
        <v>83031</v>
      </c>
      <c r="M35" s="18">
        <v>35815</v>
      </c>
      <c r="N35" s="18">
        <v>20127</v>
      </c>
      <c r="O35" s="18">
        <v>1681</v>
      </c>
      <c r="P35" s="18">
        <v>117882.96799999999</v>
      </c>
      <c r="Q35" s="18">
        <v>132588.95000000001</v>
      </c>
      <c r="R35" s="18">
        <v>-102447.95</v>
      </c>
      <c r="S35" s="18">
        <v>11019.4</v>
      </c>
      <c r="T35" s="18">
        <v>159043.36799999999</v>
      </c>
      <c r="U35" s="18">
        <v>197731.75099999999</v>
      </c>
      <c r="V35" s="18">
        <v>168071.98835</v>
      </c>
      <c r="W35" s="18">
        <v>-9028.6203500000101</v>
      </c>
      <c r="X35" s="18">
        <v>-6320.0342450000098</v>
      </c>
      <c r="Y35" s="18">
        <v>0.96799999999999997</v>
      </c>
      <c r="Z35" s="18">
        <v>46174</v>
      </c>
      <c r="AA35" s="18">
        <v>191404.33496800001</v>
      </c>
      <c r="AB35" s="18">
        <v>191314.46953599001</v>
      </c>
      <c r="AC35" s="18">
        <v>4143.3375825354096</v>
      </c>
      <c r="AD35" s="18">
        <v>-1363.6595641930501</v>
      </c>
      <c r="AE35" s="18">
        <v>-62965617</v>
      </c>
      <c r="AF35" s="18"/>
      <c r="AG35" s="18"/>
    </row>
    <row r="36" spans="1:33">
      <c r="A36" s="18" t="s">
        <v>656</v>
      </c>
      <c r="B36" s="18" t="s">
        <v>682</v>
      </c>
      <c r="C36" s="18" t="s">
        <v>349</v>
      </c>
      <c r="D36" s="18">
        <v>246397.53200000001</v>
      </c>
      <c r="E36" s="18">
        <v>15705</v>
      </c>
      <c r="F36" s="18">
        <v>262102.53200000001</v>
      </c>
      <c r="G36" s="18">
        <v>87296</v>
      </c>
      <c r="H36" s="18">
        <v>96614</v>
      </c>
      <c r="I36" s="18">
        <v>119926</v>
      </c>
      <c r="J36" s="18">
        <v>0</v>
      </c>
      <c r="K36" s="18">
        <v>2129</v>
      </c>
      <c r="L36" s="18">
        <v>106211</v>
      </c>
      <c r="M36" s="18">
        <v>16175</v>
      </c>
      <c r="N36" s="18">
        <v>15705</v>
      </c>
      <c r="O36" s="18">
        <v>3932</v>
      </c>
      <c r="P36" s="18">
        <v>122345.344</v>
      </c>
      <c r="Q36" s="18">
        <v>185868.65</v>
      </c>
      <c r="R36" s="18">
        <v>-107370.3</v>
      </c>
      <c r="S36" s="18">
        <v>10599.5</v>
      </c>
      <c r="T36" s="18">
        <v>211443.19399999999</v>
      </c>
      <c r="U36" s="18">
        <v>262102.53200000001</v>
      </c>
      <c r="V36" s="18">
        <v>222787.15220000001</v>
      </c>
      <c r="W36" s="18">
        <v>-11343.958199999999</v>
      </c>
      <c r="X36" s="18">
        <v>-7940.7707399999999</v>
      </c>
      <c r="Y36" s="18">
        <v>0.97</v>
      </c>
      <c r="Z36" s="18">
        <v>48008</v>
      </c>
      <c r="AA36" s="18">
        <v>254239.45603999999</v>
      </c>
      <c r="AB36" s="18">
        <v>254120.08915860299</v>
      </c>
      <c r="AC36" s="18">
        <v>5293.2863097525997</v>
      </c>
      <c r="AD36" s="18">
        <v>-213.710836975863</v>
      </c>
      <c r="AE36" s="18">
        <v>-10259830</v>
      </c>
      <c r="AF36" s="18"/>
      <c r="AG36" s="18"/>
    </row>
    <row r="37" spans="1:33">
      <c r="A37" s="18" t="s">
        <v>683</v>
      </c>
      <c r="B37" s="18" t="s">
        <v>684</v>
      </c>
      <c r="C37" s="18" t="s">
        <v>351</v>
      </c>
      <c r="D37" s="18">
        <v>221144.74900000001</v>
      </c>
      <c r="E37" s="18">
        <v>19167</v>
      </c>
      <c r="F37" s="18">
        <v>240311.74900000001</v>
      </c>
      <c r="G37" s="18">
        <v>138878</v>
      </c>
      <c r="H37" s="18">
        <v>46239</v>
      </c>
      <c r="I37" s="18">
        <v>1739</v>
      </c>
      <c r="J37" s="18">
        <v>0</v>
      </c>
      <c r="K37" s="18">
        <v>13511</v>
      </c>
      <c r="L37" s="18">
        <v>47</v>
      </c>
      <c r="M37" s="18">
        <v>23511</v>
      </c>
      <c r="N37" s="18">
        <v>19167</v>
      </c>
      <c r="O37" s="18">
        <v>1689</v>
      </c>
      <c r="P37" s="18">
        <v>194637.51699999999</v>
      </c>
      <c r="Q37" s="18">
        <v>52265.65</v>
      </c>
      <c r="R37" s="18">
        <v>-21459.95</v>
      </c>
      <c r="S37" s="18">
        <v>12295.08</v>
      </c>
      <c r="T37" s="18">
        <v>237738.29699999999</v>
      </c>
      <c r="U37" s="18">
        <v>240311.74900000001</v>
      </c>
      <c r="V37" s="18">
        <v>204264.98665000001</v>
      </c>
      <c r="W37" s="18">
        <v>33473.31035</v>
      </c>
      <c r="X37" s="18">
        <v>23431.317244999998</v>
      </c>
      <c r="Y37" s="18">
        <v>1.0980000000000001</v>
      </c>
      <c r="Z37" s="18">
        <v>47352</v>
      </c>
      <c r="AA37" s="18">
        <v>263862.30040200002</v>
      </c>
      <c r="AB37" s="18">
        <v>263738.41554003599</v>
      </c>
      <c r="AC37" s="18">
        <v>5569.74183857147</v>
      </c>
      <c r="AD37" s="18">
        <v>62.7446918430078</v>
      </c>
      <c r="AE37" s="18">
        <v>2971087</v>
      </c>
      <c r="AF37" s="18"/>
      <c r="AG37" s="18"/>
    </row>
    <row r="38" spans="1:33">
      <c r="A38" s="18" t="s">
        <v>683</v>
      </c>
      <c r="B38" s="18" t="s">
        <v>685</v>
      </c>
      <c r="C38" s="18" t="s">
        <v>352</v>
      </c>
      <c r="D38" s="18">
        <v>78434.365000000005</v>
      </c>
      <c r="E38" s="18">
        <v>7719</v>
      </c>
      <c r="F38" s="18">
        <v>86153.365000000005</v>
      </c>
      <c r="G38" s="18">
        <v>30768</v>
      </c>
      <c r="H38" s="18">
        <v>15135</v>
      </c>
      <c r="I38" s="18">
        <v>787</v>
      </c>
      <c r="J38" s="18">
        <v>0</v>
      </c>
      <c r="K38" s="18">
        <v>3243</v>
      </c>
      <c r="L38" s="18">
        <v>631</v>
      </c>
      <c r="M38" s="18">
        <v>226</v>
      </c>
      <c r="N38" s="18">
        <v>7719</v>
      </c>
      <c r="O38" s="18">
        <v>214</v>
      </c>
      <c r="P38" s="18">
        <v>43121.351999999999</v>
      </c>
      <c r="Q38" s="18">
        <v>16290.25</v>
      </c>
      <c r="R38" s="18">
        <v>-910.35</v>
      </c>
      <c r="S38" s="18">
        <v>6522.73</v>
      </c>
      <c r="T38" s="18">
        <v>65023.982000000004</v>
      </c>
      <c r="U38" s="18">
        <v>86153.365000000005</v>
      </c>
      <c r="V38" s="18">
        <v>73230.360249999998</v>
      </c>
      <c r="W38" s="18">
        <v>-8206.3782499999907</v>
      </c>
      <c r="X38" s="18">
        <v>-5744.4647750000004</v>
      </c>
      <c r="Y38" s="18">
        <v>0.93300000000000005</v>
      </c>
      <c r="Z38" s="18">
        <v>14262</v>
      </c>
      <c r="AA38" s="18">
        <v>80381.089544999995</v>
      </c>
      <c r="AB38" s="18">
        <v>80343.350162876799</v>
      </c>
      <c r="AC38" s="18">
        <v>5633.3859320485799</v>
      </c>
      <c r="AD38" s="18">
        <v>126.388785320113</v>
      </c>
      <c r="AE38" s="18">
        <v>1802557</v>
      </c>
      <c r="AF38" s="18"/>
      <c r="AG38" s="18"/>
    </row>
    <row r="39" spans="1:33">
      <c r="A39" s="18" t="s">
        <v>683</v>
      </c>
      <c r="B39" s="18" t="s">
        <v>686</v>
      </c>
      <c r="C39" s="18" t="s">
        <v>353</v>
      </c>
      <c r="D39" s="18">
        <v>81230.838000000003</v>
      </c>
      <c r="E39" s="18">
        <v>6497</v>
      </c>
      <c r="F39" s="18">
        <v>87727.838000000003</v>
      </c>
      <c r="G39" s="18">
        <v>62698</v>
      </c>
      <c r="H39" s="18">
        <v>15973</v>
      </c>
      <c r="I39" s="18">
        <v>465</v>
      </c>
      <c r="J39" s="18">
        <v>0</v>
      </c>
      <c r="K39" s="18">
        <v>5897</v>
      </c>
      <c r="L39" s="18">
        <v>2309</v>
      </c>
      <c r="M39" s="18">
        <v>21574</v>
      </c>
      <c r="N39" s="18">
        <v>6497</v>
      </c>
      <c r="O39" s="18">
        <v>0</v>
      </c>
      <c r="P39" s="18">
        <v>87871.247000000003</v>
      </c>
      <c r="Q39" s="18">
        <v>18984.75</v>
      </c>
      <c r="R39" s="18">
        <v>-20300.55</v>
      </c>
      <c r="S39" s="18">
        <v>1854.87</v>
      </c>
      <c r="T39" s="18">
        <v>88410.316999999995</v>
      </c>
      <c r="U39" s="18">
        <v>87727.838000000003</v>
      </c>
      <c r="V39" s="18">
        <v>74568.662299999996</v>
      </c>
      <c r="W39" s="18">
        <v>13841.654699999999</v>
      </c>
      <c r="X39" s="18">
        <v>9689.1582899999994</v>
      </c>
      <c r="Y39" s="18">
        <v>1.1100000000000001</v>
      </c>
      <c r="Z39" s="18">
        <v>22250</v>
      </c>
      <c r="AA39" s="18">
        <v>97377.900179999997</v>
      </c>
      <c r="AB39" s="18">
        <v>97332.180697892298</v>
      </c>
      <c r="AC39" s="18">
        <v>4374.4800313659498</v>
      </c>
      <c r="AD39" s="18">
        <v>-1132.5171153625199</v>
      </c>
      <c r="AE39" s="18">
        <v>-25198506</v>
      </c>
      <c r="AF39" s="18"/>
      <c r="AG39" s="18"/>
    </row>
    <row r="40" spans="1:33">
      <c r="A40" s="18" t="s">
        <v>683</v>
      </c>
      <c r="B40" s="18" t="s">
        <v>687</v>
      </c>
      <c r="C40" s="18" t="s">
        <v>354</v>
      </c>
      <c r="D40" s="18">
        <v>65810.19</v>
      </c>
      <c r="E40" s="18">
        <v>5636</v>
      </c>
      <c r="F40" s="18">
        <v>71446.19</v>
      </c>
      <c r="G40" s="18">
        <v>18153</v>
      </c>
      <c r="H40" s="18">
        <v>44586</v>
      </c>
      <c r="I40" s="18">
        <v>669</v>
      </c>
      <c r="J40" s="18">
        <v>0</v>
      </c>
      <c r="K40" s="18">
        <v>2032</v>
      </c>
      <c r="L40" s="18">
        <v>31</v>
      </c>
      <c r="M40" s="18">
        <v>10726</v>
      </c>
      <c r="N40" s="18">
        <v>5636</v>
      </c>
      <c r="O40" s="18">
        <v>5</v>
      </c>
      <c r="P40" s="18">
        <v>25441.429499999998</v>
      </c>
      <c r="Q40" s="18">
        <v>40193.949999999997</v>
      </c>
      <c r="R40" s="18">
        <v>-9147.7000000000007</v>
      </c>
      <c r="S40" s="18">
        <v>2967.18</v>
      </c>
      <c r="T40" s="18">
        <v>59454.859499999999</v>
      </c>
      <c r="U40" s="18">
        <v>71446.19</v>
      </c>
      <c r="V40" s="18">
        <v>60729.261500000001</v>
      </c>
      <c r="W40" s="18">
        <v>-1274.402</v>
      </c>
      <c r="X40" s="18">
        <v>-892.08140000000105</v>
      </c>
      <c r="Y40" s="18">
        <v>0.98799999999999999</v>
      </c>
      <c r="Z40" s="18">
        <v>19708</v>
      </c>
      <c r="AA40" s="18">
        <v>70588.835720000003</v>
      </c>
      <c r="AB40" s="18">
        <v>70555.693857157006</v>
      </c>
      <c r="AC40" s="18">
        <v>3580.0534735719998</v>
      </c>
      <c r="AD40" s="18">
        <v>-1926.9436731564599</v>
      </c>
      <c r="AE40" s="18">
        <v>-37976206</v>
      </c>
      <c r="AF40" s="18"/>
      <c r="AG40" s="18"/>
    </row>
    <row r="41" spans="1:33">
      <c r="A41" s="18" t="s">
        <v>683</v>
      </c>
      <c r="B41" s="18" t="s">
        <v>688</v>
      </c>
      <c r="C41" s="18" t="s">
        <v>355</v>
      </c>
      <c r="D41" s="18">
        <v>123549.20699999999</v>
      </c>
      <c r="E41" s="18">
        <v>7913</v>
      </c>
      <c r="F41" s="18">
        <v>131462.20699999999</v>
      </c>
      <c r="G41" s="18">
        <v>74929</v>
      </c>
      <c r="H41" s="18">
        <v>13523</v>
      </c>
      <c r="I41" s="18">
        <v>1151</v>
      </c>
      <c r="J41" s="18">
        <v>0</v>
      </c>
      <c r="K41" s="18">
        <v>5725</v>
      </c>
      <c r="L41" s="18">
        <v>3716</v>
      </c>
      <c r="M41" s="18">
        <v>6938</v>
      </c>
      <c r="N41" s="18">
        <v>7913</v>
      </c>
      <c r="O41" s="18">
        <v>0</v>
      </c>
      <c r="P41" s="18">
        <v>105012.9935</v>
      </c>
      <c r="Q41" s="18">
        <v>17339.150000000001</v>
      </c>
      <c r="R41" s="18">
        <v>-9055.9</v>
      </c>
      <c r="S41" s="18">
        <v>5546.59</v>
      </c>
      <c r="T41" s="18">
        <v>118842.83349999999</v>
      </c>
      <c r="U41" s="18">
        <v>131462.20699999999</v>
      </c>
      <c r="V41" s="18">
        <v>111742.87595</v>
      </c>
      <c r="W41" s="18">
        <v>7099.9575500000101</v>
      </c>
      <c r="X41" s="18">
        <v>4969.9702850000003</v>
      </c>
      <c r="Y41" s="18">
        <v>1.038</v>
      </c>
      <c r="Z41" s="18">
        <v>21454</v>
      </c>
      <c r="AA41" s="18">
        <v>136457.77086600001</v>
      </c>
      <c r="AB41" s="18">
        <v>136393.70316067801</v>
      </c>
      <c r="AC41" s="18">
        <v>6357.4952531312802</v>
      </c>
      <c r="AD41" s="18">
        <v>850.49810640281601</v>
      </c>
      <c r="AE41" s="18">
        <v>18246586</v>
      </c>
      <c r="AF41" s="18"/>
      <c r="AG41" s="18"/>
    </row>
    <row r="42" spans="1:33">
      <c r="A42" s="18" t="s">
        <v>683</v>
      </c>
      <c r="B42" s="18" t="s">
        <v>689</v>
      </c>
      <c r="C42" s="18" t="s">
        <v>356</v>
      </c>
      <c r="D42" s="18">
        <v>1151704.223</v>
      </c>
      <c r="E42" s="18">
        <v>96158</v>
      </c>
      <c r="F42" s="18">
        <v>1247862.223</v>
      </c>
      <c r="G42" s="18">
        <v>486264</v>
      </c>
      <c r="H42" s="18">
        <v>424767</v>
      </c>
      <c r="I42" s="18">
        <v>593933</v>
      </c>
      <c r="J42" s="18">
        <v>22988</v>
      </c>
      <c r="K42" s="18">
        <v>13503</v>
      </c>
      <c r="L42" s="18">
        <v>561901</v>
      </c>
      <c r="M42" s="18">
        <v>96319</v>
      </c>
      <c r="N42" s="18">
        <v>96158</v>
      </c>
      <c r="O42" s="18">
        <v>2945</v>
      </c>
      <c r="P42" s="18">
        <v>681498.99600000004</v>
      </c>
      <c r="Q42" s="18">
        <v>896912.35</v>
      </c>
      <c r="R42" s="18">
        <v>-561990.25</v>
      </c>
      <c r="S42" s="18">
        <v>65360.07</v>
      </c>
      <c r="T42" s="18">
        <v>1081781.166</v>
      </c>
      <c r="U42" s="18">
        <v>1247862.223</v>
      </c>
      <c r="V42" s="18">
        <v>1060682.88955</v>
      </c>
      <c r="W42" s="18">
        <v>21098.276450000001</v>
      </c>
      <c r="X42" s="18">
        <v>14768.793514999999</v>
      </c>
      <c r="Y42" s="18">
        <v>1.012</v>
      </c>
      <c r="Z42" s="18">
        <v>237180</v>
      </c>
      <c r="AA42" s="18">
        <v>1262836.5696759999</v>
      </c>
      <c r="AB42" s="18">
        <v>1262243.66067051</v>
      </c>
      <c r="AC42" s="18">
        <v>5321.8806841660798</v>
      </c>
      <c r="AD42" s="18">
        <v>-185.11646256237799</v>
      </c>
      <c r="AE42" s="18">
        <v>-43905923</v>
      </c>
      <c r="AF42" s="18"/>
      <c r="AG42" s="18"/>
    </row>
    <row r="43" spans="1:33">
      <c r="A43" s="18" t="s">
        <v>683</v>
      </c>
      <c r="B43" s="18" t="s">
        <v>690</v>
      </c>
      <c r="C43" s="18" t="s">
        <v>357</v>
      </c>
      <c r="D43" s="18">
        <v>37045.601999999999</v>
      </c>
      <c r="E43" s="18">
        <v>3244</v>
      </c>
      <c r="F43" s="18">
        <v>40289.601999999999</v>
      </c>
      <c r="G43" s="18">
        <v>22179</v>
      </c>
      <c r="H43" s="18">
        <v>2124</v>
      </c>
      <c r="I43" s="18">
        <v>506</v>
      </c>
      <c r="J43" s="18">
        <v>0</v>
      </c>
      <c r="K43" s="18">
        <v>1643</v>
      </c>
      <c r="L43" s="18">
        <v>155</v>
      </c>
      <c r="M43" s="18">
        <v>8183</v>
      </c>
      <c r="N43" s="18">
        <v>3244</v>
      </c>
      <c r="O43" s="18">
        <v>0</v>
      </c>
      <c r="P43" s="18">
        <v>31083.8685</v>
      </c>
      <c r="Q43" s="18">
        <v>3632.05</v>
      </c>
      <c r="R43" s="18">
        <v>-7087.3</v>
      </c>
      <c r="S43" s="18">
        <v>1366.29</v>
      </c>
      <c r="T43" s="18">
        <v>28994.908500000001</v>
      </c>
      <c r="U43" s="18">
        <v>40289.601999999999</v>
      </c>
      <c r="V43" s="18">
        <v>34246.161699999997</v>
      </c>
      <c r="W43" s="18">
        <v>-5251.2532000000001</v>
      </c>
      <c r="X43" s="18">
        <v>-3675.8772399999998</v>
      </c>
      <c r="Y43" s="18">
        <v>0.90900000000000003</v>
      </c>
      <c r="Z43" s="18">
        <v>9604</v>
      </c>
      <c r="AA43" s="18">
        <v>36623.248218000001</v>
      </c>
      <c r="AB43" s="18">
        <v>36606.053393111302</v>
      </c>
      <c r="AC43" s="18">
        <v>3811.54241910779</v>
      </c>
      <c r="AD43" s="18">
        <v>-1695.4547276206699</v>
      </c>
      <c r="AE43" s="18">
        <v>-16283147</v>
      </c>
      <c r="AF43" s="18"/>
      <c r="AG43" s="18"/>
    </row>
    <row r="44" spans="1:33">
      <c r="A44" s="18" t="s">
        <v>683</v>
      </c>
      <c r="B44" s="18" t="s">
        <v>691</v>
      </c>
      <c r="C44" s="18" t="s">
        <v>358</v>
      </c>
      <c r="D44" s="18">
        <v>97278.444000000003</v>
      </c>
      <c r="E44" s="18">
        <v>6113</v>
      </c>
      <c r="F44" s="18">
        <v>103391.444</v>
      </c>
      <c r="G44" s="18">
        <v>63410</v>
      </c>
      <c r="H44" s="18">
        <v>19234</v>
      </c>
      <c r="I44" s="18">
        <v>20112</v>
      </c>
      <c r="J44" s="18">
        <v>0</v>
      </c>
      <c r="K44" s="18">
        <v>3739</v>
      </c>
      <c r="L44" s="18">
        <v>17350</v>
      </c>
      <c r="M44" s="18">
        <v>22736</v>
      </c>
      <c r="N44" s="18">
        <v>6113</v>
      </c>
      <c r="O44" s="18">
        <v>653</v>
      </c>
      <c r="P44" s="18">
        <v>88869.115000000005</v>
      </c>
      <c r="Q44" s="18">
        <v>36622.25</v>
      </c>
      <c r="R44" s="18">
        <v>-34628.15</v>
      </c>
      <c r="S44" s="18">
        <v>1330.93</v>
      </c>
      <c r="T44" s="18">
        <v>92194.145000000004</v>
      </c>
      <c r="U44" s="18">
        <v>103391.444</v>
      </c>
      <c r="V44" s="18">
        <v>87882.727400000003</v>
      </c>
      <c r="W44" s="18">
        <v>4311.4175999999898</v>
      </c>
      <c r="X44" s="18">
        <v>3017.9923199999898</v>
      </c>
      <c r="Y44" s="18">
        <v>1.0289999999999999</v>
      </c>
      <c r="Z44" s="18">
        <v>22344</v>
      </c>
      <c r="AA44" s="18">
        <v>106389.795876</v>
      </c>
      <c r="AB44" s="18">
        <v>106339.845257225</v>
      </c>
      <c r="AC44" s="18">
        <v>4759.21255179131</v>
      </c>
      <c r="AD44" s="18">
        <v>-747.78459493715002</v>
      </c>
      <c r="AE44" s="18">
        <v>-16708499</v>
      </c>
      <c r="AF44" s="18"/>
      <c r="AG44" s="18"/>
    </row>
    <row r="45" spans="1:33">
      <c r="A45" s="18" t="s">
        <v>692</v>
      </c>
      <c r="B45" s="18" t="s">
        <v>693</v>
      </c>
      <c r="C45" s="18" t="s">
        <v>360</v>
      </c>
      <c r="D45" s="18">
        <v>520767.18400000001</v>
      </c>
      <c r="E45" s="18">
        <v>67570</v>
      </c>
      <c r="F45" s="18">
        <v>588337.18400000001</v>
      </c>
      <c r="G45" s="18">
        <v>341423</v>
      </c>
      <c r="H45" s="18">
        <v>64360</v>
      </c>
      <c r="I45" s="18">
        <v>18490</v>
      </c>
      <c r="J45" s="18">
        <v>0</v>
      </c>
      <c r="K45" s="18">
        <v>26552</v>
      </c>
      <c r="L45" s="18">
        <v>1385</v>
      </c>
      <c r="M45" s="18">
        <v>120204</v>
      </c>
      <c r="N45" s="18">
        <v>67570</v>
      </c>
      <c r="O45" s="18">
        <v>796</v>
      </c>
      <c r="P45" s="18">
        <v>478504.3345</v>
      </c>
      <c r="Q45" s="18">
        <v>92991.7</v>
      </c>
      <c r="R45" s="18">
        <v>-104027.25</v>
      </c>
      <c r="S45" s="18">
        <v>36999.82</v>
      </c>
      <c r="T45" s="18">
        <v>504468.60450000002</v>
      </c>
      <c r="U45" s="18">
        <v>588337.18400000001</v>
      </c>
      <c r="V45" s="18">
        <v>500086.60639999999</v>
      </c>
      <c r="W45" s="18">
        <v>4381.9980999999698</v>
      </c>
      <c r="X45" s="18">
        <v>3067.39866999998</v>
      </c>
      <c r="Y45" s="18">
        <v>1.0049999999999999</v>
      </c>
      <c r="Z45" s="18">
        <v>107490</v>
      </c>
      <c r="AA45" s="18">
        <v>591278.86991999997</v>
      </c>
      <c r="AB45" s="18">
        <v>591001.261102558</v>
      </c>
      <c r="AC45" s="18">
        <v>5498.1976100340298</v>
      </c>
      <c r="AD45" s="18">
        <v>-8.7995366944323905</v>
      </c>
      <c r="AE45" s="18">
        <v>-945862</v>
      </c>
      <c r="AF45" s="18"/>
      <c r="AG45" s="18"/>
    </row>
    <row r="46" spans="1:33">
      <c r="A46" s="18" t="s">
        <v>692</v>
      </c>
      <c r="B46" s="18" t="s">
        <v>694</v>
      </c>
      <c r="C46" s="18" t="s">
        <v>361</v>
      </c>
      <c r="D46" s="18">
        <v>90949.808000000005</v>
      </c>
      <c r="E46" s="18">
        <v>7371</v>
      </c>
      <c r="F46" s="18">
        <v>98320.808000000005</v>
      </c>
      <c r="G46" s="18">
        <v>62592</v>
      </c>
      <c r="H46" s="18">
        <v>30392</v>
      </c>
      <c r="I46" s="18">
        <v>210</v>
      </c>
      <c r="J46" s="18">
        <v>0</v>
      </c>
      <c r="K46" s="18">
        <v>7966</v>
      </c>
      <c r="L46" s="18">
        <v>326</v>
      </c>
      <c r="M46" s="18">
        <v>22094</v>
      </c>
      <c r="N46" s="18">
        <v>7371</v>
      </c>
      <c r="O46" s="18">
        <v>883</v>
      </c>
      <c r="P46" s="18">
        <v>87722.687999999995</v>
      </c>
      <c r="Q46" s="18">
        <v>32782.800000000003</v>
      </c>
      <c r="R46" s="18">
        <v>-19807.55</v>
      </c>
      <c r="S46" s="18">
        <v>2509.37</v>
      </c>
      <c r="T46" s="18">
        <v>103207.308</v>
      </c>
      <c r="U46" s="18">
        <v>98320.808000000005</v>
      </c>
      <c r="V46" s="18">
        <v>83572.686799999996</v>
      </c>
      <c r="W46" s="18">
        <v>19634.621200000001</v>
      </c>
      <c r="X46" s="18">
        <v>13744.234839999999</v>
      </c>
      <c r="Y46" s="18">
        <v>1.1399999999999999</v>
      </c>
      <c r="Z46" s="18">
        <v>16301</v>
      </c>
      <c r="AA46" s="18">
        <v>112085.72112</v>
      </c>
      <c r="AB46" s="18">
        <v>112033.09623168501</v>
      </c>
      <c r="AC46" s="18">
        <v>6872.7744452294601</v>
      </c>
      <c r="AD46" s="18">
        <v>1365.7772985009999</v>
      </c>
      <c r="AE46" s="18">
        <v>22263536</v>
      </c>
      <c r="AF46" s="18"/>
      <c r="AG46" s="18"/>
    </row>
    <row r="47" spans="1:33">
      <c r="A47" s="18" t="s">
        <v>692</v>
      </c>
      <c r="B47" s="18" t="s">
        <v>695</v>
      </c>
      <c r="C47" s="18" t="s">
        <v>362</v>
      </c>
      <c r="D47" s="18">
        <v>61635.64</v>
      </c>
      <c r="E47" s="18">
        <v>5365</v>
      </c>
      <c r="F47" s="18">
        <v>67000.639999999999</v>
      </c>
      <c r="G47" s="18">
        <v>28380</v>
      </c>
      <c r="H47" s="18">
        <v>20679</v>
      </c>
      <c r="I47" s="18">
        <v>741</v>
      </c>
      <c r="J47" s="18">
        <v>0</v>
      </c>
      <c r="K47" s="18">
        <v>4188</v>
      </c>
      <c r="L47" s="18">
        <v>911</v>
      </c>
      <c r="M47" s="18">
        <v>8590</v>
      </c>
      <c r="N47" s="18">
        <v>5365</v>
      </c>
      <c r="O47" s="18">
        <v>472</v>
      </c>
      <c r="P47" s="18">
        <v>39774.57</v>
      </c>
      <c r="Q47" s="18">
        <v>21766.799999999999</v>
      </c>
      <c r="R47" s="18">
        <v>-8477.0499999999993</v>
      </c>
      <c r="S47" s="18">
        <v>3099.95</v>
      </c>
      <c r="T47" s="18">
        <v>56164.27</v>
      </c>
      <c r="U47" s="18">
        <v>67000.639999999999</v>
      </c>
      <c r="V47" s="18">
        <v>56950.544000000002</v>
      </c>
      <c r="W47" s="18">
        <v>-786.274000000005</v>
      </c>
      <c r="X47" s="18">
        <v>-550.39180000000295</v>
      </c>
      <c r="Y47" s="18">
        <v>0.99199999999999999</v>
      </c>
      <c r="Z47" s="18">
        <v>11499</v>
      </c>
      <c r="AA47" s="18">
        <v>66464.634879999998</v>
      </c>
      <c r="AB47" s="18">
        <v>66433.429353083004</v>
      </c>
      <c r="AC47" s="18">
        <v>5777.32231960022</v>
      </c>
      <c r="AD47" s="18">
        <v>270.32517287176199</v>
      </c>
      <c r="AE47" s="18">
        <v>3108469</v>
      </c>
      <c r="AF47" s="18"/>
      <c r="AG47" s="18"/>
    </row>
    <row r="48" spans="1:33">
      <c r="A48" s="18" t="s">
        <v>692</v>
      </c>
      <c r="B48" s="18" t="s">
        <v>696</v>
      </c>
      <c r="C48" s="18" t="s">
        <v>363</v>
      </c>
      <c r="D48" s="18">
        <v>260249.27100000001</v>
      </c>
      <c r="E48" s="18">
        <v>21175</v>
      </c>
      <c r="F48" s="18">
        <v>281424.27100000001</v>
      </c>
      <c r="G48" s="18">
        <v>135809</v>
      </c>
      <c r="H48" s="18">
        <v>39051</v>
      </c>
      <c r="I48" s="18">
        <v>4648</v>
      </c>
      <c r="J48" s="18">
        <v>0</v>
      </c>
      <c r="K48" s="18">
        <v>5150</v>
      </c>
      <c r="L48" s="18">
        <v>430</v>
      </c>
      <c r="M48" s="18">
        <v>28029</v>
      </c>
      <c r="N48" s="18">
        <v>21175</v>
      </c>
      <c r="O48" s="18">
        <v>2517</v>
      </c>
      <c r="P48" s="18">
        <v>190336.31349999999</v>
      </c>
      <c r="Q48" s="18">
        <v>41521.65</v>
      </c>
      <c r="R48" s="18">
        <v>-26329.599999999999</v>
      </c>
      <c r="S48" s="18">
        <v>13233.82</v>
      </c>
      <c r="T48" s="18">
        <v>218762.18350000001</v>
      </c>
      <c r="U48" s="18">
        <v>281424.27100000001</v>
      </c>
      <c r="V48" s="18">
        <v>239210.63034999999</v>
      </c>
      <c r="W48" s="18">
        <v>-20448.44685</v>
      </c>
      <c r="X48" s="18">
        <v>-14313.912795</v>
      </c>
      <c r="Y48" s="18">
        <v>0.94899999999999995</v>
      </c>
      <c r="Z48" s="18">
        <v>34804</v>
      </c>
      <c r="AA48" s="18">
        <v>267071.633179</v>
      </c>
      <c r="AB48" s="18">
        <v>266946.24151690799</v>
      </c>
      <c r="AC48" s="18">
        <v>7669.9874013592698</v>
      </c>
      <c r="AD48" s="18">
        <v>2162.9902546308099</v>
      </c>
      <c r="AE48" s="18">
        <v>75280713</v>
      </c>
      <c r="AF48" s="18"/>
      <c r="AG48" s="18"/>
    </row>
    <row r="49" spans="1:33">
      <c r="A49" s="18" t="s">
        <v>692</v>
      </c>
      <c r="B49" s="18" t="s">
        <v>697</v>
      </c>
      <c r="C49" s="18" t="s">
        <v>364</v>
      </c>
      <c r="D49" s="18">
        <v>323839.77100000001</v>
      </c>
      <c r="E49" s="18">
        <v>16942</v>
      </c>
      <c r="F49" s="18">
        <v>340781.77100000001</v>
      </c>
      <c r="G49" s="18">
        <v>170897</v>
      </c>
      <c r="H49" s="18">
        <v>112769</v>
      </c>
      <c r="I49" s="18">
        <v>5447</v>
      </c>
      <c r="J49" s="18">
        <v>0</v>
      </c>
      <c r="K49" s="18">
        <v>10527</v>
      </c>
      <c r="L49" s="18">
        <v>2372</v>
      </c>
      <c r="M49" s="18">
        <v>22123</v>
      </c>
      <c r="N49" s="18">
        <v>16942</v>
      </c>
      <c r="O49" s="18">
        <v>0</v>
      </c>
      <c r="P49" s="18">
        <v>239512.14550000001</v>
      </c>
      <c r="Q49" s="18">
        <v>109431.55</v>
      </c>
      <c r="R49" s="18">
        <v>-20820.75</v>
      </c>
      <c r="S49" s="18">
        <v>10639.79</v>
      </c>
      <c r="T49" s="18">
        <v>338762.73550000001</v>
      </c>
      <c r="U49" s="18">
        <v>340781.77100000001</v>
      </c>
      <c r="V49" s="18">
        <v>289664.50534999999</v>
      </c>
      <c r="W49" s="18">
        <v>49098.230150000003</v>
      </c>
      <c r="X49" s="18">
        <v>34368.761104999998</v>
      </c>
      <c r="Y49" s="18">
        <v>1.101</v>
      </c>
      <c r="Z49" s="18">
        <v>57560</v>
      </c>
      <c r="AA49" s="18">
        <v>375200.72987099999</v>
      </c>
      <c r="AB49" s="18">
        <v>375024.570978434</v>
      </c>
      <c r="AC49" s="18">
        <v>6515.3678071305403</v>
      </c>
      <c r="AD49" s="18">
        <v>1008.37066040208</v>
      </c>
      <c r="AE49" s="18">
        <v>58041815</v>
      </c>
      <c r="AF49" s="18"/>
      <c r="AG49" s="18"/>
    </row>
    <row r="50" spans="1:33">
      <c r="A50" s="18" t="s">
        <v>692</v>
      </c>
      <c r="B50" s="18" t="s">
        <v>698</v>
      </c>
      <c r="C50" s="18" t="s">
        <v>365</v>
      </c>
      <c r="D50" s="18">
        <v>54331.745000000003</v>
      </c>
      <c r="E50" s="18">
        <v>4705</v>
      </c>
      <c r="F50" s="18">
        <v>59036.745000000003</v>
      </c>
      <c r="G50" s="18">
        <v>28411</v>
      </c>
      <c r="H50" s="18">
        <v>11478</v>
      </c>
      <c r="I50" s="18">
        <v>535</v>
      </c>
      <c r="J50" s="18">
        <v>357</v>
      </c>
      <c r="K50" s="18">
        <v>3225</v>
      </c>
      <c r="L50" s="18">
        <v>214</v>
      </c>
      <c r="M50" s="18">
        <v>8059</v>
      </c>
      <c r="N50" s="18">
        <v>4705</v>
      </c>
      <c r="O50" s="18">
        <v>0</v>
      </c>
      <c r="P50" s="18">
        <v>39818.016499999998</v>
      </c>
      <c r="Q50" s="18">
        <v>13255.75</v>
      </c>
      <c r="R50" s="18">
        <v>-7032.05</v>
      </c>
      <c r="S50" s="18">
        <v>2629.22</v>
      </c>
      <c r="T50" s="18">
        <v>48670.936500000003</v>
      </c>
      <c r="U50" s="18">
        <v>59036.745000000003</v>
      </c>
      <c r="V50" s="18">
        <v>50181.233249999997</v>
      </c>
      <c r="W50" s="18">
        <v>-1510.29675</v>
      </c>
      <c r="X50" s="18">
        <v>-1057.207725</v>
      </c>
      <c r="Y50" s="18">
        <v>0.98199999999999998</v>
      </c>
      <c r="Z50" s="18">
        <v>12097</v>
      </c>
      <c r="AA50" s="18">
        <v>57974.083590000002</v>
      </c>
      <c r="AB50" s="18">
        <v>57946.864425564301</v>
      </c>
      <c r="AC50" s="18">
        <v>4790.1847090654101</v>
      </c>
      <c r="AD50" s="18">
        <v>-716.81243766304897</v>
      </c>
      <c r="AE50" s="18">
        <v>-8671280</v>
      </c>
      <c r="AF50" s="18"/>
      <c r="AG50" s="18"/>
    </row>
    <row r="51" spans="1:33">
      <c r="A51" s="18" t="s">
        <v>692</v>
      </c>
      <c r="B51" s="18" t="s">
        <v>699</v>
      </c>
      <c r="C51" s="18" t="s">
        <v>366</v>
      </c>
      <c r="D51" s="18">
        <v>140789.81599999999</v>
      </c>
      <c r="E51" s="18">
        <v>9640</v>
      </c>
      <c r="F51" s="18">
        <v>150429.81599999999</v>
      </c>
      <c r="G51" s="18">
        <v>63275</v>
      </c>
      <c r="H51" s="18">
        <v>48005</v>
      </c>
      <c r="I51" s="18">
        <v>26894</v>
      </c>
      <c r="J51" s="18">
        <v>7818</v>
      </c>
      <c r="K51" s="18">
        <v>0</v>
      </c>
      <c r="L51" s="18">
        <v>2426</v>
      </c>
      <c r="M51" s="18">
        <v>15443</v>
      </c>
      <c r="N51" s="18">
        <v>9640</v>
      </c>
      <c r="O51" s="18">
        <v>273</v>
      </c>
      <c r="P51" s="18">
        <v>88679.912500000006</v>
      </c>
      <c r="Q51" s="18">
        <v>70309.45</v>
      </c>
      <c r="R51" s="18">
        <v>-15420.7</v>
      </c>
      <c r="S51" s="18">
        <v>5568.69</v>
      </c>
      <c r="T51" s="18">
        <v>149137.35250000001</v>
      </c>
      <c r="U51" s="18">
        <v>150429.81599999999</v>
      </c>
      <c r="V51" s="18">
        <v>127865.34359999999</v>
      </c>
      <c r="W51" s="18">
        <v>21272.008900000001</v>
      </c>
      <c r="X51" s="18">
        <v>14890.406230000001</v>
      </c>
      <c r="Y51" s="18">
        <v>1.099</v>
      </c>
      <c r="Z51" s="18">
        <v>37974</v>
      </c>
      <c r="AA51" s="18">
        <v>165322.367784</v>
      </c>
      <c r="AB51" s="18">
        <v>165244.74798503201</v>
      </c>
      <c r="AC51" s="18">
        <v>4351.5233576929504</v>
      </c>
      <c r="AD51" s="18">
        <v>-1155.47378903552</v>
      </c>
      <c r="AE51" s="18">
        <v>-43877962</v>
      </c>
      <c r="AF51" s="18"/>
      <c r="AG51" s="18"/>
    </row>
    <row r="52" spans="1:33">
      <c r="A52" s="18" t="s">
        <v>692</v>
      </c>
      <c r="B52" s="18" t="s">
        <v>700</v>
      </c>
      <c r="C52" s="18" t="s">
        <v>367</v>
      </c>
      <c r="D52" s="18">
        <v>47478.748</v>
      </c>
      <c r="E52" s="18">
        <v>6358</v>
      </c>
      <c r="F52" s="18">
        <v>53836.748</v>
      </c>
      <c r="G52" s="18">
        <v>12249</v>
      </c>
      <c r="H52" s="18">
        <v>27252</v>
      </c>
      <c r="I52" s="18">
        <v>120</v>
      </c>
      <c r="J52" s="18">
        <v>0</v>
      </c>
      <c r="K52" s="18">
        <v>968</v>
      </c>
      <c r="L52" s="18">
        <v>24</v>
      </c>
      <c r="M52" s="18">
        <v>0</v>
      </c>
      <c r="N52" s="18">
        <v>6358</v>
      </c>
      <c r="O52" s="18">
        <v>199</v>
      </c>
      <c r="P52" s="18">
        <v>17166.9735</v>
      </c>
      <c r="Q52" s="18">
        <v>24089</v>
      </c>
      <c r="R52" s="18">
        <v>-189.55</v>
      </c>
      <c r="S52" s="18">
        <v>5404.3</v>
      </c>
      <c r="T52" s="18">
        <v>46470.7235</v>
      </c>
      <c r="U52" s="18">
        <v>53836.748</v>
      </c>
      <c r="V52" s="18">
        <v>45761.235800000002</v>
      </c>
      <c r="W52" s="18">
        <v>709.48770000000502</v>
      </c>
      <c r="X52" s="18">
        <v>496.64139000000398</v>
      </c>
      <c r="Y52" s="18">
        <v>1.0089999999999999</v>
      </c>
      <c r="Z52" s="18">
        <v>14583</v>
      </c>
      <c r="AA52" s="18">
        <v>54321.278731999999</v>
      </c>
      <c r="AB52" s="18">
        <v>54295.774580375597</v>
      </c>
      <c r="AC52" s="18">
        <v>3723.2239306298802</v>
      </c>
      <c r="AD52" s="18">
        <v>-1783.77321609858</v>
      </c>
      <c r="AE52" s="18">
        <v>-26012765</v>
      </c>
      <c r="AF52" s="18"/>
      <c r="AG52" s="18"/>
    </row>
    <row r="53" spans="1:33">
      <c r="A53" s="18" t="s">
        <v>692</v>
      </c>
      <c r="B53" s="18" t="s">
        <v>701</v>
      </c>
      <c r="C53" s="18" t="s">
        <v>368</v>
      </c>
      <c r="D53" s="18">
        <v>41803.396000000001</v>
      </c>
      <c r="E53" s="18">
        <v>8227</v>
      </c>
      <c r="F53" s="18">
        <v>50030.396000000001</v>
      </c>
      <c r="G53" s="18">
        <v>31710</v>
      </c>
      <c r="H53" s="18">
        <v>6766</v>
      </c>
      <c r="I53" s="18">
        <v>884</v>
      </c>
      <c r="J53" s="18">
        <v>589</v>
      </c>
      <c r="K53" s="18">
        <v>3284</v>
      </c>
      <c r="L53" s="18">
        <v>9</v>
      </c>
      <c r="M53" s="18">
        <v>14764</v>
      </c>
      <c r="N53" s="18">
        <v>8227</v>
      </c>
      <c r="O53" s="18">
        <v>13</v>
      </c>
      <c r="P53" s="18">
        <v>44441.565000000002</v>
      </c>
      <c r="Q53" s="18">
        <v>9794.5499999999993</v>
      </c>
      <c r="R53" s="18">
        <v>-12568.1</v>
      </c>
      <c r="S53" s="18">
        <v>4483.07</v>
      </c>
      <c r="T53" s="18">
        <v>46151.084999999999</v>
      </c>
      <c r="U53" s="18">
        <v>50030.396000000001</v>
      </c>
      <c r="V53" s="18">
        <v>42525.836600000002</v>
      </c>
      <c r="W53" s="18">
        <v>3625.2483999999999</v>
      </c>
      <c r="X53" s="18">
        <v>2537.6738799999998</v>
      </c>
      <c r="Y53" s="18">
        <v>1.0509999999999999</v>
      </c>
      <c r="Z53" s="18">
        <v>9074</v>
      </c>
      <c r="AA53" s="18">
        <v>52581.946195999997</v>
      </c>
      <c r="AB53" s="18">
        <v>52557.258670967603</v>
      </c>
      <c r="AC53" s="18">
        <v>5792.0717071817899</v>
      </c>
      <c r="AD53" s="18">
        <v>285.07456045333203</v>
      </c>
      <c r="AE53" s="18">
        <v>2586767</v>
      </c>
      <c r="AF53" s="18"/>
      <c r="AG53" s="18"/>
    </row>
    <row r="54" spans="1:33">
      <c r="A54" s="18" t="s">
        <v>702</v>
      </c>
      <c r="B54" s="18" t="s">
        <v>703</v>
      </c>
      <c r="C54" s="18" t="s">
        <v>370</v>
      </c>
      <c r="D54" s="18">
        <v>17118.583999999999</v>
      </c>
      <c r="E54" s="18">
        <v>2190</v>
      </c>
      <c r="F54" s="18">
        <v>19308.583999999999</v>
      </c>
      <c r="G54" s="18">
        <v>18997</v>
      </c>
      <c r="H54" s="18">
        <v>2900</v>
      </c>
      <c r="I54" s="18">
        <v>1159</v>
      </c>
      <c r="J54" s="18">
        <v>0</v>
      </c>
      <c r="K54" s="18">
        <v>2973</v>
      </c>
      <c r="L54" s="18">
        <v>483</v>
      </c>
      <c r="M54" s="18">
        <v>3376</v>
      </c>
      <c r="N54" s="18">
        <v>2190</v>
      </c>
      <c r="O54" s="18">
        <v>3297</v>
      </c>
      <c r="P54" s="18">
        <v>26624.2955</v>
      </c>
      <c r="Q54" s="18">
        <v>5977.2</v>
      </c>
      <c r="R54" s="18">
        <v>-6082.6</v>
      </c>
      <c r="S54" s="18">
        <v>1287.58</v>
      </c>
      <c r="T54" s="18">
        <v>27806.4755</v>
      </c>
      <c r="U54" s="18">
        <v>19308.583999999999</v>
      </c>
      <c r="V54" s="18">
        <v>16412.296399999999</v>
      </c>
      <c r="W54" s="18">
        <v>11394.179099999999</v>
      </c>
      <c r="X54" s="18">
        <v>7975.9253699999999</v>
      </c>
      <c r="Y54" s="18">
        <v>1.413</v>
      </c>
      <c r="Z54" s="18">
        <v>5489</v>
      </c>
      <c r="AA54" s="18">
        <v>27283.029192000002</v>
      </c>
      <c r="AB54" s="18">
        <v>27270.219653463198</v>
      </c>
      <c r="AC54" s="18">
        <v>4968.15807131776</v>
      </c>
      <c r="AD54" s="18">
        <v>-538.839075410698</v>
      </c>
      <c r="AE54" s="18">
        <v>-2957688</v>
      </c>
      <c r="AF54" s="18"/>
      <c r="AG54" s="18"/>
    </row>
    <row r="55" spans="1:33">
      <c r="A55" s="18" t="s">
        <v>702</v>
      </c>
      <c r="B55" s="18" t="s">
        <v>704</v>
      </c>
      <c r="C55" s="18" t="s">
        <v>371</v>
      </c>
      <c r="D55" s="18">
        <v>120991.442</v>
      </c>
      <c r="E55" s="18">
        <v>10606</v>
      </c>
      <c r="F55" s="18">
        <v>131597.44200000001</v>
      </c>
      <c r="G55" s="18">
        <v>79817</v>
      </c>
      <c r="H55" s="18">
        <v>22451</v>
      </c>
      <c r="I55" s="18">
        <v>2768</v>
      </c>
      <c r="J55" s="18">
        <v>0</v>
      </c>
      <c r="K55" s="18">
        <v>6277</v>
      </c>
      <c r="L55" s="18">
        <v>1158</v>
      </c>
      <c r="M55" s="18">
        <v>24199</v>
      </c>
      <c r="N55" s="18">
        <v>10606</v>
      </c>
      <c r="O55" s="18">
        <v>0</v>
      </c>
      <c r="P55" s="18">
        <v>111863.5255</v>
      </c>
      <c r="Q55" s="18">
        <v>26771.599999999999</v>
      </c>
      <c r="R55" s="18">
        <v>-21553.45</v>
      </c>
      <c r="S55" s="18">
        <v>4901.2700000000004</v>
      </c>
      <c r="T55" s="18">
        <v>121982.9455</v>
      </c>
      <c r="U55" s="18">
        <v>131597.44200000001</v>
      </c>
      <c r="V55" s="18">
        <v>111857.8257</v>
      </c>
      <c r="W55" s="18">
        <v>10125.1198</v>
      </c>
      <c r="X55" s="18">
        <v>7087.5838600000097</v>
      </c>
      <c r="Y55" s="18">
        <v>1.054</v>
      </c>
      <c r="Z55" s="18">
        <v>21876</v>
      </c>
      <c r="AA55" s="18">
        <v>138703.70386800001</v>
      </c>
      <c r="AB55" s="18">
        <v>138638.58168426499</v>
      </c>
      <c r="AC55" s="18">
        <v>6337.4740210397204</v>
      </c>
      <c r="AD55" s="18">
        <v>830.47687431125496</v>
      </c>
      <c r="AE55" s="18">
        <v>18167512</v>
      </c>
      <c r="AF55" s="18"/>
      <c r="AG55" s="18"/>
    </row>
    <row r="56" spans="1:33">
      <c r="A56" s="18" t="s">
        <v>702</v>
      </c>
      <c r="B56" s="18" t="s">
        <v>705</v>
      </c>
      <c r="C56" s="18" t="s">
        <v>372</v>
      </c>
      <c r="D56" s="18">
        <v>57668.586000000003</v>
      </c>
      <c r="E56" s="18">
        <v>2318</v>
      </c>
      <c r="F56" s="18">
        <v>59986.586000000003</v>
      </c>
      <c r="G56" s="18">
        <v>29055</v>
      </c>
      <c r="H56" s="18">
        <v>7655</v>
      </c>
      <c r="I56" s="18">
        <v>185</v>
      </c>
      <c r="J56" s="18">
        <v>0</v>
      </c>
      <c r="K56" s="18">
        <v>2744</v>
      </c>
      <c r="L56" s="18">
        <v>211</v>
      </c>
      <c r="M56" s="18">
        <v>4701</v>
      </c>
      <c r="N56" s="18">
        <v>2318</v>
      </c>
      <c r="O56" s="18">
        <v>895</v>
      </c>
      <c r="P56" s="18">
        <v>40720.582499999997</v>
      </c>
      <c r="Q56" s="18">
        <v>8996.4</v>
      </c>
      <c r="R56" s="18">
        <v>-4935.95</v>
      </c>
      <c r="S56" s="18">
        <v>1171.1300000000001</v>
      </c>
      <c r="T56" s="18">
        <v>45952.162499999999</v>
      </c>
      <c r="U56" s="18">
        <v>59986.586000000003</v>
      </c>
      <c r="V56" s="18">
        <v>50988.598100000003</v>
      </c>
      <c r="W56" s="18">
        <v>-5036.4355999999998</v>
      </c>
      <c r="X56" s="18">
        <v>-3525.5049199999999</v>
      </c>
      <c r="Y56" s="18">
        <v>0.94099999999999995</v>
      </c>
      <c r="Z56" s="18">
        <v>10069</v>
      </c>
      <c r="AA56" s="18">
        <v>56447.377425999999</v>
      </c>
      <c r="AB56" s="18">
        <v>56420.875058856298</v>
      </c>
      <c r="AC56" s="18">
        <v>5603.4238811060004</v>
      </c>
      <c r="AD56" s="18">
        <v>96.426734377535496</v>
      </c>
      <c r="AE56" s="18">
        <v>970921</v>
      </c>
      <c r="AF56" s="18"/>
      <c r="AG56" s="18"/>
    </row>
    <row r="57" spans="1:33">
      <c r="A57" s="18" t="s">
        <v>702</v>
      </c>
      <c r="B57" s="18" t="s">
        <v>706</v>
      </c>
      <c r="C57" s="18" t="s">
        <v>373</v>
      </c>
      <c r="D57" s="18">
        <v>862732.777</v>
      </c>
      <c r="E57" s="18">
        <v>61482</v>
      </c>
      <c r="F57" s="18">
        <v>924214.777</v>
      </c>
      <c r="G57" s="18">
        <v>302219</v>
      </c>
      <c r="H57" s="18">
        <v>297091</v>
      </c>
      <c r="I57" s="18">
        <v>402466</v>
      </c>
      <c r="J57" s="18">
        <v>0</v>
      </c>
      <c r="K57" s="18">
        <v>14941</v>
      </c>
      <c r="L57" s="18">
        <v>368485</v>
      </c>
      <c r="M57" s="18">
        <v>48623</v>
      </c>
      <c r="N57" s="18">
        <v>61482</v>
      </c>
      <c r="O57" s="18">
        <v>2331</v>
      </c>
      <c r="P57" s="18">
        <v>423559.92849999998</v>
      </c>
      <c r="Q57" s="18">
        <v>607323.30000000005</v>
      </c>
      <c r="R57" s="18">
        <v>-356523.15</v>
      </c>
      <c r="S57" s="18">
        <v>43993.79</v>
      </c>
      <c r="T57" s="18">
        <v>718353.86849999998</v>
      </c>
      <c r="U57" s="18">
        <v>924214.777</v>
      </c>
      <c r="V57" s="18">
        <v>785582.56044999999</v>
      </c>
      <c r="W57" s="18">
        <v>-67228.691949999906</v>
      </c>
      <c r="X57" s="18">
        <v>-47060.084364999901</v>
      </c>
      <c r="Y57" s="18">
        <v>0.94899999999999995</v>
      </c>
      <c r="Z57" s="18">
        <v>165547</v>
      </c>
      <c r="AA57" s="18">
        <v>877079.82337300002</v>
      </c>
      <c r="AB57" s="18">
        <v>876668.02937027905</v>
      </c>
      <c r="AC57" s="18">
        <v>5295.5839089218098</v>
      </c>
      <c r="AD57" s="18">
        <v>-211.413237806654</v>
      </c>
      <c r="AE57" s="18">
        <v>-34998827</v>
      </c>
      <c r="AF57" s="18"/>
      <c r="AG57" s="18"/>
    </row>
    <row r="58" spans="1:33">
      <c r="A58" s="18" t="s">
        <v>702</v>
      </c>
      <c r="B58" s="18" t="s">
        <v>707</v>
      </c>
      <c r="C58" s="18" t="s">
        <v>374</v>
      </c>
      <c r="D58" s="18">
        <v>151366.29699999999</v>
      </c>
      <c r="E58" s="18">
        <v>11757</v>
      </c>
      <c r="F58" s="18">
        <v>163123.29699999999</v>
      </c>
      <c r="G58" s="18">
        <v>66665</v>
      </c>
      <c r="H58" s="18">
        <v>35214</v>
      </c>
      <c r="I58" s="18">
        <v>3274</v>
      </c>
      <c r="J58" s="18">
        <v>0</v>
      </c>
      <c r="K58" s="18">
        <v>3384</v>
      </c>
      <c r="L58" s="18">
        <v>69</v>
      </c>
      <c r="M58" s="18">
        <v>6</v>
      </c>
      <c r="N58" s="18">
        <v>11757</v>
      </c>
      <c r="O58" s="18">
        <v>116</v>
      </c>
      <c r="P58" s="18">
        <v>93430.997499999998</v>
      </c>
      <c r="Q58" s="18">
        <v>35591.199999999997</v>
      </c>
      <c r="R58" s="18">
        <v>-162.35</v>
      </c>
      <c r="S58" s="18">
        <v>9992.43</v>
      </c>
      <c r="T58" s="18">
        <v>138852.2775</v>
      </c>
      <c r="U58" s="18">
        <v>163123.29699999999</v>
      </c>
      <c r="V58" s="18">
        <v>138654.80244999999</v>
      </c>
      <c r="W58" s="18">
        <v>197.475050000008</v>
      </c>
      <c r="X58" s="18">
        <v>138.23253500000601</v>
      </c>
      <c r="Y58" s="18">
        <v>1.0009999999999999</v>
      </c>
      <c r="Z58" s="18">
        <v>28212</v>
      </c>
      <c r="AA58" s="18">
        <v>163286.420297</v>
      </c>
      <c r="AB58" s="18">
        <v>163209.75638704299</v>
      </c>
      <c r="AC58" s="18">
        <v>5785.1182612733201</v>
      </c>
      <c r="AD58" s="18">
        <v>278.12111454486097</v>
      </c>
      <c r="AE58" s="18">
        <v>7846353</v>
      </c>
      <c r="AF58" s="18"/>
      <c r="AG58" s="18"/>
    </row>
    <row r="59" spans="1:33">
      <c r="A59" s="18" t="s">
        <v>702</v>
      </c>
      <c r="B59" s="18" t="s">
        <v>708</v>
      </c>
      <c r="C59" s="18" t="s">
        <v>375</v>
      </c>
      <c r="D59" s="18">
        <v>245900.99799999999</v>
      </c>
      <c r="E59" s="18">
        <v>25206</v>
      </c>
      <c r="F59" s="18">
        <v>271106.99800000002</v>
      </c>
      <c r="G59" s="18">
        <v>121093</v>
      </c>
      <c r="H59" s="18">
        <v>35906</v>
      </c>
      <c r="I59" s="18">
        <v>3695</v>
      </c>
      <c r="J59" s="18">
        <v>9117</v>
      </c>
      <c r="K59" s="18">
        <v>7786</v>
      </c>
      <c r="L59" s="18">
        <v>1093</v>
      </c>
      <c r="M59" s="18">
        <v>22405</v>
      </c>
      <c r="N59" s="18">
        <v>25206</v>
      </c>
      <c r="O59" s="18">
        <v>330</v>
      </c>
      <c r="P59" s="18">
        <v>169711.8395</v>
      </c>
      <c r="Q59" s="18">
        <v>48028.4</v>
      </c>
      <c r="R59" s="18">
        <v>-20253.8</v>
      </c>
      <c r="S59" s="18">
        <v>17616.25</v>
      </c>
      <c r="T59" s="18">
        <v>215102.68950000001</v>
      </c>
      <c r="U59" s="18">
        <v>271106.99800000002</v>
      </c>
      <c r="V59" s="18">
        <v>230440.94829999999</v>
      </c>
      <c r="W59" s="18">
        <v>-15338.2588</v>
      </c>
      <c r="X59" s="18">
        <v>-10736.78116</v>
      </c>
      <c r="Y59" s="18">
        <v>0.96</v>
      </c>
      <c r="Z59" s="18">
        <v>43647</v>
      </c>
      <c r="AA59" s="18">
        <v>260262.71807999999</v>
      </c>
      <c r="AB59" s="18">
        <v>260140.52324256199</v>
      </c>
      <c r="AC59" s="18">
        <v>5960.1008830518003</v>
      </c>
      <c r="AD59" s="18">
        <v>453.10373632333699</v>
      </c>
      <c r="AE59" s="18">
        <v>19776619</v>
      </c>
      <c r="AF59" s="18"/>
      <c r="AG59" s="18"/>
    </row>
    <row r="60" spans="1:33">
      <c r="A60" s="18" t="s">
        <v>702</v>
      </c>
      <c r="B60" s="18" t="s">
        <v>709</v>
      </c>
      <c r="C60" s="18" t="s">
        <v>376</v>
      </c>
      <c r="D60" s="18">
        <v>876695.30099999998</v>
      </c>
      <c r="E60" s="18">
        <v>69783</v>
      </c>
      <c r="F60" s="18">
        <v>946478.30099999998</v>
      </c>
      <c r="G60" s="18">
        <v>426497</v>
      </c>
      <c r="H60" s="18">
        <v>147543</v>
      </c>
      <c r="I60" s="18">
        <v>39755</v>
      </c>
      <c r="J60" s="18">
        <v>0</v>
      </c>
      <c r="K60" s="18">
        <v>3746</v>
      </c>
      <c r="L60" s="18">
        <v>10211</v>
      </c>
      <c r="M60" s="18">
        <v>47269</v>
      </c>
      <c r="N60" s="18">
        <v>69783</v>
      </c>
      <c r="O60" s="18">
        <v>521</v>
      </c>
      <c r="P60" s="18">
        <v>597735.54550000001</v>
      </c>
      <c r="Q60" s="18">
        <v>162387.4</v>
      </c>
      <c r="R60" s="18">
        <v>-49300.85</v>
      </c>
      <c r="S60" s="18">
        <v>51279.82</v>
      </c>
      <c r="T60" s="18">
        <v>762101.9155</v>
      </c>
      <c r="U60" s="18">
        <v>946478.30099999998</v>
      </c>
      <c r="V60" s="18">
        <v>804506.55585</v>
      </c>
      <c r="W60" s="18">
        <v>-42404.6403499999</v>
      </c>
      <c r="X60" s="18">
        <v>-29683.248244999901</v>
      </c>
      <c r="Y60" s="18">
        <v>0.96899999999999997</v>
      </c>
      <c r="Z60" s="18">
        <v>144328</v>
      </c>
      <c r="AA60" s="18">
        <v>917137.47366899997</v>
      </c>
      <c r="AB60" s="18">
        <v>916706.87236993504</v>
      </c>
      <c r="AC60" s="18">
        <v>6351.5525218248404</v>
      </c>
      <c r="AD60" s="18">
        <v>844.555375096376</v>
      </c>
      <c r="AE60" s="18">
        <v>121892988</v>
      </c>
      <c r="AF60" s="18"/>
      <c r="AG60" s="18"/>
    </row>
    <row r="61" spans="1:33">
      <c r="A61" s="18" t="s">
        <v>702</v>
      </c>
      <c r="B61" s="18" t="s">
        <v>710</v>
      </c>
      <c r="C61" s="18" t="s">
        <v>377</v>
      </c>
      <c r="D61" s="18">
        <v>98605.872000000003</v>
      </c>
      <c r="E61" s="18">
        <v>7143</v>
      </c>
      <c r="F61" s="18">
        <v>105748.872</v>
      </c>
      <c r="G61" s="18">
        <v>39761</v>
      </c>
      <c r="H61" s="18">
        <v>32013</v>
      </c>
      <c r="I61" s="18">
        <v>2475</v>
      </c>
      <c r="J61" s="18">
        <v>0</v>
      </c>
      <c r="K61" s="18">
        <v>5296</v>
      </c>
      <c r="L61" s="18">
        <v>2802</v>
      </c>
      <c r="M61" s="18">
        <v>4407</v>
      </c>
      <c r="N61" s="18">
        <v>7143</v>
      </c>
      <c r="O61" s="18">
        <v>609</v>
      </c>
      <c r="P61" s="18">
        <v>55725.041499999999</v>
      </c>
      <c r="Q61" s="18">
        <v>33816.400000000001</v>
      </c>
      <c r="R61" s="18">
        <v>-6645.3</v>
      </c>
      <c r="S61" s="18">
        <v>5322.36</v>
      </c>
      <c r="T61" s="18">
        <v>88218.501499999998</v>
      </c>
      <c r="U61" s="18">
        <v>105748.872</v>
      </c>
      <c r="V61" s="18">
        <v>89886.541200000007</v>
      </c>
      <c r="W61" s="18">
        <v>-1668.03970000001</v>
      </c>
      <c r="X61" s="18">
        <v>-1167.62779000001</v>
      </c>
      <c r="Y61" s="18">
        <v>0.98899999999999999</v>
      </c>
      <c r="Z61" s="18">
        <v>14657</v>
      </c>
      <c r="AA61" s="18">
        <v>104585.634408</v>
      </c>
      <c r="AB61" s="18">
        <v>104536.53085337199</v>
      </c>
      <c r="AC61" s="18">
        <v>7132.1915025838898</v>
      </c>
      <c r="AD61" s="18">
        <v>1625.1943558554301</v>
      </c>
      <c r="AE61" s="18">
        <v>23820474</v>
      </c>
      <c r="AF61" s="18"/>
      <c r="AG61" s="18"/>
    </row>
    <row r="62" spans="1:33">
      <c r="A62" s="18" t="s">
        <v>702</v>
      </c>
      <c r="B62" s="18" t="s">
        <v>711</v>
      </c>
      <c r="C62" s="18" t="s">
        <v>378</v>
      </c>
      <c r="D62" s="18">
        <v>29075.58</v>
      </c>
      <c r="E62" s="18">
        <v>5695</v>
      </c>
      <c r="F62" s="18">
        <v>34770.58</v>
      </c>
      <c r="G62" s="18">
        <v>34794</v>
      </c>
      <c r="H62" s="18">
        <v>11586</v>
      </c>
      <c r="I62" s="18">
        <v>2544</v>
      </c>
      <c r="J62" s="18">
        <v>0</v>
      </c>
      <c r="K62" s="18">
        <v>4735</v>
      </c>
      <c r="L62" s="18">
        <v>2076</v>
      </c>
      <c r="M62" s="18">
        <v>26430</v>
      </c>
      <c r="N62" s="18">
        <v>5695</v>
      </c>
      <c r="O62" s="18">
        <v>6880</v>
      </c>
      <c r="P62" s="18">
        <v>48763.790999999997</v>
      </c>
      <c r="Q62" s="18">
        <v>16035.25</v>
      </c>
      <c r="R62" s="18">
        <v>-30078.1</v>
      </c>
      <c r="S62" s="18">
        <v>347.65</v>
      </c>
      <c r="T62" s="18">
        <v>35068.591</v>
      </c>
      <c r="U62" s="18">
        <v>34770.58</v>
      </c>
      <c r="V62" s="18">
        <v>29554.992999999999</v>
      </c>
      <c r="W62" s="18">
        <v>5513.598</v>
      </c>
      <c r="X62" s="18">
        <v>3859.5185999999999</v>
      </c>
      <c r="Y62" s="18">
        <v>1.111</v>
      </c>
      <c r="Z62" s="18">
        <v>7491</v>
      </c>
      <c r="AA62" s="18">
        <v>38630.114379999999</v>
      </c>
      <c r="AB62" s="18">
        <v>38611.977319948899</v>
      </c>
      <c r="AC62" s="18">
        <v>5154.4489814375802</v>
      </c>
      <c r="AD62" s="18">
        <v>-352.54816529088401</v>
      </c>
      <c r="AE62" s="18">
        <v>-2640938</v>
      </c>
      <c r="AF62" s="18"/>
      <c r="AG62" s="18"/>
    </row>
    <row r="63" spans="1:33">
      <c r="A63" s="18" t="s">
        <v>702</v>
      </c>
      <c r="B63" s="18" t="s">
        <v>712</v>
      </c>
      <c r="C63" s="18" t="s">
        <v>379</v>
      </c>
      <c r="D63" s="18">
        <v>50983.561000000002</v>
      </c>
      <c r="E63" s="18">
        <v>2765</v>
      </c>
      <c r="F63" s="18">
        <v>53748.561000000002</v>
      </c>
      <c r="G63" s="18">
        <v>32026</v>
      </c>
      <c r="H63" s="18">
        <v>8949</v>
      </c>
      <c r="I63" s="18">
        <v>1221</v>
      </c>
      <c r="J63" s="18">
        <v>0</v>
      </c>
      <c r="K63" s="18">
        <v>3071</v>
      </c>
      <c r="L63" s="18">
        <v>0</v>
      </c>
      <c r="M63" s="18">
        <v>6976</v>
      </c>
      <c r="N63" s="18">
        <v>2765</v>
      </c>
      <c r="O63" s="18">
        <v>0</v>
      </c>
      <c r="P63" s="18">
        <v>44884.438999999998</v>
      </c>
      <c r="Q63" s="18">
        <v>11254.85</v>
      </c>
      <c r="R63" s="18">
        <v>-5929.6</v>
      </c>
      <c r="S63" s="18">
        <v>1164.33</v>
      </c>
      <c r="T63" s="18">
        <v>51374.019</v>
      </c>
      <c r="U63" s="18">
        <v>53748.561000000002</v>
      </c>
      <c r="V63" s="18">
        <v>45686.276850000002</v>
      </c>
      <c r="W63" s="18">
        <v>5687.74215</v>
      </c>
      <c r="X63" s="18">
        <v>3981.4195049999998</v>
      </c>
      <c r="Y63" s="18">
        <v>1.0740000000000001</v>
      </c>
      <c r="Z63" s="18">
        <v>7657</v>
      </c>
      <c r="AA63" s="18">
        <v>57725.954513999997</v>
      </c>
      <c r="AB63" s="18">
        <v>57698.851847587299</v>
      </c>
      <c r="AC63" s="18">
        <v>7535.4384024536103</v>
      </c>
      <c r="AD63" s="18">
        <v>2028.4412557251401</v>
      </c>
      <c r="AE63" s="18">
        <v>15531775</v>
      </c>
      <c r="AF63" s="18"/>
      <c r="AG63" s="18"/>
    </row>
    <row r="64" spans="1:33">
      <c r="A64" s="18" t="s">
        <v>702</v>
      </c>
      <c r="B64" s="18" t="s">
        <v>713</v>
      </c>
      <c r="C64" s="18" t="s">
        <v>380</v>
      </c>
      <c r="D64" s="18">
        <v>10111.882</v>
      </c>
      <c r="E64" s="18">
        <v>0</v>
      </c>
      <c r="F64" s="18">
        <v>10111.882</v>
      </c>
      <c r="G64" s="18">
        <v>2596</v>
      </c>
      <c r="H64" s="18">
        <v>12059</v>
      </c>
      <c r="I64" s="18">
        <v>1</v>
      </c>
      <c r="J64" s="18">
        <v>0</v>
      </c>
      <c r="K64" s="18">
        <v>50</v>
      </c>
      <c r="L64" s="18">
        <v>47</v>
      </c>
      <c r="M64" s="18">
        <v>0</v>
      </c>
      <c r="N64" s="18">
        <v>0</v>
      </c>
      <c r="O64" s="18">
        <v>20</v>
      </c>
      <c r="P64" s="18">
        <v>3638.2939999999999</v>
      </c>
      <c r="Q64" s="18">
        <v>10293.5</v>
      </c>
      <c r="R64" s="18">
        <v>-56.95</v>
      </c>
      <c r="S64" s="18">
        <v>0</v>
      </c>
      <c r="T64" s="18">
        <v>13874.843999999999</v>
      </c>
      <c r="U64" s="18">
        <v>10111.882</v>
      </c>
      <c r="V64" s="18">
        <v>8595.0997000000007</v>
      </c>
      <c r="W64" s="18">
        <v>5279.7443000000003</v>
      </c>
      <c r="X64" s="18">
        <v>3695.8210100000001</v>
      </c>
      <c r="Y64" s="18">
        <v>1.365</v>
      </c>
      <c r="Z64" s="18">
        <v>3699</v>
      </c>
      <c r="AA64" s="18">
        <v>13802.718929999999</v>
      </c>
      <c r="AB64" s="18">
        <v>13796.2384743731</v>
      </c>
      <c r="AC64" s="18">
        <v>3729.7211339208202</v>
      </c>
      <c r="AD64" s="18">
        <v>-1777.27601280765</v>
      </c>
      <c r="AE64" s="18">
        <v>-6574144</v>
      </c>
      <c r="AF64" s="18"/>
      <c r="AG64" s="18"/>
    </row>
    <row r="65" spans="1:33">
      <c r="A65" s="18" t="s">
        <v>702</v>
      </c>
      <c r="B65" s="18" t="s">
        <v>714</v>
      </c>
      <c r="C65" s="18" t="s">
        <v>381</v>
      </c>
      <c r="D65" s="18">
        <v>66582.341</v>
      </c>
      <c r="E65" s="18">
        <v>4071</v>
      </c>
      <c r="F65" s="18">
        <v>70653.341</v>
      </c>
      <c r="G65" s="18">
        <v>32398</v>
      </c>
      <c r="H65" s="18">
        <v>13073</v>
      </c>
      <c r="I65" s="18">
        <v>726</v>
      </c>
      <c r="J65" s="18">
        <v>0</v>
      </c>
      <c r="K65" s="18">
        <v>2311</v>
      </c>
      <c r="L65" s="18">
        <v>33</v>
      </c>
      <c r="M65" s="18">
        <v>5550</v>
      </c>
      <c r="N65" s="18">
        <v>4071</v>
      </c>
      <c r="O65" s="18">
        <v>0</v>
      </c>
      <c r="P65" s="18">
        <v>45405.796999999999</v>
      </c>
      <c r="Q65" s="18">
        <v>13693.5</v>
      </c>
      <c r="R65" s="18">
        <v>-4745.55</v>
      </c>
      <c r="S65" s="18">
        <v>2516.85</v>
      </c>
      <c r="T65" s="18">
        <v>56870.597000000002</v>
      </c>
      <c r="U65" s="18">
        <v>70653.341</v>
      </c>
      <c r="V65" s="18">
        <v>60055.339849999997</v>
      </c>
      <c r="W65" s="18">
        <v>-3184.7428500000001</v>
      </c>
      <c r="X65" s="18">
        <v>-2229.3199949999998</v>
      </c>
      <c r="Y65" s="18">
        <v>0.96799999999999997</v>
      </c>
      <c r="Z65" s="18">
        <v>11447</v>
      </c>
      <c r="AA65" s="18">
        <v>68392.434087999995</v>
      </c>
      <c r="AB65" s="18">
        <v>68360.323448308598</v>
      </c>
      <c r="AC65" s="18">
        <v>5971.8986152099696</v>
      </c>
      <c r="AD65" s="18">
        <v>464.90146848150999</v>
      </c>
      <c r="AE65" s="18">
        <v>5321727</v>
      </c>
      <c r="AF65" s="18"/>
      <c r="AG65" s="18"/>
    </row>
    <row r="66" spans="1:33">
      <c r="A66" s="18" t="s">
        <v>702</v>
      </c>
      <c r="B66" s="18" t="s">
        <v>715</v>
      </c>
      <c r="C66" s="18" t="s">
        <v>382</v>
      </c>
      <c r="D66" s="18">
        <v>23843.987000000001</v>
      </c>
      <c r="E66" s="18">
        <v>2078</v>
      </c>
      <c r="F66" s="18">
        <v>25921.987000000001</v>
      </c>
      <c r="G66" s="18">
        <v>14493</v>
      </c>
      <c r="H66" s="18">
        <v>9043</v>
      </c>
      <c r="I66" s="18">
        <v>57</v>
      </c>
      <c r="J66" s="18">
        <v>1444</v>
      </c>
      <c r="K66" s="18">
        <v>0</v>
      </c>
      <c r="L66" s="18">
        <v>59</v>
      </c>
      <c r="M66" s="18">
        <v>8526</v>
      </c>
      <c r="N66" s="18">
        <v>2078</v>
      </c>
      <c r="O66" s="18">
        <v>351</v>
      </c>
      <c r="P66" s="18">
        <v>20311.9395</v>
      </c>
      <c r="Q66" s="18">
        <v>8962.4</v>
      </c>
      <c r="R66" s="18">
        <v>-7595.6</v>
      </c>
      <c r="S66" s="18">
        <v>316.88</v>
      </c>
      <c r="T66" s="18">
        <v>21995.619500000001</v>
      </c>
      <c r="U66" s="18">
        <v>25921.987000000001</v>
      </c>
      <c r="V66" s="18">
        <v>22033.68895</v>
      </c>
      <c r="W66" s="18">
        <v>-38.069449999995399</v>
      </c>
      <c r="X66" s="18">
        <v>-26.648614999996799</v>
      </c>
      <c r="Y66" s="18">
        <v>0.999</v>
      </c>
      <c r="Z66" s="18">
        <v>5326</v>
      </c>
      <c r="AA66" s="18">
        <v>25896.065012999999</v>
      </c>
      <c r="AB66" s="18">
        <v>25883.9066620925</v>
      </c>
      <c r="AC66" s="18">
        <v>4859.9148821052404</v>
      </c>
      <c r="AD66" s="18">
        <v>-647.08226462322</v>
      </c>
      <c r="AE66" s="18">
        <v>-3446360</v>
      </c>
      <c r="AF66" s="18"/>
      <c r="AG66" s="18"/>
    </row>
    <row r="67" spans="1:33">
      <c r="A67" s="18" t="s">
        <v>716</v>
      </c>
      <c r="B67" s="18" t="s">
        <v>717</v>
      </c>
      <c r="C67" s="18" t="s">
        <v>384</v>
      </c>
      <c r="D67" s="18">
        <v>36998.754000000001</v>
      </c>
      <c r="E67" s="18">
        <v>2558</v>
      </c>
      <c r="F67" s="18">
        <v>39556.754000000001</v>
      </c>
      <c r="G67" s="18">
        <v>19239</v>
      </c>
      <c r="H67" s="18">
        <v>9400</v>
      </c>
      <c r="I67" s="18">
        <v>501</v>
      </c>
      <c r="J67" s="18">
        <v>0</v>
      </c>
      <c r="K67" s="18">
        <v>1847</v>
      </c>
      <c r="L67" s="18">
        <v>-14</v>
      </c>
      <c r="M67" s="18">
        <v>5018</v>
      </c>
      <c r="N67" s="18">
        <v>2558</v>
      </c>
      <c r="O67" s="18">
        <v>0</v>
      </c>
      <c r="P67" s="18">
        <v>26963.458500000001</v>
      </c>
      <c r="Q67" s="18">
        <v>9985.7999999999993</v>
      </c>
      <c r="R67" s="18">
        <v>-4253.3999999999996</v>
      </c>
      <c r="S67" s="18">
        <v>1321.24</v>
      </c>
      <c r="T67" s="18">
        <v>34017.0985</v>
      </c>
      <c r="U67" s="18">
        <v>39556.754000000001</v>
      </c>
      <c r="V67" s="18">
        <v>33623.240899999997</v>
      </c>
      <c r="W67" s="18">
        <v>393.85759999999601</v>
      </c>
      <c r="X67" s="18">
        <v>275.70031999999702</v>
      </c>
      <c r="Y67" s="18">
        <v>1.0069999999999999</v>
      </c>
      <c r="Z67" s="18">
        <v>6899</v>
      </c>
      <c r="AA67" s="18">
        <v>39833.651277999998</v>
      </c>
      <c r="AB67" s="18">
        <v>39814.949150478998</v>
      </c>
      <c r="AC67" s="18">
        <v>5771.1188796172</v>
      </c>
      <c r="AD67" s="18">
        <v>264.12173288873601</v>
      </c>
      <c r="AE67" s="18">
        <v>1822176</v>
      </c>
      <c r="AF67" s="18"/>
      <c r="AG67" s="18"/>
    </row>
    <row r="68" spans="1:33">
      <c r="A68" s="18" t="s">
        <v>716</v>
      </c>
      <c r="B68" s="18" t="s">
        <v>718</v>
      </c>
      <c r="C68" s="18" t="s">
        <v>385</v>
      </c>
      <c r="D68" s="18">
        <v>120418.43799999999</v>
      </c>
      <c r="E68" s="18">
        <v>15821</v>
      </c>
      <c r="F68" s="18">
        <v>136239.43799999999</v>
      </c>
      <c r="G68" s="18">
        <v>119363</v>
      </c>
      <c r="H68" s="18">
        <v>14881</v>
      </c>
      <c r="I68" s="18">
        <v>830</v>
      </c>
      <c r="J68" s="18">
        <v>0</v>
      </c>
      <c r="K68" s="18">
        <v>4879</v>
      </c>
      <c r="L68" s="18">
        <v>3413</v>
      </c>
      <c r="M68" s="18">
        <v>77708</v>
      </c>
      <c r="N68" s="18">
        <v>15821</v>
      </c>
      <c r="O68" s="18">
        <v>27</v>
      </c>
      <c r="P68" s="18">
        <v>167287.2445</v>
      </c>
      <c r="Q68" s="18">
        <v>17501.5</v>
      </c>
      <c r="R68" s="18">
        <v>-68975.8</v>
      </c>
      <c r="S68" s="18">
        <v>237.49</v>
      </c>
      <c r="T68" s="18">
        <v>116050.4345</v>
      </c>
      <c r="U68" s="18">
        <v>136239.43799999999</v>
      </c>
      <c r="V68" s="18">
        <v>115803.5223</v>
      </c>
      <c r="W68" s="18">
        <v>246.91220000000601</v>
      </c>
      <c r="X68" s="18">
        <v>172.838540000004</v>
      </c>
      <c r="Y68" s="18">
        <v>1.0009999999999999</v>
      </c>
      <c r="Z68" s="18">
        <v>17846</v>
      </c>
      <c r="AA68" s="18">
        <v>136375.67743800001</v>
      </c>
      <c r="AB68" s="18">
        <v>136311.648276013</v>
      </c>
      <c r="AC68" s="18">
        <v>7638.2185518330898</v>
      </c>
      <c r="AD68" s="18">
        <v>2131.2214051046199</v>
      </c>
      <c r="AE68" s="18">
        <v>38033777</v>
      </c>
      <c r="AF68" s="18"/>
      <c r="AG68" s="18"/>
    </row>
    <row r="69" spans="1:33">
      <c r="A69" s="18" t="s">
        <v>716</v>
      </c>
      <c r="B69" s="18" t="s">
        <v>719</v>
      </c>
      <c r="C69" s="18" t="s">
        <v>386</v>
      </c>
      <c r="D69" s="18">
        <v>146556.06899999999</v>
      </c>
      <c r="E69" s="18">
        <v>7228</v>
      </c>
      <c r="F69" s="18">
        <v>153784.06899999999</v>
      </c>
      <c r="G69" s="18">
        <v>64778</v>
      </c>
      <c r="H69" s="18">
        <v>76426</v>
      </c>
      <c r="I69" s="18">
        <v>5934</v>
      </c>
      <c r="J69" s="18">
        <v>0</v>
      </c>
      <c r="K69" s="18">
        <v>3103</v>
      </c>
      <c r="L69" s="18">
        <v>15</v>
      </c>
      <c r="M69" s="18">
        <v>14820</v>
      </c>
      <c r="N69" s="18">
        <v>7228</v>
      </c>
      <c r="O69" s="18">
        <v>0</v>
      </c>
      <c r="P69" s="18">
        <v>90786.366999999998</v>
      </c>
      <c r="Q69" s="18">
        <v>72643.55</v>
      </c>
      <c r="R69" s="18">
        <v>-12609.75</v>
      </c>
      <c r="S69" s="18">
        <v>3624.4</v>
      </c>
      <c r="T69" s="18">
        <v>154444.56700000001</v>
      </c>
      <c r="U69" s="18">
        <v>153784.06899999999</v>
      </c>
      <c r="V69" s="18">
        <v>130716.45865</v>
      </c>
      <c r="W69" s="18">
        <v>23728.108349999999</v>
      </c>
      <c r="X69" s="18">
        <v>16609.675845000002</v>
      </c>
      <c r="Y69" s="18">
        <v>1.1080000000000001</v>
      </c>
      <c r="Z69" s="18">
        <v>29558</v>
      </c>
      <c r="AA69" s="18">
        <v>170392.748452</v>
      </c>
      <c r="AB69" s="18">
        <v>170312.748080255</v>
      </c>
      <c r="AC69" s="18">
        <v>5761.9848460740004</v>
      </c>
      <c r="AD69" s="18">
        <v>254.987699345534</v>
      </c>
      <c r="AE69" s="18">
        <v>7536926</v>
      </c>
      <c r="AF69" s="18"/>
      <c r="AG69" s="18"/>
    </row>
    <row r="70" spans="1:33">
      <c r="A70" s="18" t="s">
        <v>716</v>
      </c>
      <c r="B70" s="18" t="s">
        <v>720</v>
      </c>
      <c r="C70" s="18" t="s">
        <v>387</v>
      </c>
      <c r="D70" s="18">
        <v>36661.99</v>
      </c>
      <c r="E70" s="18">
        <v>2395</v>
      </c>
      <c r="F70" s="18">
        <v>39056.99</v>
      </c>
      <c r="G70" s="18">
        <v>37657</v>
      </c>
      <c r="H70" s="18">
        <v>2113</v>
      </c>
      <c r="I70" s="18">
        <v>1334</v>
      </c>
      <c r="J70" s="18">
        <v>0</v>
      </c>
      <c r="K70" s="18">
        <v>223</v>
      </c>
      <c r="L70" s="18">
        <v>373</v>
      </c>
      <c r="M70" s="18">
        <v>17184</v>
      </c>
      <c r="N70" s="18">
        <v>2395</v>
      </c>
      <c r="O70" s="18">
        <v>60</v>
      </c>
      <c r="P70" s="18">
        <v>52776.285499999998</v>
      </c>
      <c r="Q70" s="18">
        <v>3119.5</v>
      </c>
      <c r="R70" s="18">
        <v>-14974.45</v>
      </c>
      <c r="S70" s="18">
        <v>-885.53</v>
      </c>
      <c r="T70" s="18">
        <v>40035.805500000002</v>
      </c>
      <c r="U70" s="18">
        <v>39056.99</v>
      </c>
      <c r="V70" s="18">
        <v>33198.441500000001</v>
      </c>
      <c r="W70" s="18">
        <v>6837.3639999999996</v>
      </c>
      <c r="X70" s="18">
        <v>4786.1548000000003</v>
      </c>
      <c r="Y70" s="18">
        <v>1.123</v>
      </c>
      <c r="Z70" s="18">
        <v>9582</v>
      </c>
      <c r="AA70" s="18">
        <v>43860.999770000002</v>
      </c>
      <c r="AB70" s="18">
        <v>43840.406779285397</v>
      </c>
      <c r="AC70" s="18">
        <v>4575.2877039538098</v>
      </c>
      <c r="AD70" s="18">
        <v>-931.70944277464901</v>
      </c>
      <c r="AE70" s="18">
        <v>-8927640</v>
      </c>
      <c r="AF70" s="18"/>
      <c r="AG70" s="18"/>
    </row>
    <row r="71" spans="1:33">
      <c r="A71" s="18" t="s">
        <v>716</v>
      </c>
      <c r="B71" s="18" t="s">
        <v>721</v>
      </c>
      <c r="C71" s="18" t="s">
        <v>388</v>
      </c>
      <c r="D71" s="18">
        <v>30972.268</v>
      </c>
      <c r="E71" s="18">
        <v>3065</v>
      </c>
      <c r="F71" s="18">
        <v>34037.267999999996</v>
      </c>
      <c r="G71" s="18">
        <v>27235</v>
      </c>
      <c r="H71" s="18">
        <v>7097</v>
      </c>
      <c r="I71" s="18">
        <v>1390</v>
      </c>
      <c r="J71" s="18">
        <v>0</v>
      </c>
      <c r="K71" s="18">
        <v>2103</v>
      </c>
      <c r="L71" s="18">
        <v>38</v>
      </c>
      <c r="M71" s="18">
        <v>4319</v>
      </c>
      <c r="N71" s="18">
        <v>3065</v>
      </c>
      <c r="O71" s="18">
        <v>343</v>
      </c>
      <c r="P71" s="18">
        <v>38169.852500000001</v>
      </c>
      <c r="Q71" s="18">
        <v>9001.5</v>
      </c>
      <c r="R71" s="18">
        <v>-3995</v>
      </c>
      <c r="S71" s="18">
        <v>1871.02</v>
      </c>
      <c r="T71" s="18">
        <v>45047.372499999998</v>
      </c>
      <c r="U71" s="18">
        <v>34037.267999999996</v>
      </c>
      <c r="V71" s="18">
        <v>28931.677800000001</v>
      </c>
      <c r="W71" s="18">
        <v>16115.6947</v>
      </c>
      <c r="X71" s="18">
        <v>11280.986290000001</v>
      </c>
      <c r="Y71" s="18">
        <v>1.331</v>
      </c>
      <c r="Z71" s="18">
        <v>12790</v>
      </c>
      <c r="AA71" s="18">
        <v>45303.603708000002</v>
      </c>
      <c r="AB71" s="18">
        <v>45282.333406470498</v>
      </c>
      <c r="AC71" s="18">
        <v>3540.4482725934699</v>
      </c>
      <c r="AD71" s="18">
        <v>-1966.54887413499</v>
      </c>
      <c r="AE71" s="18">
        <v>-25152160</v>
      </c>
      <c r="AF71" s="18"/>
      <c r="AG71" s="18"/>
    </row>
    <row r="72" spans="1:33">
      <c r="A72" s="18" t="s">
        <v>716</v>
      </c>
      <c r="B72" s="18" t="s">
        <v>722</v>
      </c>
      <c r="C72" s="18" t="s">
        <v>389</v>
      </c>
      <c r="D72" s="18">
        <v>686204.96</v>
      </c>
      <c r="E72" s="18">
        <v>47899</v>
      </c>
      <c r="F72" s="18">
        <v>734103.96</v>
      </c>
      <c r="G72" s="18">
        <v>500113</v>
      </c>
      <c r="H72" s="18">
        <v>153737</v>
      </c>
      <c r="I72" s="18">
        <v>23507</v>
      </c>
      <c r="J72" s="18">
        <v>0</v>
      </c>
      <c r="K72" s="18">
        <v>18543</v>
      </c>
      <c r="L72" s="18">
        <v>4326</v>
      </c>
      <c r="M72" s="18">
        <v>74268</v>
      </c>
      <c r="N72" s="18">
        <v>47899</v>
      </c>
      <c r="O72" s="18">
        <v>0</v>
      </c>
      <c r="P72" s="18">
        <v>700908.36950000003</v>
      </c>
      <c r="Q72" s="18">
        <v>166418.95000000001</v>
      </c>
      <c r="R72" s="18">
        <v>-66804.899999999994</v>
      </c>
      <c r="S72" s="18">
        <v>28088.59</v>
      </c>
      <c r="T72" s="18">
        <v>828611.00950000004</v>
      </c>
      <c r="U72" s="18">
        <v>734103.96</v>
      </c>
      <c r="V72" s="18">
        <v>623988.36600000004</v>
      </c>
      <c r="W72" s="18">
        <v>204622.64350000001</v>
      </c>
      <c r="X72" s="18">
        <v>143235.85045</v>
      </c>
      <c r="Y72" s="18">
        <v>1.1950000000000001</v>
      </c>
      <c r="Z72" s="18">
        <v>143494</v>
      </c>
      <c r="AA72" s="18">
        <v>877254.23219999997</v>
      </c>
      <c r="AB72" s="18">
        <v>876842.356311335</v>
      </c>
      <c r="AC72" s="18">
        <v>6110.6551933274905</v>
      </c>
      <c r="AD72" s="18">
        <v>603.65804659902801</v>
      </c>
      <c r="AE72" s="18">
        <v>86621308</v>
      </c>
      <c r="AF72" s="18"/>
      <c r="AG72" s="18"/>
    </row>
    <row r="73" spans="1:33">
      <c r="A73" s="18" t="s">
        <v>716</v>
      </c>
      <c r="B73" s="18" t="s">
        <v>723</v>
      </c>
      <c r="C73" s="18" t="s">
        <v>390</v>
      </c>
      <c r="D73" s="18">
        <v>30650.534</v>
      </c>
      <c r="E73" s="18">
        <v>1611</v>
      </c>
      <c r="F73" s="18">
        <v>32261.534</v>
      </c>
      <c r="G73" s="18">
        <v>17774</v>
      </c>
      <c r="H73" s="18">
        <v>3467</v>
      </c>
      <c r="I73" s="18">
        <v>330</v>
      </c>
      <c r="J73" s="18">
        <v>0</v>
      </c>
      <c r="K73" s="18">
        <v>657</v>
      </c>
      <c r="L73" s="18">
        <v>497</v>
      </c>
      <c r="M73" s="18">
        <v>4873</v>
      </c>
      <c r="N73" s="18">
        <v>1611</v>
      </c>
      <c r="O73" s="18">
        <v>0</v>
      </c>
      <c r="P73" s="18">
        <v>24910.260999999999</v>
      </c>
      <c r="Q73" s="18">
        <v>3785.9</v>
      </c>
      <c r="R73" s="18">
        <v>-4564.5</v>
      </c>
      <c r="S73" s="18">
        <v>540.94000000000005</v>
      </c>
      <c r="T73" s="18">
        <v>24672.600999999999</v>
      </c>
      <c r="U73" s="18">
        <v>32261.534</v>
      </c>
      <c r="V73" s="18">
        <v>27422.303899999999</v>
      </c>
      <c r="W73" s="18">
        <v>-2749.7029000000002</v>
      </c>
      <c r="X73" s="18">
        <v>-1924.7920300000001</v>
      </c>
      <c r="Y73" s="18">
        <v>0.94</v>
      </c>
      <c r="Z73" s="18">
        <v>7425</v>
      </c>
      <c r="AA73" s="18">
        <v>30325.841960000002</v>
      </c>
      <c r="AB73" s="18">
        <v>30311.603803433401</v>
      </c>
      <c r="AC73" s="18">
        <v>4082.3708826172901</v>
      </c>
      <c r="AD73" s="18">
        <v>-1424.62626411117</v>
      </c>
      <c r="AE73" s="18">
        <v>-10577850</v>
      </c>
      <c r="AF73" s="18"/>
      <c r="AG73" s="18"/>
    </row>
    <row r="74" spans="1:33">
      <c r="A74" s="18" t="s">
        <v>716</v>
      </c>
      <c r="B74" s="18" t="s">
        <v>724</v>
      </c>
      <c r="C74" s="18" t="s">
        <v>391</v>
      </c>
      <c r="D74" s="18">
        <v>192396.74100000001</v>
      </c>
      <c r="E74" s="18">
        <v>17889</v>
      </c>
      <c r="F74" s="18">
        <v>210285.74100000001</v>
      </c>
      <c r="G74" s="18">
        <v>144254</v>
      </c>
      <c r="H74" s="18">
        <v>48234</v>
      </c>
      <c r="I74" s="18">
        <v>2984</v>
      </c>
      <c r="J74" s="18">
        <v>89</v>
      </c>
      <c r="K74" s="18">
        <v>8574</v>
      </c>
      <c r="L74" s="18">
        <v>1074</v>
      </c>
      <c r="M74" s="18">
        <v>48445</v>
      </c>
      <c r="N74" s="18">
        <v>17889</v>
      </c>
      <c r="O74" s="18">
        <v>0</v>
      </c>
      <c r="P74" s="18">
        <v>202171.981</v>
      </c>
      <c r="Q74" s="18">
        <v>50898.85</v>
      </c>
      <c r="R74" s="18">
        <v>-42091.15</v>
      </c>
      <c r="S74" s="18">
        <v>6970</v>
      </c>
      <c r="T74" s="18">
        <v>217949.68100000001</v>
      </c>
      <c r="U74" s="18">
        <v>210285.74100000001</v>
      </c>
      <c r="V74" s="18">
        <v>178742.87985</v>
      </c>
      <c r="W74" s="18">
        <v>39206.801149999999</v>
      </c>
      <c r="X74" s="18">
        <v>27444.760805000002</v>
      </c>
      <c r="Y74" s="18">
        <v>1.131</v>
      </c>
      <c r="Z74" s="18">
        <v>31731</v>
      </c>
      <c r="AA74" s="18">
        <v>237833.173071</v>
      </c>
      <c r="AB74" s="18">
        <v>237721.50903346401</v>
      </c>
      <c r="AC74" s="18">
        <v>7491.7748899645303</v>
      </c>
      <c r="AD74" s="18">
        <v>1984.7777432360699</v>
      </c>
      <c r="AE74" s="18">
        <v>62978983</v>
      </c>
      <c r="AF74" s="18"/>
      <c r="AG74" s="18"/>
    </row>
    <row r="75" spans="1:33">
      <c r="A75" s="18" t="s">
        <v>716</v>
      </c>
      <c r="B75" s="18" t="s">
        <v>725</v>
      </c>
      <c r="C75" s="18" t="s">
        <v>392</v>
      </c>
      <c r="D75" s="18">
        <v>73621.046000000002</v>
      </c>
      <c r="E75" s="18">
        <v>6058</v>
      </c>
      <c r="F75" s="18">
        <v>79679.046000000002</v>
      </c>
      <c r="G75" s="18">
        <v>58157</v>
      </c>
      <c r="H75" s="18">
        <v>11065</v>
      </c>
      <c r="I75" s="18">
        <v>2348</v>
      </c>
      <c r="J75" s="18">
        <v>0</v>
      </c>
      <c r="K75" s="18">
        <v>4136</v>
      </c>
      <c r="L75" s="18">
        <v>9</v>
      </c>
      <c r="M75" s="18">
        <v>22708</v>
      </c>
      <c r="N75" s="18">
        <v>6058</v>
      </c>
      <c r="O75" s="18">
        <v>181</v>
      </c>
      <c r="P75" s="18">
        <v>81507.035499999998</v>
      </c>
      <c r="Q75" s="18">
        <v>14916.65</v>
      </c>
      <c r="R75" s="18">
        <v>-19463.3</v>
      </c>
      <c r="S75" s="18">
        <v>1288.94</v>
      </c>
      <c r="T75" s="18">
        <v>78249.325500000006</v>
      </c>
      <c r="U75" s="18">
        <v>79679.046000000002</v>
      </c>
      <c r="V75" s="18">
        <v>67727.189100000003</v>
      </c>
      <c r="W75" s="18">
        <v>10522.136399999999</v>
      </c>
      <c r="X75" s="18">
        <v>7365.4954799999896</v>
      </c>
      <c r="Y75" s="18">
        <v>1.0920000000000001</v>
      </c>
      <c r="Z75" s="18">
        <v>11705</v>
      </c>
      <c r="AA75" s="18">
        <v>87009.518232000002</v>
      </c>
      <c r="AB75" s="18">
        <v>86968.666764627502</v>
      </c>
      <c r="AC75" s="18">
        <v>7430.0441490497597</v>
      </c>
      <c r="AD75" s="18">
        <v>1923.0470023212999</v>
      </c>
      <c r="AE75" s="18">
        <v>22509265</v>
      </c>
      <c r="AF75" s="18"/>
      <c r="AG75" s="18"/>
    </row>
    <row r="76" spans="1:33">
      <c r="A76" s="18" t="s">
        <v>716</v>
      </c>
      <c r="B76" s="18" t="s">
        <v>726</v>
      </c>
      <c r="C76" s="18" t="s">
        <v>393</v>
      </c>
      <c r="D76" s="18">
        <v>112012.705</v>
      </c>
      <c r="E76" s="18">
        <v>7129</v>
      </c>
      <c r="F76" s="18">
        <v>119141.705</v>
      </c>
      <c r="G76" s="18">
        <v>64112</v>
      </c>
      <c r="H76" s="18">
        <v>17270</v>
      </c>
      <c r="I76" s="18">
        <v>2201</v>
      </c>
      <c r="J76" s="18">
        <v>0</v>
      </c>
      <c r="K76" s="18">
        <v>4153</v>
      </c>
      <c r="L76" s="18">
        <v>273</v>
      </c>
      <c r="M76" s="18">
        <v>20508</v>
      </c>
      <c r="N76" s="18">
        <v>7129</v>
      </c>
      <c r="O76" s="18">
        <v>140</v>
      </c>
      <c r="P76" s="18">
        <v>89852.967999999993</v>
      </c>
      <c r="Q76" s="18">
        <v>20080.400000000001</v>
      </c>
      <c r="R76" s="18">
        <v>-17782.849999999999</v>
      </c>
      <c r="S76" s="18">
        <v>2573.29</v>
      </c>
      <c r="T76" s="18">
        <v>94723.808000000005</v>
      </c>
      <c r="U76" s="18">
        <v>119141.705</v>
      </c>
      <c r="V76" s="18">
        <v>101270.44925000001</v>
      </c>
      <c r="W76" s="18">
        <v>-6546.6412500000297</v>
      </c>
      <c r="X76" s="18">
        <v>-4582.6488750000199</v>
      </c>
      <c r="Y76" s="18">
        <v>0.96199999999999997</v>
      </c>
      <c r="Z76" s="18">
        <v>18856</v>
      </c>
      <c r="AA76" s="18">
        <v>114614.32021000001</v>
      </c>
      <c r="AB76" s="18">
        <v>114560.508129924</v>
      </c>
      <c r="AC76" s="18">
        <v>6075.5466763854402</v>
      </c>
      <c r="AD76" s="18">
        <v>568.54952965698101</v>
      </c>
      <c r="AE76" s="18">
        <v>10720570</v>
      </c>
      <c r="AF76" s="18"/>
      <c r="AG76" s="18"/>
    </row>
    <row r="77" spans="1:33">
      <c r="A77" s="18" t="s">
        <v>716</v>
      </c>
      <c r="B77" s="18" t="s">
        <v>727</v>
      </c>
      <c r="C77" s="18" t="s">
        <v>394</v>
      </c>
      <c r="D77" s="18">
        <v>72375.434999999998</v>
      </c>
      <c r="E77" s="18">
        <v>5645</v>
      </c>
      <c r="F77" s="18">
        <v>78020.434999999998</v>
      </c>
      <c r="G77" s="18">
        <v>35024</v>
      </c>
      <c r="H77" s="18">
        <v>12892</v>
      </c>
      <c r="I77" s="18">
        <v>1233</v>
      </c>
      <c r="J77" s="18">
        <v>0</v>
      </c>
      <c r="K77" s="18">
        <v>3891</v>
      </c>
      <c r="L77" s="18">
        <v>268</v>
      </c>
      <c r="M77" s="18">
        <v>0</v>
      </c>
      <c r="N77" s="18">
        <v>5645</v>
      </c>
      <c r="O77" s="18">
        <v>0</v>
      </c>
      <c r="P77" s="18">
        <v>49086.135999999999</v>
      </c>
      <c r="Q77" s="18">
        <v>15313.6</v>
      </c>
      <c r="R77" s="18">
        <v>-227.8</v>
      </c>
      <c r="S77" s="18">
        <v>4798.25</v>
      </c>
      <c r="T77" s="18">
        <v>68970.186000000002</v>
      </c>
      <c r="U77" s="18">
        <v>78020.434999999998</v>
      </c>
      <c r="V77" s="18">
        <v>66317.369749999998</v>
      </c>
      <c r="W77" s="18">
        <v>2652.8162499999899</v>
      </c>
      <c r="X77" s="18">
        <v>1856.9713749999901</v>
      </c>
      <c r="Y77" s="18">
        <v>1.024</v>
      </c>
      <c r="Z77" s="18">
        <v>14701</v>
      </c>
      <c r="AA77" s="18">
        <v>79892.925440000006</v>
      </c>
      <c r="AB77" s="18">
        <v>79855.415253721294</v>
      </c>
      <c r="AC77" s="18">
        <v>5431.9716518414598</v>
      </c>
      <c r="AD77" s="18">
        <v>-75.0254948870042</v>
      </c>
      <c r="AE77" s="18">
        <v>-1102950</v>
      </c>
      <c r="AF77" s="18"/>
      <c r="AG77" s="18"/>
    </row>
    <row r="78" spans="1:33">
      <c r="A78" s="18" t="s">
        <v>716</v>
      </c>
      <c r="B78" s="18" t="s">
        <v>728</v>
      </c>
      <c r="C78" s="18" t="s">
        <v>395</v>
      </c>
      <c r="D78" s="18">
        <v>140731.30799999999</v>
      </c>
      <c r="E78" s="18">
        <v>10514</v>
      </c>
      <c r="F78" s="18">
        <v>151245.30799999999</v>
      </c>
      <c r="G78" s="18">
        <v>79849</v>
      </c>
      <c r="H78" s="18">
        <v>44927</v>
      </c>
      <c r="I78" s="18">
        <v>5237</v>
      </c>
      <c r="J78" s="18">
        <v>0</v>
      </c>
      <c r="K78" s="18">
        <v>3579</v>
      </c>
      <c r="L78" s="18">
        <v>1478</v>
      </c>
      <c r="M78" s="18">
        <v>15494</v>
      </c>
      <c r="N78" s="18">
        <v>10514</v>
      </c>
      <c r="O78" s="18">
        <v>481</v>
      </c>
      <c r="P78" s="18">
        <v>111908.3735</v>
      </c>
      <c r="Q78" s="18">
        <v>45681.55</v>
      </c>
      <c r="R78" s="18">
        <v>-14835.05</v>
      </c>
      <c r="S78" s="18">
        <v>6302.92</v>
      </c>
      <c r="T78" s="18">
        <v>149057.7935</v>
      </c>
      <c r="U78" s="18">
        <v>151245.30799999999</v>
      </c>
      <c r="V78" s="18">
        <v>128558.51179999999</v>
      </c>
      <c r="W78" s="18">
        <v>20499.2817</v>
      </c>
      <c r="X78" s="18">
        <v>14349.49719</v>
      </c>
      <c r="Y78" s="18">
        <v>1.095</v>
      </c>
      <c r="Z78" s="18">
        <v>27602</v>
      </c>
      <c r="AA78" s="18">
        <v>165613.61225999999</v>
      </c>
      <c r="AB78" s="18">
        <v>165535.85572008201</v>
      </c>
      <c r="AC78" s="18">
        <v>5997.2413491805501</v>
      </c>
      <c r="AD78" s="18">
        <v>490.244202452092</v>
      </c>
      <c r="AE78" s="18">
        <v>13531720</v>
      </c>
      <c r="AF78" s="18"/>
      <c r="AG78" s="18"/>
    </row>
    <row r="79" spans="1:33">
      <c r="A79" s="18" t="s">
        <v>716</v>
      </c>
      <c r="B79" s="18" t="s">
        <v>729</v>
      </c>
      <c r="C79" s="18" t="s">
        <v>396</v>
      </c>
      <c r="D79" s="18">
        <v>206756.921</v>
      </c>
      <c r="E79" s="18">
        <v>6376</v>
      </c>
      <c r="F79" s="18">
        <v>213132.921</v>
      </c>
      <c r="G79" s="18">
        <v>111993</v>
      </c>
      <c r="H79" s="18">
        <v>48994</v>
      </c>
      <c r="I79" s="18">
        <v>62356</v>
      </c>
      <c r="J79" s="18">
        <v>0</v>
      </c>
      <c r="K79" s="18">
        <v>10617</v>
      </c>
      <c r="L79" s="18">
        <v>54574</v>
      </c>
      <c r="M79" s="18">
        <v>10821</v>
      </c>
      <c r="N79" s="18">
        <v>6376</v>
      </c>
      <c r="O79" s="18">
        <v>557</v>
      </c>
      <c r="P79" s="18">
        <v>156958.18950000001</v>
      </c>
      <c r="Q79" s="18">
        <v>103671.95</v>
      </c>
      <c r="R79" s="18">
        <v>-56059.199999999997</v>
      </c>
      <c r="S79" s="18">
        <v>3580.03</v>
      </c>
      <c r="T79" s="18">
        <v>208150.96950000001</v>
      </c>
      <c r="U79" s="18">
        <v>213132.921</v>
      </c>
      <c r="V79" s="18">
        <v>181162.98285</v>
      </c>
      <c r="W79" s="18">
        <v>26987.986649999999</v>
      </c>
      <c r="X79" s="18">
        <v>18891.590655</v>
      </c>
      <c r="Y79" s="18">
        <v>1.089</v>
      </c>
      <c r="Z79" s="18">
        <v>34651</v>
      </c>
      <c r="AA79" s="18">
        <v>232101.75096899999</v>
      </c>
      <c r="AB79" s="18">
        <v>231992.77786698201</v>
      </c>
      <c r="AC79" s="18">
        <v>6695.12504305741</v>
      </c>
      <c r="AD79" s="18">
        <v>1188.1278963289501</v>
      </c>
      <c r="AE79" s="18">
        <v>41169820</v>
      </c>
      <c r="AF79" s="18"/>
      <c r="AG79" s="18"/>
    </row>
    <row r="80" spans="1:33">
      <c r="A80" s="18" t="s">
        <v>730</v>
      </c>
      <c r="B80" s="18" t="s">
        <v>731</v>
      </c>
      <c r="C80" s="18" t="s">
        <v>398</v>
      </c>
      <c r="D80" s="18">
        <v>92546.744999999995</v>
      </c>
      <c r="E80" s="18">
        <v>6545</v>
      </c>
      <c r="F80" s="18">
        <v>99091.744999999995</v>
      </c>
      <c r="G80" s="18">
        <v>65967</v>
      </c>
      <c r="H80" s="18">
        <v>16769</v>
      </c>
      <c r="I80" s="18">
        <v>1340</v>
      </c>
      <c r="J80" s="18">
        <v>0</v>
      </c>
      <c r="K80" s="18">
        <v>3219</v>
      </c>
      <c r="L80" s="18">
        <v>605</v>
      </c>
      <c r="M80" s="18">
        <v>12162</v>
      </c>
      <c r="N80" s="18">
        <v>6545</v>
      </c>
      <c r="O80" s="18">
        <v>1826</v>
      </c>
      <c r="P80" s="18">
        <v>92452.750499999995</v>
      </c>
      <c r="Q80" s="18">
        <v>18128.8</v>
      </c>
      <c r="R80" s="18">
        <v>-12404.05</v>
      </c>
      <c r="S80" s="18">
        <v>3495.71</v>
      </c>
      <c r="T80" s="18">
        <v>101673.2105</v>
      </c>
      <c r="U80" s="18">
        <v>99091.744999999995</v>
      </c>
      <c r="V80" s="18">
        <v>84227.983250000005</v>
      </c>
      <c r="W80" s="18">
        <v>17445.22725</v>
      </c>
      <c r="X80" s="18">
        <v>12211.659075</v>
      </c>
      <c r="Y80" s="18">
        <v>1.123</v>
      </c>
      <c r="Z80" s="18">
        <v>20302</v>
      </c>
      <c r="AA80" s="18">
        <v>111280.029635</v>
      </c>
      <c r="AB80" s="18">
        <v>111227.783023454</v>
      </c>
      <c r="AC80" s="18">
        <v>5478.6613645677398</v>
      </c>
      <c r="AD80" s="18">
        <v>-28.3357821607215</v>
      </c>
      <c r="AE80" s="18">
        <v>-575273</v>
      </c>
      <c r="AF80" s="18"/>
      <c r="AG80" s="18"/>
    </row>
    <row r="81" spans="1:33">
      <c r="A81" s="18" t="s">
        <v>730</v>
      </c>
      <c r="B81" s="18" t="s">
        <v>732</v>
      </c>
      <c r="C81" s="18" t="s">
        <v>399</v>
      </c>
      <c r="D81" s="18">
        <v>33022.080999999998</v>
      </c>
      <c r="E81" s="18">
        <v>1811</v>
      </c>
      <c r="F81" s="18">
        <v>34833.080999999998</v>
      </c>
      <c r="G81" s="18">
        <v>20620</v>
      </c>
      <c r="H81" s="18">
        <v>10930</v>
      </c>
      <c r="I81" s="18">
        <v>238</v>
      </c>
      <c r="J81" s="18">
        <v>2509</v>
      </c>
      <c r="K81" s="18">
        <v>1283</v>
      </c>
      <c r="L81" s="18">
        <v>1222</v>
      </c>
      <c r="M81" s="18">
        <v>4584</v>
      </c>
      <c r="N81" s="18">
        <v>1811</v>
      </c>
      <c r="O81" s="18">
        <v>0</v>
      </c>
      <c r="P81" s="18">
        <v>28898.93</v>
      </c>
      <c r="Q81" s="18">
        <v>12716</v>
      </c>
      <c r="R81" s="18">
        <v>-4935.1000000000004</v>
      </c>
      <c r="S81" s="18">
        <v>760.07</v>
      </c>
      <c r="T81" s="18">
        <v>37439.9</v>
      </c>
      <c r="U81" s="18">
        <v>34833.080999999998</v>
      </c>
      <c r="V81" s="18">
        <v>29608.118849999999</v>
      </c>
      <c r="W81" s="18">
        <v>7831.7811499999998</v>
      </c>
      <c r="X81" s="18">
        <v>5482.2468049999998</v>
      </c>
      <c r="Y81" s="18">
        <v>1.157</v>
      </c>
      <c r="Z81" s="18">
        <v>8600</v>
      </c>
      <c r="AA81" s="18">
        <v>40301.874716999999</v>
      </c>
      <c r="AB81" s="18">
        <v>40282.9527558915</v>
      </c>
      <c r="AC81" s="18">
        <v>4684.0642739408804</v>
      </c>
      <c r="AD81" s="18">
        <v>-822.93287278758601</v>
      </c>
      <c r="AE81" s="18">
        <v>-7077223</v>
      </c>
      <c r="AF81" s="18"/>
      <c r="AG81" s="18"/>
    </row>
    <row r="82" spans="1:33">
      <c r="A82" s="18" t="s">
        <v>730</v>
      </c>
      <c r="B82" s="18" t="s">
        <v>733</v>
      </c>
      <c r="C82" s="18" t="s">
        <v>400</v>
      </c>
      <c r="D82" s="18">
        <v>181527.15900000001</v>
      </c>
      <c r="E82" s="18">
        <v>10444</v>
      </c>
      <c r="F82" s="18">
        <v>191971.15900000001</v>
      </c>
      <c r="G82" s="18">
        <v>110555</v>
      </c>
      <c r="H82" s="18">
        <v>38468</v>
      </c>
      <c r="I82" s="18">
        <v>3693</v>
      </c>
      <c r="J82" s="18">
        <v>0</v>
      </c>
      <c r="K82" s="18">
        <v>6435</v>
      </c>
      <c r="L82" s="18">
        <v>1320</v>
      </c>
      <c r="M82" s="18">
        <v>39950</v>
      </c>
      <c r="N82" s="18">
        <v>10444</v>
      </c>
      <c r="O82" s="18">
        <v>0</v>
      </c>
      <c r="P82" s="18">
        <v>154942.83249999999</v>
      </c>
      <c r="Q82" s="18">
        <v>41306.6</v>
      </c>
      <c r="R82" s="18">
        <v>-35079.5</v>
      </c>
      <c r="S82" s="18">
        <v>2085.9</v>
      </c>
      <c r="T82" s="18">
        <v>163255.83249999999</v>
      </c>
      <c r="U82" s="18">
        <v>191971.15900000001</v>
      </c>
      <c r="V82" s="18">
        <v>163175.48514999999</v>
      </c>
      <c r="W82" s="18">
        <v>80.347349999967307</v>
      </c>
      <c r="X82" s="18">
        <v>56.243144999977098</v>
      </c>
      <c r="Y82" s="18">
        <v>1</v>
      </c>
      <c r="Z82" s="18">
        <v>28435</v>
      </c>
      <c r="AA82" s="18">
        <v>191971.15900000001</v>
      </c>
      <c r="AB82" s="18">
        <v>191881.027440859</v>
      </c>
      <c r="AC82" s="18">
        <v>6748.0579370796204</v>
      </c>
      <c r="AD82" s="18">
        <v>1241.06079035116</v>
      </c>
      <c r="AE82" s="18">
        <v>35289564</v>
      </c>
      <c r="AF82" s="18"/>
      <c r="AG82" s="18"/>
    </row>
    <row r="83" spans="1:33">
      <c r="A83" s="18" t="s">
        <v>730</v>
      </c>
      <c r="B83" s="18" t="s">
        <v>734</v>
      </c>
      <c r="C83" s="18" t="s">
        <v>401</v>
      </c>
      <c r="D83" s="18">
        <v>54947.857000000004</v>
      </c>
      <c r="E83" s="18">
        <v>2852</v>
      </c>
      <c r="F83" s="18">
        <v>57799.857000000004</v>
      </c>
      <c r="G83" s="18">
        <v>31479</v>
      </c>
      <c r="H83" s="18">
        <v>9035</v>
      </c>
      <c r="I83" s="18">
        <v>420</v>
      </c>
      <c r="J83" s="18">
        <v>2787</v>
      </c>
      <c r="K83" s="18">
        <v>82</v>
      </c>
      <c r="L83" s="18">
        <v>403</v>
      </c>
      <c r="M83" s="18">
        <v>5390</v>
      </c>
      <c r="N83" s="18">
        <v>2852</v>
      </c>
      <c r="O83" s="18">
        <v>49</v>
      </c>
      <c r="P83" s="18">
        <v>44117.818500000001</v>
      </c>
      <c r="Q83" s="18">
        <v>10475.4</v>
      </c>
      <c r="R83" s="18">
        <v>-4965.7</v>
      </c>
      <c r="S83" s="18">
        <v>1507.9</v>
      </c>
      <c r="T83" s="18">
        <v>51135.4185</v>
      </c>
      <c r="U83" s="18">
        <v>57799.857000000004</v>
      </c>
      <c r="V83" s="18">
        <v>49129.878449999997</v>
      </c>
      <c r="W83" s="18">
        <v>2005.5400500000001</v>
      </c>
      <c r="X83" s="18">
        <v>1403.878035</v>
      </c>
      <c r="Y83" s="18">
        <v>1.024</v>
      </c>
      <c r="Z83" s="18">
        <v>10354</v>
      </c>
      <c r="AA83" s="18">
        <v>59187.053568000003</v>
      </c>
      <c r="AB83" s="18">
        <v>59159.264907209297</v>
      </c>
      <c r="AC83" s="18">
        <v>5713.6628266572698</v>
      </c>
      <c r="AD83" s="18">
        <v>206.66567992880499</v>
      </c>
      <c r="AE83" s="18">
        <v>2139816</v>
      </c>
      <c r="AF83" s="18"/>
      <c r="AG83" s="18"/>
    </row>
    <row r="84" spans="1:33">
      <c r="A84" s="18" t="s">
        <v>730</v>
      </c>
      <c r="B84" s="18" t="s">
        <v>735</v>
      </c>
      <c r="C84" s="18" t="s">
        <v>402</v>
      </c>
      <c r="D84" s="18">
        <v>86623.862999999998</v>
      </c>
      <c r="E84" s="18">
        <v>5782</v>
      </c>
      <c r="F84" s="18">
        <v>92405.862999999998</v>
      </c>
      <c r="G84" s="18">
        <v>50026</v>
      </c>
      <c r="H84" s="18">
        <v>21533</v>
      </c>
      <c r="I84" s="18">
        <v>1221</v>
      </c>
      <c r="J84" s="18">
        <v>0</v>
      </c>
      <c r="K84" s="18">
        <v>5069</v>
      </c>
      <c r="L84" s="18">
        <v>1340</v>
      </c>
      <c r="M84" s="18">
        <v>7390</v>
      </c>
      <c r="N84" s="18">
        <v>5782</v>
      </c>
      <c r="O84" s="18">
        <v>87</v>
      </c>
      <c r="P84" s="18">
        <v>70111.438999999998</v>
      </c>
      <c r="Q84" s="18">
        <v>23649.55</v>
      </c>
      <c r="R84" s="18">
        <v>-7494.45</v>
      </c>
      <c r="S84" s="18">
        <v>3658.4</v>
      </c>
      <c r="T84" s="18">
        <v>89924.938999999998</v>
      </c>
      <c r="U84" s="18">
        <v>92405.862999999998</v>
      </c>
      <c r="V84" s="18">
        <v>78544.983550000004</v>
      </c>
      <c r="W84" s="18">
        <v>11379.955449999999</v>
      </c>
      <c r="X84" s="18">
        <v>7965.9688150000102</v>
      </c>
      <c r="Y84" s="18">
        <v>1.0860000000000001</v>
      </c>
      <c r="Z84" s="18">
        <v>12346</v>
      </c>
      <c r="AA84" s="18">
        <v>100352.76721799999</v>
      </c>
      <c r="AB84" s="18">
        <v>100305.651018772</v>
      </c>
      <c r="AC84" s="18">
        <v>8124.5464943116804</v>
      </c>
      <c r="AD84" s="18">
        <v>2617.54934758322</v>
      </c>
      <c r="AE84" s="18">
        <v>32316264</v>
      </c>
      <c r="AF84" s="18"/>
      <c r="AG84" s="18"/>
    </row>
    <row r="85" spans="1:33">
      <c r="A85" s="18" t="s">
        <v>730</v>
      </c>
      <c r="B85" s="18" t="s">
        <v>736</v>
      </c>
      <c r="C85" s="18" t="s">
        <v>403</v>
      </c>
      <c r="D85" s="18">
        <v>39105.445</v>
      </c>
      <c r="E85" s="18">
        <v>2490</v>
      </c>
      <c r="F85" s="18">
        <v>41595.445</v>
      </c>
      <c r="G85" s="18">
        <v>26934</v>
      </c>
      <c r="H85" s="18">
        <v>5633</v>
      </c>
      <c r="I85" s="18">
        <v>559</v>
      </c>
      <c r="J85" s="18">
        <v>1311</v>
      </c>
      <c r="K85" s="18">
        <v>2341</v>
      </c>
      <c r="L85" s="18">
        <v>45</v>
      </c>
      <c r="M85" s="18">
        <v>2499</v>
      </c>
      <c r="N85" s="18">
        <v>2490</v>
      </c>
      <c r="O85" s="18">
        <v>986</v>
      </c>
      <c r="P85" s="18">
        <v>37748.000999999997</v>
      </c>
      <c r="Q85" s="18">
        <v>8367.4</v>
      </c>
      <c r="R85" s="18">
        <v>-3000.5</v>
      </c>
      <c r="S85" s="18">
        <v>1691.67</v>
      </c>
      <c r="T85" s="18">
        <v>44806.571000000004</v>
      </c>
      <c r="U85" s="18">
        <v>41595.445</v>
      </c>
      <c r="V85" s="18">
        <v>35356.128250000002</v>
      </c>
      <c r="W85" s="18">
        <v>9450.4427499999892</v>
      </c>
      <c r="X85" s="18">
        <v>6615.3099249999996</v>
      </c>
      <c r="Y85" s="18">
        <v>1.159</v>
      </c>
      <c r="Z85" s="18">
        <v>9428</v>
      </c>
      <c r="AA85" s="18">
        <v>48209.120755000004</v>
      </c>
      <c r="AB85" s="18">
        <v>48186.486296568299</v>
      </c>
      <c r="AC85" s="18">
        <v>5110.99769798137</v>
      </c>
      <c r="AD85" s="18">
        <v>-395.99944874709303</v>
      </c>
      <c r="AE85" s="18">
        <v>-3733483</v>
      </c>
      <c r="AF85" s="18"/>
      <c r="AG85" s="18"/>
    </row>
    <row r="86" spans="1:33">
      <c r="A86" s="18" t="s">
        <v>730</v>
      </c>
      <c r="B86" s="18" t="s">
        <v>737</v>
      </c>
      <c r="C86" s="18" t="s">
        <v>404</v>
      </c>
      <c r="D86" s="18">
        <v>507152.772</v>
      </c>
      <c r="E86" s="18">
        <v>33390</v>
      </c>
      <c r="F86" s="18">
        <v>540542.772</v>
      </c>
      <c r="G86" s="18">
        <v>296154</v>
      </c>
      <c r="H86" s="18">
        <v>124488</v>
      </c>
      <c r="I86" s="18">
        <v>9905</v>
      </c>
      <c r="J86" s="18">
        <v>0</v>
      </c>
      <c r="K86" s="18">
        <v>12514</v>
      </c>
      <c r="L86" s="18">
        <v>1181</v>
      </c>
      <c r="M86" s="18">
        <v>50766</v>
      </c>
      <c r="N86" s="18">
        <v>33390</v>
      </c>
      <c r="O86" s="18">
        <v>1393</v>
      </c>
      <c r="P86" s="18">
        <v>415059.83100000001</v>
      </c>
      <c r="Q86" s="18">
        <v>124870.95</v>
      </c>
      <c r="R86" s="18">
        <v>-45339</v>
      </c>
      <c r="S86" s="18">
        <v>19751.28</v>
      </c>
      <c r="T86" s="18">
        <v>514343.06099999999</v>
      </c>
      <c r="U86" s="18">
        <v>540542.772</v>
      </c>
      <c r="V86" s="18">
        <v>459461.35619999998</v>
      </c>
      <c r="W86" s="18">
        <v>54881.7048</v>
      </c>
      <c r="X86" s="18">
        <v>38417.193359999997</v>
      </c>
      <c r="Y86" s="18">
        <v>1.071</v>
      </c>
      <c r="Z86" s="18">
        <v>95846</v>
      </c>
      <c r="AA86" s="18">
        <v>578921.30881199997</v>
      </c>
      <c r="AB86" s="18">
        <v>578649.50194030697</v>
      </c>
      <c r="AC86" s="18">
        <v>6037.2837879547096</v>
      </c>
      <c r="AD86" s="18">
        <v>530.28664122624298</v>
      </c>
      <c r="AE86" s="18">
        <v>50825853</v>
      </c>
      <c r="AF86" s="18"/>
      <c r="AG86" s="18"/>
    </row>
    <row r="87" spans="1:33">
      <c r="A87" s="18" t="s">
        <v>730</v>
      </c>
      <c r="B87" s="18" t="s">
        <v>738</v>
      </c>
      <c r="C87" s="18" t="s">
        <v>405</v>
      </c>
      <c r="D87" s="18">
        <v>85491.909</v>
      </c>
      <c r="E87" s="18">
        <v>5834</v>
      </c>
      <c r="F87" s="18">
        <v>91325.909</v>
      </c>
      <c r="G87" s="18">
        <v>55463</v>
      </c>
      <c r="H87" s="18">
        <v>5012</v>
      </c>
      <c r="I87" s="18">
        <v>1556</v>
      </c>
      <c r="J87" s="18">
        <v>0</v>
      </c>
      <c r="K87" s="18">
        <v>4791</v>
      </c>
      <c r="L87" s="18">
        <v>716</v>
      </c>
      <c r="M87" s="18">
        <v>11302</v>
      </c>
      <c r="N87" s="18">
        <v>5834</v>
      </c>
      <c r="O87" s="18">
        <v>0</v>
      </c>
      <c r="P87" s="18">
        <v>77731.394499999995</v>
      </c>
      <c r="Q87" s="18">
        <v>9655.15</v>
      </c>
      <c r="R87" s="18">
        <v>-10215.299999999999</v>
      </c>
      <c r="S87" s="18">
        <v>3037.56</v>
      </c>
      <c r="T87" s="18">
        <v>80208.804499999998</v>
      </c>
      <c r="U87" s="18">
        <v>91325.909</v>
      </c>
      <c r="V87" s="18">
        <v>77627.022649999999</v>
      </c>
      <c r="W87" s="18">
        <v>2581.7818499999798</v>
      </c>
      <c r="X87" s="18">
        <v>1807.2472949999899</v>
      </c>
      <c r="Y87" s="18">
        <v>1.02</v>
      </c>
      <c r="Z87" s="18">
        <v>17932</v>
      </c>
      <c r="AA87" s="18">
        <v>93152.427179999999</v>
      </c>
      <c r="AB87" s="18">
        <v>93108.691581677704</v>
      </c>
      <c r="AC87" s="18">
        <v>5192.3205209501302</v>
      </c>
      <c r="AD87" s="18">
        <v>-314.67662577833698</v>
      </c>
      <c r="AE87" s="18">
        <v>-5642781</v>
      </c>
      <c r="AF87" s="18"/>
      <c r="AG87" s="18"/>
    </row>
    <row r="88" spans="1:33">
      <c r="A88" s="18" t="s">
        <v>739</v>
      </c>
      <c r="B88" s="18" t="s">
        <v>740</v>
      </c>
      <c r="C88" s="18" t="s">
        <v>407</v>
      </c>
      <c r="D88" s="18">
        <v>53550.53</v>
      </c>
      <c r="E88" s="18">
        <v>4778</v>
      </c>
      <c r="F88" s="18">
        <v>58328.53</v>
      </c>
      <c r="G88" s="18">
        <v>43712</v>
      </c>
      <c r="H88" s="18">
        <v>4089</v>
      </c>
      <c r="I88" s="18">
        <v>1478</v>
      </c>
      <c r="J88" s="18">
        <v>0</v>
      </c>
      <c r="K88" s="18">
        <v>3882</v>
      </c>
      <c r="L88" s="18">
        <v>2606</v>
      </c>
      <c r="M88" s="18">
        <v>8191</v>
      </c>
      <c r="N88" s="18">
        <v>4778</v>
      </c>
      <c r="O88" s="18">
        <v>0</v>
      </c>
      <c r="P88" s="18">
        <v>61262.368000000002</v>
      </c>
      <c r="Q88" s="18">
        <v>8031.65</v>
      </c>
      <c r="R88" s="18">
        <v>-9177.4500000000007</v>
      </c>
      <c r="S88" s="18">
        <v>2668.83</v>
      </c>
      <c r="T88" s="18">
        <v>62785.398000000001</v>
      </c>
      <c r="U88" s="18">
        <v>58328.53</v>
      </c>
      <c r="V88" s="18">
        <v>49579.250500000002</v>
      </c>
      <c r="W88" s="18">
        <v>13206.147499999999</v>
      </c>
      <c r="X88" s="18">
        <v>9244.3032500000008</v>
      </c>
      <c r="Y88" s="18">
        <v>1.1579999999999999</v>
      </c>
      <c r="Z88" s="18">
        <v>10875</v>
      </c>
      <c r="AA88" s="18">
        <v>67544.437739999994</v>
      </c>
      <c r="AB88" s="18">
        <v>67512.725239452906</v>
      </c>
      <c r="AC88" s="18">
        <v>6208.0666886853296</v>
      </c>
      <c r="AD88" s="18">
        <v>701.06954195686603</v>
      </c>
      <c r="AE88" s="18">
        <v>7624131</v>
      </c>
      <c r="AF88" s="18"/>
      <c r="AG88" s="33"/>
    </row>
    <row r="89" spans="1:33">
      <c r="A89" s="18" t="s">
        <v>739</v>
      </c>
      <c r="B89" s="18" t="s">
        <v>741</v>
      </c>
      <c r="C89" s="18" t="s">
        <v>408</v>
      </c>
      <c r="D89" s="18">
        <v>59618.086000000003</v>
      </c>
      <c r="E89" s="18">
        <v>4137</v>
      </c>
      <c r="F89" s="18">
        <v>63755.086000000003</v>
      </c>
      <c r="G89" s="18">
        <v>50585</v>
      </c>
      <c r="H89" s="18">
        <v>865</v>
      </c>
      <c r="I89" s="18">
        <v>319</v>
      </c>
      <c r="J89" s="18">
        <v>0</v>
      </c>
      <c r="K89" s="18">
        <v>4662</v>
      </c>
      <c r="L89" s="18">
        <v>124</v>
      </c>
      <c r="M89" s="18">
        <v>12705</v>
      </c>
      <c r="N89" s="18">
        <v>4137</v>
      </c>
      <c r="O89" s="18">
        <v>0</v>
      </c>
      <c r="P89" s="18">
        <v>70894.877500000002</v>
      </c>
      <c r="Q89" s="18">
        <v>4969.1000000000004</v>
      </c>
      <c r="R89" s="18">
        <v>-10904.65</v>
      </c>
      <c r="S89" s="18">
        <v>1356.6</v>
      </c>
      <c r="T89" s="18">
        <v>66315.927500000005</v>
      </c>
      <c r="U89" s="18">
        <v>63755.086000000003</v>
      </c>
      <c r="V89" s="18">
        <v>54191.823100000001</v>
      </c>
      <c r="W89" s="18">
        <v>12124.1044</v>
      </c>
      <c r="X89" s="18">
        <v>8486.8730799999994</v>
      </c>
      <c r="Y89" s="18">
        <v>1.133</v>
      </c>
      <c r="Z89" s="18">
        <v>9339</v>
      </c>
      <c r="AA89" s="18">
        <v>72234.512438000005</v>
      </c>
      <c r="AB89" s="18">
        <v>72200.597920508197</v>
      </c>
      <c r="AC89" s="18">
        <v>7731.0844759083602</v>
      </c>
      <c r="AD89" s="18">
        <v>2224.0873291798998</v>
      </c>
      <c r="AE89" s="18">
        <v>20770752</v>
      </c>
      <c r="AF89" s="18"/>
      <c r="AG89" s="18"/>
    </row>
    <row r="90" spans="1:33">
      <c r="A90" s="18" t="s">
        <v>739</v>
      </c>
      <c r="B90" s="18" t="s">
        <v>742</v>
      </c>
      <c r="C90" s="18" t="s">
        <v>409</v>
      </c>
      <c r="D90" s="18">
        <v>102717.963</v>
      </c>
      <c r="E90" s="18">
        <v>7333</v>
      </c>
      <c r="F90" s="18">
        <v>110050.963</v>
      </c>
      <c r="G90" s="18">
        <v>64417</v>
      </c>
      <c r="H90" s="18">
        <v>17684</v>
      </c>
      <c r="I90" s="18">
        <v>434</v>
      </c>
      <c r="J90" s="18">
        <v>63</v>
      </c>
      <c r="K90" s="18">
        <v>3782</v>
      </c>
      <c r="L90" s="18">
        <v>636</v>
      </c>
      <c r="M90" s="18">
        <v>9679</v>
      </c>
      <c r="N90" s="18">
        <v>7333</v>
      </c>
      <c r="O90" s="18">
        <v>240</v>
      </c>
      <c r="P90" s="18">
        <v>90280.425499999998</v>
      </c>
      <c r="Q90" s="18">
        <v>18668.55</v>
      </c>
      <c r="R90" s="18">
        <v>-8971.75</v>
      </c>
      <c r="S90" s="18">
        <v>4587.62</v>
      </c>
      <c r="T90" s="18">
        <v>104564.8455</v>
      </c>
      <c r="U90" s="18">
        <v>110050.963</v>
      </c>
      <c r="V90" s="18">
        <v>93543.318549999996</v>
      </c>
      <c r="W90" s="18">
        <v>11021.526949999999</v>
      </c>
      <c r="X90" s="18">
        <v>7715.0688650000002</v>
      </c>
      <c r="Y90" s="18">
        <v>1.07</v>
      </c>
      <c r="Z90" s="18">
        <v>14042</v>
      </c>
      <c r="AA90" s="18">
        <v>117754.53041000001</v>
      </c>
      <c r="AB90" s="18">
        <v>117699.24398324201</v>
      </c>
      <c r="AC90" s="18">
        <v>8381.9430268652395</v>
      </c>
      <c r="AD90" s="18">
        <v>2874.94588013678</v>
      </c>
      <c r="AE90" s="18">
        <v>40369990</v>
      </c>
      <c r="AF90" s="18"/>
      <c r="AG90" s="18"/>
    </row>
    <row r="91" spans="1:33">
      <c r="A91" s="18" t="s">
        <v>739</v>
      </c>
      <c r="B91" s="18" t="s">
        <v>743</v>
      </c>
      <c r="C91" s="18" t="s">
        <v>410</v>
      </c>
      <c r="D91" s="18">
        <v>26725.766</v>
      </c>
      <c r="E91" s="18">
        <v>1347</v>
      </c>
      <c r="F91" s="18">
        <v>28072.766</v>
      </c>
      <c r="G91" s="18">
        <v>26067</v>
      </c>
      <c r="H91" s="18">
        <v>3843</v>
      </c>
      <c r="I91" s="18">
        <v>764</v>
      </c>
      <c r="J91" s="18">
        <v>378</v>
      </c>
      <c r="K91" s="18">
        <v>2054</v>
      </c>
      <c r="L91" s="18">
        <v>0</v>
      </c>
      <c r="M91" s="18">
        <v>3211</v>
      </c>
      <c r="N91" s="18">
        <v>1347</v>
      </c>
      <c r="O91" s="18">
        <v>0</v>
      </c>
      <c r="P91" s="18">
        <v>36532.900500000003</v>
      </c>
      <c r="Q91" s="18">
        <v>5983.15</v>
      </c>
      <c r="R91" s="18">
        <v>-2729.35</v>
      </c>
      <c r="S91" s="18">
        <v>599.08000000000004</v>
      </c>
      <c r="T91" s="18">
        <v>40385.780500000001</v>
      </c>
      <c r="U91" s="18">
        <v>28072.766</v>
      </c>
      <c r="V91" s="18">
        <v>23861.8511</v>
      </c>
      <c r="W91" s="18">
        <v>16523.929400000001</v>
      </c>
      <c r="X91" s="18">
        <v>11566.75058</v>
      </c>
      <c r="Y91" s="18">
        <v>1.4119999999999999</v>
      </c>
      <c r="Z91" s="18">
        <v>5627</v>
      </c>
      <c r="AA91" s="18">
        <v>39638.745591999999</v>
      </c>
      <c r="AB91" s="18">
        <v>39620.134973815402</v>
      </c>
      <c r="AC91" s="18">
        <v>7041.0760571912997</v>
      </c>
      <c r="AD91" s="18">
        <v>1534.07891046284</v>
      </c>
      <c r="AE91" s="18">
        <v>8632262</v>
      </c>
      <c r="AF91" s="18"/>
      <c r="AG91" s="18"/>
    </row>
    <row r="92" spans="1:33">
      <c r="A92" s="18" t="s">
        <v>739</v>
      </c>
      <c r="B92" s="18" t="s">
        <v>744</v>
      </c>
      <c r="C92" s="18" t="s">
        <v>411</v>
      </c>
      <c r="D92" s="18">
        <v>500239.33799999999</v>
      </c>
      <c r="E92" s="18">
        <v>34821</v>
      </c>
      <c r="F92" s="18">
        <v>535060.33799999999</v>
      </c>
      <c r="G92" s="18">
        <v>232808</v>
      </c>
      <c r="H92" s="18">
        <v>68888</v>
      </c>
      <c r="I92" s="18">
        <v>16272</v>
      </c>
      <c r="J92" s="18">
        <v>0</v>
      </c>
      <c r="K92" s="18">
        <v>7984</v>
      </c>
      <c r="L92" s="18">
        <v>1286</v>
      </c>
      <c r="M92" s="18">
        <v>0</v>
      </c>
      <c r="N92" s="18">
        <v>34821</v>
      </c>
      <c r="O92" s="18">
        <v>0</v>
      </c>
      <c r="P92" s="18">
        <v>326280.41200000001</v>
      </c>
      <c r="Q92" s="18">
        <v>79172.399999999994</v>
      </c>
      <c r="R92" s="18">
        <v>-1093.0999999999999</v>
      </c>
      <c r="S92" s="18">
        <v>29597.85</v>
      </c>
      <c r="T92" s="18">
        <v>433957.56199999998</v>
      </c>
      <c r="U92" s="18">
        <v>535060.33799999999</v>
      </c>
      <c r="V92" s="18">
        <v>454801.28730000003</v>
      </c>
      <c r="W92" s="18">
        <v>-20843.7252999999</v>
      </c>
      <c r="X92" s="18">
        <v>-14590.60771</v>
      </c>
      <c r="Y92" s="18">
        <v>0.97299999999999998</v>
      </c>
      <c r="Z92" s="18">
        <v>71309</v>
      </c>
      <c r="AA92" s="18">
        <v>520613.708874</v>
      </c>
      <c r="AB92" s="18">
        <v>520369.27775457897</v>
      </c>
      <c r="AC92" s="18">
        <v>7297.3857122463996</v>
      </c>
      <c r="AD92" s="18">
        <v>1790.3885655179399</v>
      </c>
      <c r="AE92" s="18">
        <v>127670818</v>
      </c>
      <c r="AF92" s="18"/>
      <c r="AG92" s="18"/>
    </row>
    <row r="93" spans="1:33">
      <c r="A93" s="18" t="s">
        <v>739</v>
      </c>
      <c r="B93" s="18" t="s">
        <v>745</v>
      </c>
      <c r="C93" s="18" t="s">
        <v>412</v>
      </c>
      <c r="D93" s="18">
        <v>85975.630999999994</v>
      </c>
      <c r="E93" s="18">
        <v>8326</v>
      </c>
      <c r="F93" s="18">
        <v>94301.630999999994</v>
      </c>
      <c r="G93" s="18">
        <v>72372</v>
      </c>
      <c r="H93" s="18">
        <v>10558</v>
      </c>
      <c r="I93" s="18">
        <v>630</v>
      </c>
      <c r="J93" s="18">
        <v>0</v>
      </c>
      <c r="K93" s="18">
        <v>7140</v>
      </c>
      <c r="L93" s="18">
        <v>0</v>
      </c>
      <c r="M93" s="18">
        <v>23646</v>
      </c>
      <c r="N93" s="18">
        <v>8326</v>
      </c>
      <c r="O93" s="18">
        <v>0</v>
      </c>
      <c r="P93" s="18">
        <v>101429.35799999999</v>
      </c>
      <c r="Q93" s="18">
        <v>15578.8</v>
      </c>
      <c r="R93" s="18">
        <v>-20099.099999999999</v>
      </c>
      <c r="S93" s="18">
        <v>3057.28</v>
      </c>
      <c r="T93" s="18">
        <v>99966.338000000003</v>
      </c>
      <c r="U93" s="18">
        <v>94301.630999999994</v>
      </c>
      <c r="V93" s="18">
        <v>80156.386350000001</v>
      </c>
      <c r="W93" s="18">
        <v>19809.951649999999</v>
      </c>
      <c r="X93" s="18">
        <v>13866.966155</v>
      </c>
      <c r="Y93" s="18">
        <v>1.147</v>
      </c>
      <c r="Z93" s="18">
        <v>13264</v>
      </c>
      <c r="AA93" s="18">
        <v>108163.970757</v>
      </c>
      <c r="AB93" s="18">
        <v>108113.187152952</v>
      </c>
      <c r="AC93" s="18">
        <v>8150.8735790826604</v>
      </c>
      <c r="AD93" s="18">
        <v>2643.8764323542</v>
      </c>
      <c r="AE93" s="18">
        <v>35068377</v>
      </c>
      <c r="AF93" s="18"/>
      <c r="AG93" s="18"/>
    </row>
    <row r="94" spans="1:33">
      <c r="A94" s="18" t="s">
        <v>739</v>
      </c>
      <c r="B94" s="18" t="s">
        <v>746</v>
      </c>
      <c r="C94" s="18" t="s">
        <v>413</v>
      </c>
      <c r="D94" s="18">
        <v>88806.448000000004</v>
      </c>
      <c r="E94" s="18">
        <v>7086</v>
      </c>
      <c r="F94" s="18">
        <v>95892.448000000004</v>
      </c>
      <c r="G94" s="18">
        <v>52367</v>
      </c>
      <c r="H94" s="18">
        <v>12330</v>
      </c>
      <c r="I94" s="18">
        <v>4870</v>
      </c>
      <c r="J94" s="18">
        <v>0</v>
      </c>
      <c r="K94" s="18">
        <v>3450</v>
      </c>
      <c r="L94" s="18">
        <v>3555</v>
      </c>
      <c r="M94" s="18">
        <v>4672</v>
      </c>
      <c r="N94" s="18">
        <v>7086</v>
      </c>
      <c r="O94" s="18">
        <v>0</v>
      </c>
      <c r="P94" s="18">
        <v>73392.3505</v>
      </c>
      <c r="Q94" s="18">
        <v>17552.5</v>
      </c>
      <c r="R94" s="18">
        <v>-6992.95</v>
      </c>
      <c r="S94" s="18">
        <v>5228.8599999999997</v>
      </c>
      <c r="T94" s="18">
        <v>89180.760500000004</v>
      </c>
      <c r="U94" s="18">
        <v>95892.448000000004</v>
      </c>
      <c r="V94" s="18">
        <v>81508.580799999996</v>
      </c>
      <c r="W94" s="18">
        <v>7672.1797000000097</v>
      </c>
      <c r="X94" s="18">
        <v>5370.5257900000097</v>
      </c>
      <c r="Y94" s="18">
        <v>1.056</v>
      </c>
      <c r="Z94" s="18">
        <v>15689</v>
      </c>
      <c r="AA94" s="18">
        <v>101262.425088</v>
      </c>
      <c r="AB94" s="18">
        <v>101214.88179919</v>
      </c>
      <c r="AC94" s="18">
        <v>6451.3277964937097</v>
      </c>
      <c r="AD94" s="18">
        <v>944.33064976524304</v>
      </c>
      <c r="AE94" s="18">
        <v>14815604</v>
      </c>
      <c r="AF94" s="18"/>
      <c r="AG94" s="18"/>
    </row>
    <row r="95" spans="1:33">
      <c r="A95" s="18" t="s">
        <v>739</v>
      </c>
      <c r="B95" s="18" t="s">
        <v>747</v>
      </c>
      <c r="C95" s="18" t="s">
        <v>414</v>
      </c>
      <c r="D95" s="18">
        <v>126637.603</v>
      </c>
      <c r="E95" s="18">
        <v>8904</v>
      </c>
      <c r="F95" s="18">
        <v>135541.603</v>
      </c>
      <c r="G95" s="18">
        <v>95846</v>
      </c>
      <c r="H95" s="18">
        <v>18454</v>
      </c>
      <c r="I95" s="18">
        <v>5368</v>
      </c>
      <c r="J95" s="18">
        <v>0</v>
      </c>
      <c r="K95" s="18">
        <v>6228</v>
      </c>
      <c r="L95" s="18">
        <v>2617</v>
      </c>
      <c r="M95" s="18">
        <v>30262</v>
      </c>
      <c r="N95" s="18">
        <v>8904</v>
      </c>
      <c r="O95" s="18">
        <v>586</v>
      </c>
      <c r="P95" s="18">
        <v>134328.16899999999</v>
      </c>
      <c r="Q95" s="18">
        <v>25542.5</v>
      </c>
      <c r="R95" s="18">
        <v>-28445.25</v>
      </c>
      <c r="S95" s="18">
        <v>2423.86</v>
      </c>
      <c r="T95" s="18">
        <v>133849.27900000001</v>
      </c>
      <c r="U95" s="18">
        <v>135541.603</v>
      </c>
      <c r="V95" s="18">
        <v>115210.36255000001</v>
      </c>
      <c r="W95" s="18">
        <v>18638.916450000001</v>
      </c>
      <c r="X95" s="18">
        <v>13047.241515</v>
      </c>
      <c r="Y95" s="18">
        <v>1.0960000000000001</v>
      </c>
      <c r="Z95" s="18">
        <v>20262</v>
      </c>
      <c r="AA95" s="18">
        <v>148553.596888</v>
      </c>
      <c r="AB95" s="18">
        <v>148483.85012305199</v>
      </c>
      <c r="AC95" s="18">
        <v>7328.1931755528703</v>
      </c>
      <c r="AD95" s="18">
        <v>1821.19602882441</v>
      </c>
      <c r="AE95" s="18">
        <v>36901074</v>
      </c>
      <c r="AF95" s="18"/>
      <c r="AG95" s="18"/>
    </row>
    <row r="96" spans="1:33">
      <c r="A96" s="18" t="s">
        <v>739</v>
      </c>
      <c r="B96" s="18" t="s">
        <v>748</v>
      </c>
      <c r="C96" s="18" t="s">
        <v>415</v>
      </c>
      <c r="D96" s="18">
        <v>137646.37299999999</v>
      </c>
      <c r="E96" s="18">
        <v>12063</v>
      </c>
      <c r="F96" s="18">
        <v>149709.37299999999</v>
      </c>
      <c r="G96" s="18">
        <v>75233</v>
      </c>
      <c r="H96" s="18">
        <v>24990</v>
      </c>
      <c r="I96" s="18">
        <v>3953</v>
      </c>
      <c r="J96" s="18">
        <v>0</v>
      </c>
      <c r="K96" s="18">
        <v>2602</v>
      </c>
      <c r="L96" s="18">
        <v>16</v>
      </c>
      <c r="M96" s="18">
        <v>19140</v>
      </c>
      <c r="N96" s="18">
        <v>12063</v>
      </c>
      <c r="O96" s="18">
        <v>0</v>
      </c>
      <c r="P96" s="18">
        <v>105439.04949999999</v>
      </c>
      <c r="Q96" s="18">
        <v>26813.25</v>
      </c>
      <c r="R96" s="18">
        <v>-16282.6</v>
      </c>
      <c r="S96" s="18">
        <v>6999.75</v>
      </c>
      <c r="T96" s="18">
        <v>122969.4495</v>
      </c>
      <c r="U96" s="18">
        <v>149709.37299999999</v>
      </c>
      <c r="V96" s="18">
        <v>127252.96705000001</v>
      </c>
      <c r="W96" s="18">
        <v>-4283.5175499999996</v>
      </c>
      <c r="X96" s="18">
        <v>-2998.4622850000001</v>
      </c>
      <c r="Y96" s="18">
        <v>0.98</v>
      </c>
      <c r="Z96" s="18">
        <v>27169</v>
      </c>
      <c r="AA96" s="18">
        <v>146715.18554000001</v>
      </c>
      <c r="AB96" s="18">
        <v>146646.30191971399</v>
      </c>
      <c r="AC96" s="18">
        <v>5397.5597894554203</v>
      </c>
      <c r="AD96" s="18">
        <v>-109.437357273045</v>
      </c>
      <c r="AE96" s="18">
        <v>-2973304</v>
      </c>
      <c r="AF96" s="18"/>
      <c r="AG96" s="18"/>
    </row>
    <row r="97" spans="1:33">
      <c r="A97" s="18" t="s">
        <v>739</v>
      </c>
      <c r="B97" s="18" t="s">
        <v>749</v>
      </c>
      <c r="C97" s="18" t="s">
        <v>416</v>
      </c>
      <c r="D97" s="18">
        <v>28734.724999999999</v>
      </c>
      <c r="E97" s="18">
        <v>2668</v>
      </c>
      <c r="F97" s="18">
        <v>31402.724999999999</v>
      </c>
      <c r="G97" s="18">
        <v>19957</v>
      </c>
      <c r="H97" s="18">
        <v>1924</v>
      </c>
      <c r="I97" s="18">
        <v>2090</v>
      </c>
      <c r="J97" s="18">
        <v>2700</v>
      </c>
      <c r="K97" s="18">
        <v>236</v>
      </c>
      <c r="L97" s="18">
        <v>0</v>
      </c>
      <c r="M97" s="18">
        <v>2742</v>
      </c>
      <c r="N97" s="18">
        <v>2668</v>
      </c>
      <c r="O97" s="18">
        <v>0</v>
      </c>
      <c r="P97" s="18">
        <v>27969.735499999999</v>
      </c>
      <c r="Q97" s="18">
        <v>5907.5</v>
      </c>
      <c r="R97" s="18">
        <v>-2330.6999999999998</v>
      </c>
      <c r="S97" s="18">
        <v>1801.66</v>
      </c>
      <c r="T97" s="18">
        <v>33348.195500000002</v>
      </c>
      <c r="U97" s="18">
        <v>31402.724999999999</v>
      </c>
      <c r="V97" s="18">
        <v>26692.31625</v>
      </c>
      <c r="W97" s="18">
        <v>6655.87924999999</v>
      </c>
      <c r="X97" s="18">
        <v>4659.1154749999996</v>
      </c>
      <c r="Y97" s="18">
        <v>1.1479999999999999</v>
      </c>
      <c r="Z97" s="18">
        <v>7126</v>
      </c>
      <c r="AA97" s="18">
        <v>36050.328300000001</v>
      </c>
      <c r="AB97" s="18">
        <v>36033.402464295599</v>
      </c>
      <c r="AC97" s="18">
        <v>5056.6099444703304</v>
      </c>
      <c r="AD97" s="18">
        <v>-450.38720225813199</v>
      </c>
      <c r="AE97" s="18">
        <v>-3209459</v>
      </c>
      <c r="AF97" s="18"/>
      <c r="AG97" s="18"/>
    </row>
    <row r="98" spans="1:33">
      <c r="A98" s="18" t="s">
        <v>739</v>
      </c>
      <c r="B98" s="18" t="s">
        <v>750</v>
      </c>
      <c r="C98" s="18" t="s">
        <v>417</v>
      </c>
      <c r="D98" s="18">
        <v>96903.1</v>
      </c>
      <c r="E98" s="18">
        <v>5754</v>
      </c>
      <c r="F98" s="18">
        <v>102657.1</v>
      </c>
      <c r="G98" s="18">
        <v>59703</v>
      </c>
      <c r="H98" s="18">
        <v>21404</v>
      </c>
      <c r="I98" s="18">
        <v>973</v>
      </c>
      <c r="J98" s="18">
        <v>0</v>
      </c>
      <c r="K98" s="18">
        <v>4158</v>
      </c>
      <c r="L98" s="18">
        <v>377</v>
      </c>
      <c r="M98" s="18">
        <v>7875</v>
      </c>
      <c r="N98" s="18">
        <v>5754</v>
      </c>
      <c r="O98" s="18">
        <v>0</v>
      </c>
      <c r="P98" s="18">
        <v>83673.754499999995</v>
      </c>
      <c r="Q98" s="18">
        <v>22554.75</v>
      </c>
      <c r="R98" s="18">
        <v>-7014.2</v>
      </c>
      <c r="S98" s="18">
        <v>3552.15</v>
      </c>
      <c r="T98" s="18">
        <v>102766.45450000001</v>
      </c>
      <c r="U98" s="18">
        <v>102657.1</v>
      </c>
      <c r="V98" s="18">
        <v>87258.535000000003</v>
      </c>
      <c r="W98" s="18">
        <v>15507.9195</v>
      </c>
      <c r="X98" s="18">
        <v>10855.54365</v>
      </c>
      <c r="Y98" s="18">
        <v>1.1060000000000001</v>
      </c>
      <c r="Z98" s="18">
        <v>15566</v>
      </c>
      <c r="AA98" s="18">
        <v>113538.75260000001</v>
      </c>
      <c r="AB98" s="18">
        <v>113485.44550508</v>
      </c>
      <c r="AC98" s="18">
        <v>7290.5978096543604</v>
      </c>
      <c r="AD98" s="18">
        <v>1783.6006629259</v>
      </c>
      <c r="AE98" s="18">
        <v>27763528</v>
      </c>
      <c r="AF98" s="18"/>
      <c r="AG98" s="18"/>
    </row>
    <row r="99" spans="1:33">
      <c r="A99" s="18" t="s">
        <v>739</v>
      </c>
      <c r="B99" s="18" t="s">
        <v>751</v>
      </c>
      <c r="C99" s="18" t="s">
        <v>418</v>
      </c>
      <c r="D99" s="18">
        <v>241968.45300000001</v>
      </c>
      <c r="E99" s="18">
        <v>10332</v>
      </c>
      <c r="F99" s="18">
        <v>252300.45300000001</v>
      </c>
      <c r="G99" s="18">
        <v>115367</v>
      </c>
      <c r="H99" s="18">
        <v>51773</v>
      </c>
      <c r="I99" s="18">
        <v>11013</v>
      </c>
      <c r="J99" s="18">
        <v>0</v>
      </c>
      <c r="K99" s="18">
        <v>6976</v>
      </c>
      <c r="L99" s="18">
        <v>1657</v>
      </c>
      <c r="M99" s="18">
        <v>10082</v>
      </c>
      <c r="N99" s="18">
        <v>10332</v>
      </c>
      <c r="O99" s="18">
        <v>18</v>
      </c>
      <c r="P99" s="18">
        <v>161686.8505</v>
      </c>
      <c r="Q99" s="18">
        <v>59297.7</v>
      </c>
      <c r="R99" s="18">
        <v>-9993.4500000000007</v>
      </c>
      <c r="S99" s="18">
        <v>7068.26</v>
      </c>
      <c r="T99" s="18">
        <v>218059.36050000001</v>
      </c>
      <c r="U99" s="18">
        <v>252300.45300000001</v>
      </c>
      <c r="V99" s="18">
        <v>214455.38505000001</v>
      </c>
      <c r="W99" s="18">
        <v>3603.9754499999999</v>
      </c>
      <c r="X99" s="18">
        <v>2522.782815</v>
      </c>
      <c r="Y99" s="18">
        <v>1.01</v>
      </c>
      <c r="Z99" s="18">
        <v>36721</v>
      </c>
      <c r="AA99" s="18">
        <v>254823.45753000001</v>
      </c>
      <c r="AB99" s="18">
        <v>254703.81645655699</v>
      </c>
      <c r="AC99" s="18">
        <v>6936.1895497551004</v>
      </c>
      <c r="AD99" s="18">
        <v>1429.19240302664</v>
      </c>
      <c r="AE99" s="18">
        <v>52481374</v>
      </c>
      <c r="AF99" s="18"/>
      <c r="AG99" s="118"/>
    </row>
    <row r="100" spans="1:33">
      <c r="A100" s="18" t="s">
        <v>752</v>
      </c>
      <c r="B100" s="18" t="s">
        <v>753</v>
      </c>
      <c r="C100" s="18" t="s">
        <v>420</v>
      </c>
      <c r="D100" s="18">
        <v>338767.76899999997</v>
      </c>
      <c r="E100" s="18">
        <v>30995</v>
      </c>
      <c r="F100" s="18">
        <v>369762.76899999997</v>
      </c>
      <c r="G100" s="18">
        <v>127808</v>
      </c>
      <c r="H100" s="18">
        <v>59031</v>
      </c>
      <c r="I100" s="18">
        <v>5788</v>
      </c>
      <c r="J100" s="18">
        <v>0</v>
      </c>
      <c r="K100" s="18">
        <v>4661</v>
      </c>
      <c r="L100" s="18">
        <v>447</v>
      </c>
      <c r="M100" s="18">
        <v>0</v>
      </c>
      <c r="N100" s="18">
        <v>30995</v>
      </c>
      <c r="O100" s="18">
        <v>0</v>
      </c>
      <c r="P100" s="18">
        <v>179122.91200000001</v>
      </c>
      <c r="Q100" s="18">
        <v>59058</v>
      </c>
      <c r="R100" s="18">
        <v>-379.95</v>
      </c>
      <c r="S100" s="18">
        <v>26345.75</v>
      </c>
      <c r="T100" s="18">
        <v>264146.712</v>
      </c>
      <c r="U100" s="18">
        <v>369762.76899999997</v>
      </c>
      <c r="V100" s="18">
        <v>314298.35365</v>
      </c>
      <c r="W100" s="18">
        <v>-50151.641649999903</v>
      </c>
      <c r="X100" s="18">
        <v>-35106.149154999999</v>
      </c>
      <c r="Y100" s="18">
        <v>0.90500000000000003</v>
      </c>
      <c r="Z100" s="18">
        <v>60972</v>
      </c>
      <c r="AA100" s="18">
        <v>334635.30594499997</v>
      </c>
      <c r="AB100" s="18">
        <v>334478.19275140599</v>
      </c>
      <c r="AC100" s="18">
        <v>5485.7671185364798</v>
      </c>
      <c r="AD100" s="18">
        <v>-21.230028191986101</v>
      </c>
      <c r="AE100" s="18">
        <v>-1294437</v>
      </c>
      <c r="AF100" s="18"/>
      <c r="AG100" s="18"/>
    </row>
    <row r="101" spans="1:33">
      <c r="A101" s="18" t="s">
        <v>754</v>
      </c>
      <c r="B101" s="18" t="s">
        <v>755</v>
      </c>
      <c r="C101" s="18" t="s">
        <v>422</v>
      </c>
      <c r="D101" s="18">
        <v>215992.56200000001</v>
      </c>
      <c r="E101" s="18">
        <v>10935</v>
      </c>
      <c r="F101" s="18">
        <v>226927.56200000001</v>
      </c>
      <c r="G101" s="18">
        <v>105124</v>
      </c>
      <c r="H101" s="18">
        <v>68824</v>
      </c>
      <c r="I101" s="18">
        <v>1591</v>
      </c>
      <c r="J101" s="18">
        <v>0</v>
      </c>
      <c r="K101" s="18">
        <v>4562</v>
      </c>
      <c r="L101" s="18">
        <v>0</v>
      </c>
      <c r="M101" s="18">
        <v>4996</v>
      </c>
      <c r="N101" s="18">
        <v>10935</v>
      </c>
      <c r="O101" s="18">
        <v>0</v>
      </c>
      <c r="P101" s="18">
        <v>147331.28599999999</v>
      </c>
      <c r="Q101" s="18">
        <v>63730.45</v>
      </c>
      <c r="R101" s="18">
        <v>-4246.6000000000004</v>
      </c>
      <c r="S101" s="18">
        <v>8445.43</v>
      </c>
      <c r="T101" s="18">
        <v>215260.56599999999</v>
      </c>
      <c r="U101" s="18">
        <v>226927.56200000001</v>
      </c>
      <c r="V101" s="18">
        <v>192888.4277</v>
      </c>
      <c r="W101" s="18">
        <v>22372.138299999999</v>
      </c>
      <c r="X101" s="18">
        <v>15660.496810000001</v>
      </c>
      <c r="Y101" s="18">
        <v>1.069</v>
      </c>
      <c r="Z101" s="18">
        <v>32283</v>
      </c>
      <c r="AA101" s="18">
        <v>242585.56377800001</v>
      </c>
      <c r="AB101" s="18">
        <v>242471.66846579601</v>
      </c>
      <c r="AC101" s="18">
        <v>7510.8158617785302</v>
      </c>
      <c r="AD101" s="18">
        <v>2003.8187150500701</v>
      </c>
      <c r="AE101" s="18">
        <v>64689280</v>
      </c>
      <c r="AF101" s="18"/>
      <c r="AG101" s="18"/>
    </row>
    <row r="102" spans="1:33">
      <c r="A102" s="18" t="s">
        <v>754</v>
      </c>
      <c r="B102" s="18" t="s">
        <v>756</v>
      </c>
      <c r="C102" s="18" t="s">
        <v>423</v>
      </c>
      <c r="D102" s="18">
        <v>360317.29200000002</v>
      </c>
      <c r="E102" s="18">
        <v>28348</v>
      </c>
      <c r="F102" s="18">
        <v>388665.29200000002</v>
      </c>
      <c r="G102" s="18">
        <v>250596</v>
      </c>
      <c r="H102" s="18">
        <v>54786</v>
      </c>
      <c r="I102" s="18">
        <v>9741</v>
      </c>
      <c r="J102" s="18">
        <v>828</v>
      </c>
      <c r="K102" s="18">
        <v>20253</v>
      </c>
      <c r="L102" s="18">
        <v>1653</v>
      </c>
      <c r="M102" s="18">
        <v>41986</v>
      </c>
      <c r="N102" s="18">
        <v>28348</v>
      </c>
      <c r="O102" s="18">
        <v>1202</v>
      </c>
      <c r="P102" s="18">
        <v>351210.29399999999</v>
      </c>
      <c r="Q102" s="18">
        <v>72766.8</v>
      </c>
      <c r="R102" s="18">
        <v>-38114.85</v>
      </c>
      <c r="S102" s="18">
        <v>16958.18</v>
      </c>
      <c r="T102" s="18">
        <v>402820.424</v>
      </c>
      <c r="U102" s="18">
        <v>388665.29200000002</v>
      </c>
      <c r="V102" s="18">
        <v>330365.49819999997</v>
      </c>
      <c r="W102" s="18">
        <v>72454.925799999997</v>
      </c>
      <c r="X102" s="18">
        <v>50718.448060000002</v>
      </c>
      <c r="Y102" s="18">
        <v>1.1299999999999999</v>
      </c>
      <c r="Z102" s="18">
        <v>66698</v>
      </c>
      <c r="AA102" s="18">
        <v>439191.77996000001</v>
      </c>
      <c r="AB102" s="18">
        <v>438985.57690275001</v>
      </c>
      <c r="AC102" s="18">
        <v>6581.6902591194603</v>
      </c>
      <c r="AD102" s="18">
        <v>1074.6931123910001</v>
      </c>
      <c r="AE102" s="18">
        <v>71679881</v>
      </c>
      <c r="AF102" s="18"/>
      <c r="AG102" s="18"/>
    </row>
    <row r="103" spans="1:33">
      <c r="A103" s="18" t="s">
        <v>754</v>
      </c>
      <c r="B103" s="18" t="s">
        <v>757</v>
      </c>
      <c r="C103" s="18" t="s">
        <v>424</v>
      </c>
      <c r="D103" s="18">
        <v>70144.195999999996</v>
      </c>
      <c r="E103" s="18">
        <v>7668</v>
      </c>
      <c r="F103" s="18">
        <v>77812.195999999996</v>
      </c>
      <c r="G103" s="18">
        <v>59277</v>
      </c>
      <c r="H103" s="18">
        <v>12471</v>
      </c>
      <c r="I103" s="18">
        <v>1662</v>
      </c>
      <c r="J103" s="18">
        <v>0</v>
      </c>
      <c r="K103" s="18">
        <v>4153</v>
      </c>
      <c r="L103" s="18">
        <v>949</v>
      </c>
      <c r="M103" s="18">
        <v>21304</v>
      </c>
      <c r="N103" s="18">
        <v>7668</v>
      </c>
      <c r="O103" s="18">
        <v>7</v>
      </c>
      <c r="P103" s="18">
        <v>83076.715500000006</v>
      </c>
      <c r="Q103" s="18">
        <v>15543.1</v>
      </c>
      <c r="R103" s="18">
        <v>-18921</v>
      </c>
      <c r="S103" s="18">
        <v>2896.12</v>
      </c>
      <c r="T103" s="18">
        <v>82594.935500000007</v>
      </c>
      <c r="U103" s="18">
        <v>77812.195999999996</v>
      </c>
      <c r="V103" s="18">
        <v>66140.366599999994</v>
      </c>
      <c r="W103" s="18">
        <v>16454.568899999998</v>
      </c>
      <c r="X103" s="18">
        <v>11518.19823</v>
      </c>
      <c r="Y103" s="18">
        <v>1.1479999999999999</v>
      </c>
      <c r="Z103" s="18">
        <v>13280</v>
      </c>
      <c r="AA103" s="18">
        <v>89328.401008000001</v>
      </c>
      <c r="AB103" s="18">
        <v>89286.460811876997</v>
      </c>
      <c r="AC103" s="18">
        <v>6723.3780731835104</v>
      </c>
      <c r="AD103" s="18">
        <v>1216.38092645505</v>
      </c>
      <c r="AE103" s="18">
        <v>16153539</v>
      </c>
      <c r="AF103" s="18"/>
      <c r="AG103" s="18"/>
    </row>
    <row r="104" spans="1:33">
      <c r="A104" s="18" t="s">
        <v>754</v>
      </c>
      <c r="B104" s="18" t="s">
        <v>758</v>
      </c>
      <c r="C104" s="18" t="s">
        <v>425</v>
      </c>
      <c r="D104" s="18">
        <v>161054.16800000001</v>
      </c>
      <c r="E104" s="18">
        <v>13084</v>
      </c>
      <c r="F104" s="18">
        <v>174138.16800000001</v>
      </c>
      <c r="G104" s="18">
        <v>94388</v>
      </c>
      <c r="H104" s="18">
        <v>26444</v>
      </c>
      <c r="I104" s="18">
        <v>809</v>
      </c>
      <c r="J104" s="18">
        <v>0</v>
      </c>
      <c r="K104" s="18">
        <v>4432</v>
      </c>
      <c r="L104" s="18">
        <v>530</v>
      </c>
      <c r="M104" s="18">
        <v>30976</v>
      </c>
      <c r="N104" s="18">
        <v>13084</v>
      </c>
      <c r="O104" s="18">
        <v>1039</v>
      </c>
      <c r="P104" s="18">
        <v>132284.78200000001</v>
      </c>
      <c r="Q104" s="18">
        <v>26932.25</v>
      </c>
      <c r="R104" s="18">
        <v>-27663.25</v>
      </c>
      <c r="S104" s="18">
        <v>5855.48</v>
      </c>
      <c r="T104" s="18">
        <v>137409.26199999999</v>
      </c>
      <c r="U104" s="18">
        <v>174138.16800000001</v>
      </c>
      <c r="V104" s="18">
        <v>148017.44279999999</v>
      </c>
      <c r="W104" s="18">
        <v>-10608.1808</v>
      </c>
      <c r="X104" s="18">
        <v>-7425.7265599999801</v>
      </c>
      <c r="Y104" s="18">
        <v>0.95699999999999996</v>
      </c>
      <c r="Z104" s="18">
        <v>29216</v>
      </c>
      <c r="AA104" s="18">
        <v>166650.226776</v>
      </c>
      <c r="AB104" s="18">
        <v>166571.98353962699</v>
      </c>
      <c r="AC104" s="18">
        <v>5701.3959316684904</v>
      </c>
      <c r="AD104" s="18">
        <v>194.39878494002701</v>
      </c>
      <c r="AE104" s="18">
        <v>5679555</v>
      </c>
      <c r="AF104" s="18"/>
      <c r="AG104" s="18"/>
    </row>
    <row r="105" spans="1:33">
      <c r="A105" s="18" t="s">
        <v>754</v>
      </c>
      <c r="B105" s="18" t="s">
        <v>759</v>
      </c>
      <c r="C105" s="18" t="s">
        <v>426</v>
      </c>
      <c r="D105" s="18">
        <v>92872.850999999995</v>
      </c>
      <c r="E105" s="18">
        <v>8249</v>
      </c>
      <c r="F105" s="18">
        <v>101121.851</v>
      </c>
      <c r="G105" s="18">
        <v>75581</v>
      </c>
      <c r="H105" s="18">
        <v>4195</v>
      </c>
      <c r="I105" s="18">
        <v>612</v>
      </c>
      <c r="J105" s="18">
        <v>0</v>
      </c>
      <c r="K105" s="18">
        <v>6112</v>
      </c>
      <c r="L105" s="18">
        <v>76</v>
      </c>
      <c r="M105" s="18">
        <v>27918</v>
      </c>
      <c r="N105" s="18">
        <v>8249</v>
      </c>
      <c r="O105" s="18">
        <v>2258</v>
      </c>
      <c r="P105" s="18">
        <v>105926.7715</v>
      </c>
      <c r="Q105" s="18">
        <v>9281.15</v>
      </c>
      <c r="R105" s="18">
        <v>-25714.2</v>
      </c>
      <c r="S105" s="18">
        <v>2265.59</v>
      </c>
      <c r="T105" s="18">
        <v>91759.311499999996</v>
      </c>
      <c r="U105" s="18">
        <v>101121.851</v>
      </c>
      <c r="V105" s="18">
        <v>85953.573350000006</v>
      </c>
      <c r="W105" s="18">
        <v>5805.7381500000001</v>
      </c>
      <c r="X105" s="18">
        <v>4064.016705</v>
      </c>
      <c r="Y105" s="18">
        <v>1.04</v>
      </c>
      <c r="Z105" s="18">
        <v>17522</v>
      </c>
      <c r="AA105" s="18">
        <v>105166.72504</v>
      </c>
      <c r="AB105" s="18">
        <v>105117.348659991</v>
      </c>
      <c r="AC105" s="18">
        <v>5999.16383175384</v>
      </c>
      <c r="AD105" s="18">
        <v>492.16668502537499</v>
      </c>
      <c r="AE105" s="18">
        <v>8623745</v>
      </c>
      <c r="AF105" s="18"/>
      <c r="AG105" s="18"/>
    </row>
    <row r="106" spans="1:33">
      <c r="A106" s="18" t="s">
        <v>760</v>
      </c>
      <c r="B106" s="18" t="s">
        <v>761</v>
      </c>
      <c r="C106" s="18" t="s">
        <v>428</v>
      </c>
      <c r="D106" s="18">
        <v>55082.826000000001</v>
      </c>
      <c r="E106" s="18">
        <v>6146</v>
      </c>
      <c r="F106" s="18">
        <v>61228.826000000001</v>
      </c>
      <c r="G106" s="18">
        <v>37178</v>
      </c>
      <c r="H106" s="18">
        <v>12079</v>
      </c>
      <c r="I106" s="18">
        <v>483</v>
      </c>
      <c r="J106" s="18">
        <v>3356</v>
      </c>
      <c r="K106" s="18">
        <v>0</v>
      </c>
      <c r="L106" s="18">
        <v>495</v>
      </c>
      <c r="M106" s="18">
        <v>16509</v>
      </c>
      <c r="N106" s="18">
        <v>6146</v>
      </c>
      <c r="O106" s="18">
        <v>4</v>
      </c>
      <c r="P106" s="18">
        <v>52104.966999999997</v>
      </c>
      <c r="Q106" s="18">
        <v>13530.3</v>
      </c>
      <c r="R106" s="18">
        <v>-14456.8</v>
      </c>
      <c r="S106" s="18">
        <v>2417.5700000000002</v>
      </c>
      <c r="T106" s="18">
        <v>53596.036999999997</v>
      </c>
      <c r="U106" s="18">
        <v>61228.826000000001</v>
      </c>
      <c r="V106" s="18">
        <v>52044.502099999998</v>
      </c>
      <c r="W106" s="18">
        <v>1551.5348999999901</v>
      </c>
      <c r="X106" s="18">
        <v>1086.0744299999899</v>
      </c>
      <c r="Y106" s="18">
        <v>1.018</v>
      </c>
      <c r="Z106" s="18">
        <v>15760</v>
      </c>
      <c r="AA106" s="18">
        <v>62330.944867999999</v>
      </c>
      <c r="AB106" s="18">
        <v>62301.680132229601</v>
      </c>
      <c r="AC106" s="18">
        <v>3953.1522926541602</v>
      </c>
      <c r="AD106" s="18">
        <v>-1553.8448540743</v>
      </c>
      <c r="AE106" s="18">
        <v>-24488595</v>
      </c>
      <c r="AF106" s="18"/>
      <c r="AG106" s="18"/>
    </row>
    <row r="107" spans="1:33">
      <c r="A107" s="18" t="s">
        <v>760</v>
      </c>
      <c r="B107" s="18" t="s">
        <v>762</v>
      </c>
      <c r="C107" s="18" t="s">
        <v>429</v>
      </c>
      <c r="D107" s="18">
        <v>62964.010999999999</v>
      </c>
      <c r="E107" s="18">
        <v>5259</v>
      </c>
      <c r="F107" s="18">
        <v>68223.010999999999</v>
      </c>
      <c r="G107" s="18">
        <v>39027</v>
      </c>
      <c r="H107" s="18">
        <v>6716</v>
      </c>
      <c r="I107" s="18">
        <v>68</v>
      </c>
      <c r="J107" s="18">
        <v>0</v>
      </c>
      <c r="K107" s="18">
        <v>4268</v>
      </c>
      <c r="L107" s="18">
        <v>15</v>
      </c>
      <c r="M107" s="18">
        <v>8105</v>
      </c>
      <c r="N107" s="18">
        <v>5259</v>
      </c>
      <c r="O107" s="18">
        <v>118</v>
      </c>
      <c r="P107" s="18">
        <v>54696.340499999998</v>
      </c>
      <c r="Q107" s="18">
        <v>9394.2000000000007</v>
      </c>
      <c r="R107" s="18">
        <v>-7002.3</v>
      </c>
      <c r="S107" s="18">
        <v>3092.3</v>
      </c>
      <c r="T107" s="18">
        <v>60180.540500000003</v>
      </c>
      <c r="U107" s="18">
        <v>68223.010999999999</v>
      </c>
      <c r="V107" s="18">
        <v>57989.559350000003</v>
      </c>
      <c r="W107" s="18">
        <v>2190.9811500000001</v>
      </c>
      <c r="X107" s="18">
        <v>1533.686805</v>
      </c>
      <c r="Y107" s="18">
        <v>1.022</v>
      </c>
      <c r="Z107" s="18">
        <v>12656</v>
      </c>
      <c r="AA107" s="18">
        <v>69723.917241999996</v>
      </c>
      <c r="AB107" s="18">
        <v>69691.181463338406</v>
      </c>
      <c r="AC107" s="18">
        <v>5506.5724923623902</v>
      </c>
      <c r="AD107" s="18">
        <v>-0.42465436607381002</v>
      </c>
      <c r="AE107" s="18">
        <v>-5374</v>
      </c>
      <c r="AF107" s="18"/>
      <c r="AG107" s="18"/>
    </row>
    <row r="108" spans="1:33">
      <c r="A108" s="18" t="s">
        <v>760</v>
      </c>
      <c r="B108" s="18" t="s">
        <v>763</v>
      </c>
      <c r="C108" s="18" t="s">
        <v>430</v>
      </c>
      <c r="D108" s="18">
        <v>54911.391000000003</v>
      </c>
      <c r="E108" s="18">
        <v>6875</v>
      </c>
      <c r="F108" s="18">
        <v>61786.391000000003</v>
      </c>
      <c r="G108" s="18">
        <v>19523</v>
      </c>
      <c r="H108" s="18">
        <v>15575</v>
      </c>
      <c r="I108" s="18">
        <v>78</v>
      </c>
      <c r="J108" s="18">
        <v>1417</v>
      </c>
      <c r="K108" s="18">
        <v>2452</v>
      </c>
      <c r="L108" s="18">
        <v>0</v>
      </c>
      <c r="M108" s="18">
        <v>878</v>
      </c>
      <c r="N108" s="18">
        <v>6875</v>
      </c>
      <c r="O108" s="18">
        <v>0</v>
      </c>
      <c r="P108" s="18">
        <v>27361.484499999999</v>
      </c>
      <c r="Q108" s="18">
        <v>16593.7</v>
      </c>
      <c r="R108" s="18">
        <v>-746.3</v>
      </c>
      <c r="S108" s="18">
        <v>5694.49</v>
      </c>
      <c r="T108" s="18">
        <v>48903.374499999998</v>
      </c>
      <c r="U108" s="18">
        <v>61786.391000000003</v>
      </c>
      <c r="V108" s="18">
        <v>52518.432350000003</v>
      </c>
      <c r="W108" s="18">
        <v>-3615.0578500000001</v>
      </c>
      <c r="X108" s="18">
        <v>-2530.5404950000002</v>
      </c>
      <c r="Y108" s="18">
        <v>0.95899999999999996</v>
      </c>
      <c r="Z108" s="18">
        <v>19757</v>
      </c>
      <c r="AA108" s="18">
        <v>59253.148969000002</v>
      </c>
      <c r="AB108" s="18">
        <v>59225.329276039804</v>
      </c>
      <c r="AC108" s="18">
        <v>2997.6883775897099</v>
      </c>
      <c r="AD108" s="18">
        <v>-2509.30876913876</v>
      </c>
      <c r="AE108" s="18">
        <v>-49576413</v>
      </c>
      <c r="AF108" s="18"/>
      <c r="AG108" s="18"/>
    </row>
    <row r="109" spans="1:33">
      <c r="A109" s="18" t="s">
        <v>760</v>
      </c>
      <c r="B109" s="18" t="s">
        <v>764</v>
      </c>
      <c r="C109" s="18" t="s">
        <v>431</v>
      </c>
      <c r="D109" s="18">
        <v>40092.303999999996</v>
      </c>
      <c r="E109" s="18">
        <v>4667</v>
      </c>
      <c r="F109" s="18">
        <v>44759.303999999996</v>
      </c>
      <c r="G109" s="18">
        <v>37070</v>
      </c>
      <c r="H109" s="18">
        <v>7341</v>
      </c>
      <c r="I109" s="18">
        <v>346</v>
      </c>
      <c r="J109" s="18">
        <v>-1205</v>
      </c>
      <c r="K109" s="18">
        <v>4168</v>
      </c>
      <c r="L109" s="18">
        <v>535</v>
      </c>
      <c r="M109" s="18">
        <v>13600</v>
      </c>
      <c r="N109" s="18">
        <v>4667</v>
      </c>
      <c r="O109" s="18">
        <v>12</v>
      </c>
      <c r="P109" s="18">
        <v>51953.605000000003</v>
      </c>
      <c r="Q109" s="18">
        <v>9052.5</v>
      </c>
      <c r="R109" s="18">
        <v>-12024.95</v>
      </c>
      <c r="S109" s="18">
        <v>1654.95</v>
      </c>
      <c r="T109" s="18">
        <v>50636.105000000003</v>
      </c>
      <c r="U109" s="18">
        <v>44759.303999999996</v>
      </c>
      <c r="V109" s="18">
        <v>38045.4084</v>
      </c>
      <c r="W109" s="18">
        <v>12590.696599999999</v>
      </c>
      <c r="X109" s="18">
        <v>8813.4876199999999</v>
      </c>
      <c r="Y109" s="18">
        <v>1.1970000000000001</v>
      </c>
      <c r="Z109" s="18">
        <v>15635</v>
      </c>
      <c r="AA109" s="18">
        <v>53576.886888000001</v>
      </c>
      <c r="AB109" s="18">
        <v>53551.732232611699</v>
      </c>
      <c r="AC109" s="18">
        <v>3425.1187868635602</v>
      </c>
      <c r="AD109" s="18">
        <v>-2081.8783598649002</v>
      </c>
      <c r="AE109" s="18">
        <v>-32550168</v>
      </c>
      <c r="AF109" s="18"/>
      <c r="AG109" s="18"/>
    </row>
    <row r="110" spans="1:33">
      <c r="A110" s="18" t="s">
        <v>760</v>
      </c>
      <c r="B110" s="18" t="s">
        <v>765</v>
      </c>
      <c r="C110" s="18" t="s">
        <v>432</v>
      </c>
      <c r="D110" s="18">
        <v>247122.62</v>
      </c>
      <c r="E110" s="18">
        <v>17487</v>
      </c>
      <c r="F110" s="18">
        <v>264609.62</v>
      </c>
      <c r="G110" s="18">
        <v>132701</v>
      </c>
      <c r="H110" s="18">
        <v>16545</v>
      </c>
      <c r="I110" s="18">
        <v>3204</v>
      </c>
      <c r="J110" s="18">
        <v>0</v>
      </c>
      <c r="K110" s="18">
        <v>11002</v>
      </c>
      <c r="L110" s="18">
        <v>46</v>
      </c>
      <c r="M110" s="18">
        <v>33957</v>
      </c>
      <c r="N110" s="18">
        <v>17487</v>
      </c>
      <c r="O110" s="18">
        <v>0</v>
      </c>
      <c r="P110" s="18">
        <v>185980.4515</v>
      </c>
      <c r="Q110" s="18">
        <v>26138.35</v>
      </c>
      <c r="R110" s="18">
        <v>-28902.55</v>
      </c>
      <c r="S110" s="18">
        <v>9091.26</v>
      </c>
      <c r="T110" s="18">
        <v>192307.51149999999</v>
      </c>
      <c r="U110" s="18">
        <v>264609.62</v>
      </c>
      <c r="V110" s="18">
        <v>224918.177</v>
      </c>
      <c r="W110" s="18">
        <v>-32610.665499999999</v>
      </c>
      <c r="X110" s="18">
        <v>-22827.465850000001</v>
      </c>
      <c r="Y110" s="18">
        <v>0.91400000000000003</v>
      </c>
      <c r="Z110" s="18">
        <v>34536</v>
      </c>
      <c r="AA110" s="18">
        <v>241853.19268000001</v>
      </c>
      <c r="AB110" s="18">
        <v>241739.64122022301</v>
      </c>
      <c r="AC110" s="18">
        <v>6999.6421479101</v>
      </c>
      <c r="AD110" s="18">
        <v>1492.6450011816401</v>
      </c>
      <c r="AE110" s="18">
        <v>51549988</v>
      </c>
      <c r="AF110" s="18"/>
      <c r="AG110" s="18"/>
    </row>
    <row r="111" spans="1:33">
      <c r="A111" s="18" t="s">
        <v>760</v>
      </c>
      <c r="B111" s="18" t="s">
        <v>766</v>
      </c>
      <c r="C111" s="18" t="s">
        <v>433</v>
      </c>
      <c r="D111" s="18">
        <v>487847.86200000002</v>
      </c>
      <c r="E111" s="18">
        <v>69420</v>
      </c>
      <c r="F111" s="18">
        <v>557267.86199999996</v>
      </c>
      <c r="G111" s="18">
        <v>275162</v>
      </c>
      <c r="H111" s="18">
        <v>138634</v>
      </c>
      <c r="I111" s="18">
        <v>37280</v>
      </c>
      <c r="J111" s="18">
        <v>0</v>
      </c>
      <c r="K111" s="18">
        <v>16805</v>
      </c>
      <c r="L111" s="18">
        <v>24355</v>
      </c>
      <c r="M111" s="18">
        <v>30937</v>
      </c>
      <c r="N111" s="18">
        <v>69420</v>
      </c>
      <c r="O111" s="18">
        <v>369</v>
      </c>
      <c r="P111" s="18">
        <v>385639.54300000001</v>
      </c>
      <c r="Q111" s="18">
        <v>163811.15</v>
      </c>
      <c r="R111" s="18">
        <v>-47311.85</v>
      </c>
      <c r="S111" s="18">
        <v>53747.71</v>
      </c>
      <c r="T111" s="18">
        <v>555886.55299999996</v>
      </c>
      <c r="U111" s="18">
        <v>557267.86199999996</v>
      </c>
      <c r="V111" s="18">
        <v>473677.6827</v>
      </c>
      <c r="W111" s="18">
        <v>82208.870299999995</v>
      </c>
      <c r="X111" s="18">
        <v>57546.209210000001</v>
      </c>
      <c r="Y111" s="18">
        <v>1.103</v>
      </c>
      <c r="Z111" s="18">
        <v>150187</v>
      </c>
      <c r="AA111" s="18">
        <v>614666.45178600005</v>
      </c>
      <c r="AB111" s="18">
        <v>614377.86236486095</v>
      </c>
      <c r="AC111" s="18">
        <v>4090.7526108442198</v>
      </c>
      <c r="AD111" s="18">
        <v>-1416.2445358842399</v>
      </c>
      <c r="AE111" s="18">
        <v>-212701518</v>
      </c>
      <c r="AF111" s="18"/>
      <c r="AG111" s="18"/>
    </row>
    <row r="112" spans="1:33">
      <c r="A112" s="18" t="s">
        <v>760</v>
      </c>
      <c r="B112" s="18" t="s">
        <v>767</v>
      </c>
      <c r="C112" s="18" t="s">
        <v>434</v>
      </c>
      <c r="D112" s="18">
        <v>321731.45500000002</v>
      </c>
      <c r="E112" s="18">
        <v>24405</v>
      </c>
      <c r="F112" s="18">
        <v>346136.45500000002</v>
      </c>
      <c r="G112" s="18">
        <v>177528</v>
      </c>
      <c r="H112" s="18">
        <v>43456</v>
      </c>
      <c r="I112" s="18">
        <v>97499</v>
      </c>
      <c r="J112" s="18">
        <v>0</v>
      </c>
      <c r="K112" s="18">
        <v>7895</v>
      </c>
      <c r="L112" s="18">
        <v>95652</v>
      </c>
      <c r="M112" s="18">
        <v>20099</v>
      </c>
      <c r="N112" s="18">
        <v>24405</v>
      </c>
      <c r="O112" s="18">
        <v>707</v>
      </c>
      <c r="P112" s="18">
        <v>248805.492</v>
      </c>
      <c r="Q112" s="18">
        <v>126522.5</v>
      </c>
      <c r="R112" s="18">
        <v>-98989.3</v>
      </c>
      <c r="S112" s="18">
        <v>17327.419999999998</v>
      </c>
      <c r="T112" s="18">
        <v>293666.11200000002</v>
      </c>
      <c r="U112" s="18">
        <v>346136.45500000002</v>
      </c>
      <c r="V112" s="18">
        <v>294215.98674999998</v>
      </c>
      <c r="W112" s="18">
        <v>-549.874750000017</v>
      </c>
      <c r="X112" s="18">
        <v>-384.912325000012</v>
      </c>
      <c r="Y112" s="18">
        <v>0.999</v>
      </c>
      <c r="Z112" s="18">
        <v>52290</v>
      </c>
      <c r="AA112" s="18">
        <v>345790.31854499999</v>
      </c>
      <c r="AB112" s="18">
        <v>345627.96800907201</v>
      </c>
      <c r="AC112" s="18">
        <v>6609.82918357377</v>
      </c>
      <c r="AD112" s="18">
        <v>1102.8320368453101</v>
      </c>
      <c r="AE112" s="18">
        <v>57667087</v>
      </c>
      <c r="AF112" s="18"/>
      <c r="AG112" s="18"/>
    </row>
    <row r="113" spans="1:33">
      <c r="A113" s="18" t="s">
        <v>760</v>
      </c>
      <c r="B113" s="18" t="s">
        <v>768</v>
      </c>
      <c r="C113" s="18" t="s">
        <v>435</v>
      </c>
      <c r="D113" s="18">
        <v>129163.122</v>
      </c>
      <c r="E113" s="18">
        <v>8264</v>
      </c>
      <c r="F113" s="18">
        <v>137427.122</v>
      </c>
      <c r="G113" s="18">
        <v>5228</v>
      </c>
      <c r="H113" s="18">
        <v>133519</v>
      </c>
      <c r="I113" s="18">
        <v>1186</v>
      </c>
      <c r="J113" s="18">
        <v>0</v>
      </c>
      <c r="K113" s="18">
        <v>1003</v>
      </c>
      <c r="L113" s="18">
        <v>21</v>
      </c>
      <c r="M113" s="18">
        <v>33760</v>
      </c>
      <c r="N113" s="18">
        <v>8264</v>
      </c>
      <c r="O113" s="18">
        <v>0</v>
      </c>
      <c r="P113" s="18">
        <v>7327.0420000000004</v>
      </c>
      <c r="Q113" s="18">
        <v>115351.8</v>
      </c>
      <c r="R113" s="18">
        <v>-28713.85</v>
      </c>
      <c r="S113" s="18">
        <v>1285.2</v>
      </c>
      <c r="T113" s="18">
        <v>95250.191999999995</v>
      </c>
      <c r="U113" s="18">
        <v>137427.122</v>
      </c>
      <c r="V113" s="18">
        <v>116813.0537</v>
      </c>
      <c r="W113" s="18">
        <v>-21562.861700000001</v>
      </c>
      <c r="X113" s="18">
        <v>-15094.003189999999</v>
      </c>
      <c r="Y113" s="18">
        <v>0.89</v>
      </c>
      <c r="Z113" s="18">
        <v>27435</v>
      </c>
      <c r="AA113" s="18">
        <v>122310.13858</v>
      </c>
      <c r="AB113" s="18">
        <v>122252.71326910199</v>
      </c>
      <c r="AC113" s="18">
        <v>4456.0857761655698</v>
      </c>
      <c r="AD113" s="18">
        <v>-1050.9113705628899</v>
      </c>
      <c r="AE113" s="18">
        <v>-28831753</v>
      </c>
      <c r="AF113" s="18"/>
      <c r="AG113" s="18"/>
    </row>
    <row r="114" spans="1:33">
      <c r="A114" s="18" t="s">
        <v>760</v>
      </c>
      <c r="B114" s="18" t="s">
        <v>769</v>
      </c>
      <c r="C114" s="18" t="s">
        <v>436</v>
      </c>
      <c r="D114" s="18">
        <v>80921.611000000004</v>
      </c>
      <c r="E114" s="18">
        <v>6599</v>
      </c>
      <c r="F114" s="18">
        <v>87520.611000000004</v>
      </c>
      <c r="G114" s="18">
        <v>40495</v>
      </c>
      <c r="H114" s="18">
        <v>2981</v>
      </c>
      <c r="I114" s="18">
        <v>965</v>
      </c>
      <c r="J114" s="18">
        <v>0</v>
      </c>
      <c r="K114" s="18">
        <v>4277</v>
      </c>
      <c r="L114" s="18">
        <v>3</v>
      </c>
      <c r="M114" s="18">
        <v>9228</v>
      </c>
      <c r="N114" s="18">
        <v>6599</v>
      </c>
      <c r="O114" s="18">
        <v>0</v>
      </c>
      <c r="P114" s="18">
        <v>56753.7425</v>
      </c>
      <c r="Q114" s="18">
        <v>6989.55</v>
      </c>
      <c r="R114" s="18">
        <v>-7846.35</v>
      </c>
      <c r="S114" s="18">
        <v>4040.39</v>
      </c>
      <c r="T114" s="18">
        <v>59937.332499999997</v>
      </c>
      <c r="U114" s="18">
        <v>87520.611000000004</v>
      </c>
      <c r="V114" s="18">
        <v>74392.519350000002</v>
      </c>
      <c r="W114" s="18">
        <v>-14455.18685</v>
      </c>
      <c r="X114" s="18">
        <v>-10118.630794999999</v>
      </c>
      <c r="Y114" s="18">
        <v>0.88400000000000001</v>
      </c>
      <c r="Z114" s="18">
        <v>15735</v>
      </c>
      <c r="AA114" s="18">
        <v>77368.220123999999</v>
      </c>
      <c r="AB114" s="18">
        <v>77331.895301333599</v>
      </c>
      <c r="AC114" s="18">
        <v>4914.6422180701402</v>
      </c>
      <c r="AD114" s="18">
        <v>-592.35492865832396</v>
      </c>
      <c r="AE114" s="18">
        <v>-9320705</v>
      </c>
      <c r="AF114" s="18"/>
      <c r="AG114" s="18"/>
    </row>
    <row r="115" spans="1:33">
      <c r="A115" s="18" t="s">
        <v>760</v>
      </c>
      <c r="B115" s="18" t="s">
        <v>770</v>
      </c>
      <c r="C115" s="18" t="s">
        <v>437</v>
      </c>
      <c r="D115" s="18">
        <v>57598.809000000001</v>
      </c>
      <c r="E115" s="18">
        <v>8499</v>
      </c>
      <c r="F115" s="18">
        <v>66097.808999999994</v>
      </c>
      <c r="G115" s="18">
        <v>31605</v>
      </c>
      <c r="H115" s="18">
        <v>22039</v>
      </c>
      <c r="I115" s="18">
        <v>2842</v>
      </c>
      <c r="J115" s="18">
        <v>2168</v>
      </c>
      <c r="K115" s="18">
        <v>1078</v>
      </c>
      <c r="L115" s="18">
        <v>957</v>
      </c>
      <c r="M115" s="18">
        <v>14859</v>
      </c>
      <c r="N115" s="18">
        <v>8499</v>
      </c>
      <c r="O115" s="18">
        <v>0</v>
      </c>
      <c r="P115" s="18">
        <v>44294.407500000001</v>
      </c>
      <c r="Q115" s="18">
        <v>23907.95</v>
      </c>
      <c r="R115" s="18">
        <v>-13443.6</v>
      </c>
      <c r="S115" s="18">
        <v>4698.12</v>
      </c>
      <c r="T115" s="18">
        <v>59456.877500000002</v>
      </c>
      <c r="U115" s="18">
        <v>66097.808999999994</v>
      </c>
      <c r="V115" s="18">
        <v>56183.137649999997</v>
      </c>
      <c r="W115" s="18">
        <v>3273.7398499999999</v>
      </c>
      <c r="X115" s="18">
        <v>2291.6178949999999</v>
      </c>
      <c r="Y115" s="18">
        <v>1.0349999999999999</v>
      </c>
      <c r="Z115" s="18">
        <v>16933</v>
      </c>
      <c r="AA115" s="18">
        <v>68411.232315000001</v>
      </c>
      <c r="AB115" s="18">
        <v>68379.112849433295</v>
      </c>
      <c r="AC115" s="18">
        <v>4038.2160780389299</v>
      </c>
      <c r="AD115" s="18">
        <v>-1468.78106868953</v>
      </c>
      <c r="AE115" s="18">
        <v>-24870870</v>
      </c>
      <c r="AF115" s="18"/>
      <c r="AG115" s="18"/>
    </row>
    <row r="116" spans="1:33">
      <c r="A116" s="18" t="s">
        <v>760</v>
      </c>
      <c r="B116" s="18" t="s">
        <v>771</v>
      </c>
      <c r="C116" s="18" t="s">
        <v>438</v>
      </c>
      <c r="D116" s="18">
        <v>88891.445999999996</v>
      </c>
      <c r="E116" s="18">
        <v>9099</v>
      </c>
      <c r="F116" s="18">
        <v>97990.445999999996</v>
      </c>
      <c r="G116" s="18">
        <v>47490</v>
      </c>
      <c r="H116" s="18">
        <v>20593</v>
      </c>
      <c r="I116" s="18">
        <v>8404</v>
      </c>
      <c r="J116" s="18">
        <v>0</v>
      </c>
      <c r="K116" s="18">
        <v>1331</v>
      </c>
      <c r="L116" s="18">
        <v>6323</v>
      </c>
      <c r="M116" s="18">
        <v>4221</v>
      </c>
      <c r="N116" s="18">
        <v>9099</v>
      </c>
      <c r="O116" s="18">
        <v>225</v>
      </c>
      <c r="P116" s="18">
        <v>66557.235000000001</v>
      </c>
      <c r="Q116" s="18">
        <v>25778.799999999999</v>
      </c>
      <c r="R116" s="18">
        <v>-9153.65</v>
      </c>
      <c r="S116" s="18">
        <v>7016.58</v>
      </c>
      <c r="T116" s="18">
        <v>90198.964999999997</v>
      </c>
      <c r="U116" s="18">
        <v>97990.445999999996</v>
      </c>
      <c r="V116" s="18">
        <v>83291.879100000006</v>
      </c>
      <c r="W116" s="18">
        <v>6907.08590000002</v>
      </c>
      <c r="X116" s="18">
        <v>4834.9601300000104</v>
      </c>
      <c r="Y116" s="18">
        <v>1.0489999999999999</v>
      </c>
      <c r="Z116" s="18">
        <v>17805</v>
      </c>
      <c r="AA116" s="18">
        <v>102791.977854</v>
      </c>
      <c r="AB116" s="18">
        <v>102743.716431402</v>
      </c>
      <c r="AC116" s="18">
        <v>5770.4979742432897</v>
      </c>
      <c r="AD116" s="18">
        <v>263.50082751482802</v>
      </c>
      <c r="AE116" s="18">
        <v>4691632</v>
      </c>
      <c r="AF116" s="18"/>
      <c r="AG116" s="18"/>
    </row>
    <row r="117" spans="1:33">
      <c r="A117" s="18" t="s">
        <v>760</v>
      </c>
      <c r="B117" s="18" t="s">
        <v>772</v>
      </c>
      <c r="C117" s="18" t="s">
        <v>439</v>
      </c>
      <c r="D117" s="18">
        <v>527701.78</v>
      </c>
      <c r="E117" s="18">
        <v>44210</v>
      </c>
      <c r="F117" s="18">
        <v>571911.78</v>
      </c>
      <c r="G117" s="18">
        <v>309403</v>
      </c>
      <c r="H117" s="18">
        <v>78645</v>
      </c>
      <c r="I117" s="18">
        <v>19718</v>
      </c>
      <c r="J117" s="18">
        <v>198</v>
      </c>
      <c r="K117" s="18">
        <v>9351</v>
      </c>
      <c r="L117" s="18">
        <v>3038</v>
      </c>
      <c r="M117" s="18">
        <v>46840</v>
      </c>
      <c r="N117" s="18">
        <v>44210</v>
      </c>
      <c r="O117" s="18">
        <v>0</v>
      </c>
      <c r="P117" s="18">
        <v>433628.30450000003</v>
      </c>
      <c r="Q117" s="18">
        <v>91725.2</v>
      </c>
      <c r="R117" s="18">
        <v>-42396.3</v>
      </c>
      <c r="S117" s="18">
        <v>29615.7</v>
      </c>
      <c r="T117" s="18">
        <v>512572.9045</v>
      </c>
      <c r="U117" s="18">
        <v>571911.78</v>
      </c>
      <c r="V117" s="18">
        <v>486125.01299999998</v>
      </c>
      <c r="W117" s="18">
        <v>26447.8914999999</v>
      </c>
      <c r="X117" s="18">
        <v>18513.524049999902</v>
      </c>
      <c r="Y117" s="18">
        <v>1.032</v>
      </c>
      <c r="Z117" s="18">
        <v>86707</v>
      </c>
      <c r="AA117" s="18">
        <v>590212.95695999998</v>
      </c>
      <c r="AB117" s="18">
        <v>589935.84859479999</v>
      </c>
      <c r="AC117" s="18">
        <v>6803.7857219693997</v>
      </c>
      <c r="AD117" s="18">
        <v>1296.78857524093</v>
      </c>
      <c r="AE117" s="18">
        <v>112440647</v>
      </c>
      <c r="AF117" s="18"/>
      <c r="AG117" s="18"/>
    </row>
    <row r="118" spans="1:33">
      <c r="A118" s="18" t="s">
        <v>760</v>
      </c>
      <c r="B118" s="18" t="s">
        <v>773</v>
      </c>
      <c r="C118" s="18" t="s">
        <v>440</v>
      </c>
      <c r="D118" s="18">
        <v>117638.156</v>
      </c>
      <c r="E118" s="18">
        <v>11384</v>
      </c>
      <c r="F118" s="18">
        <v>129022.156</v>
      </c>
      <c r="G118" s="18">
        <v>46041</v>
      </c>
      <c r="H118" s="18">
        <v>22833</v>
      </c>
      <c r="I118" s="18">
        <v>84463</v>
      </c>
      <c r="J118" s="18">
        <v>0</v>
      </c>
      <c r="K118" s="18">
        <v>3504</v>
      </c>
      <c r="L118" s="18">
        <v>81586</v>
      </c>
      <c r="M118" s="18">
        <v>568</v>
      </c>
      <c r="N118" s="18">
        <v>11384</v>
      </c>
      <c r="O118" s="18">
        <v>16</v>
      </c>
      <c r="P118" s="18">
        <v>64526.461499999998</v>
      </c>
      <c r="Q118" s="18">
        <v>94180</v>
      </c>
      <c r="R118" s="18">
        <v>-69844.5</v>
      </c>
      <c r="S118" s="18">
        <v>9579.84</v>
      </c>
      <c r="T118" s="18">
        <v>98441.801500000001</v>
      </c>
      <c r="U118" s="18">
        <v>129022.156</v>
      </c>
      <c r="V118" s="18">
        <v>109668.83259999999</v>
      </c>
      <c r="W118" s="18">
        <v>-11227.0311</v>
      </c>
      <c r="X118" s="18">
        <v>-7858.9217699999899</v>
      </c>
      <c r="Y118" s="18">
        <v>0.93899999999999995</v>
      </c>
      <c r="Z118" s="18">
        <v>32336</v>
      </c>
      <c r="AA118" s="18">
        <v>121151.80448399999</v>
      </c>
      <c r="AB118" s="18">
        <v>121094.923017598</v>
      </c>
      <c r="AC118" s="18">
        <v>3744.89494735272</v>
      </c>
      <c r="AD118" s="18">
        <v>-1762.1021993757399</v>
      </c>
      <c r="AE118" s="18">
        <v>-56979337</v>
      </c>
      <c r="AF118" s="18"/>
      <c r="AG118" s="18"/>
    </row>
    <row r="119" spans="1:33">
      <c r="A119" s="18" t="s">
        <v>760</v>
      </c>
      <c r="B119" s="18" t="s">
        <v>774</v>
      </c>
      <c r="C119" s="18" t="s">
        <v>441</v>
      </c>
      <c r="D119" s="18">
        <v>212619.72399999999</v>
      </c>
      <c r="E119" s="18">
        <v>18409</v>
      </c>
      <c r="F119" s="18">
        <v>231028.72399999999</v>
      </c>
      <c r="G119" s="18">
        <v>119872</v>
      </c>
      <c r="H119" s="18">
        <v>35344</v>
      </c>
      <c r="I119" s="18">
        <v>177195</v>
      </c>
      <c r="J119" s="18">
        <v>0</v>
      </c>
      <c r="K119" s="18">
        <v>10522</v>
      </c>
      <c r="L119" s="18">
        <v>173132</v>
      </c>
      <c r="M119" s="18">
        <v>20609</v>
      </c>
      <c r="N119" s="18">
        <v>18409</v>
      </c>
      <c r="O119" s="18">
        <v>0</v>
      </c>
      <c r="P119" s="18">
        <v>168000.60800000001</v>
      </c>
      <c r="Q119" s="18">
        <v>189601.85</v>
      </c>
      <c r="R119" s="18">
        <v>-164679.85</v>
      </c>
      <c r="S119" s="18">
        <v>12144.12</v>
      </c>
      <c r="T119" s="18">
        <v>205066.728</v>
      </c>
      <c r="U119" s="18">
        <v>231028.72399999999</v>
      </c>
      <c r="V119" s="18">
        <v>196374.4154</v>
      </c>
      <c r="W119" s="18">
        <v>8692.3125999999793</v>
      </c>
      <c r="X119" s="18">
        <v>6084.6188199999797</v>
      </c>
      <c r="Y119" s="18">
        <v>1.026</v>
      </c>
      <c r="Z119" s="18">
        <v>46402</v>
      </c>
      <c r="AA119" s="18">
        <v>237035.47082399999</v>
      </c>
      <c r="AB119" s="18">
        <v>236924.18131223999</v>
      </c>
      <c r="AC119" s="18">
        <v>5105.9045151553801</v>
      </c>
      <c r="AD119" s="18">
        <v>-401.09263157307799</v>
      </c>
      <c r="AE119" s="18">
        <v>-18611500</v>
      </c>
      <c r="AF119" s="18"/>
      <c r="AG119" s="18"/>
    </row>
    <row r="120" spans="1:33">
      <c r="A120" s="18" t="s">
        <v>760</v>
      </c>
      <c r="B120" s="18" t="s">
        <v>775</v>
      </c>
      <c r="C120" s="18" t="s">
        <v>442</v>
      </c>
      <c r="D120" s="18">
        <v>76175.725999999995</v>
      </c>
      <c r="E120" s="18">
        <v>10351</v>
      </c>
      <c r="F120" s="18">
        <v>86526.725999999995</v>
      </c>
      <c r="G120" s="18">
        <v>24333</v>
      </c>
      <c r="H120" s="18">
        <v>23665</v>
      </c>
      <c r="I120" s="18">
        <v>367</v>
      </c>
      <c r="J120" s="18">
        <v>2228</v>
      </c>
      <c r="K120" s="18">
        <v>0</v>
      </c>
      <c r="L120" s="18">
        <v>16</v>
      </c>
      <c r="M120" s="18">
        <v>0</v>
      </c>
      <c r="N120" s="18">
        <v>10351</v>
      </c>
      <c r="O120" s="18">
        <v>0</v>
      </c>
      <c r="P120" s="18">
        <v>34102.699500000002</v>
      </c>
      <c r="Q120" s="18">
        <v>22321</v>
      </c>
      <c r="R120" s="18">
        <v>-13.6</v>
      </c>
      <c r="S120" s="18">
        <v>8798.35</v>
      </c>
      <c r="T120" s="18">
        <v>65208.449500000002</v>
      </c>
      <c r="U120" s="18">
        <v>86526.725999999995</v>
      </c>
      <c r="V120" s="18">
        <v>73547.717099999994</v>
      </c>
      <c r="W120" s="18">
        <v>-8339.2675999999901</v>
      </c>
      <c r="X120" s="18">
        <v>-5837.4873199999902</v>
      </c>
      <c r="Y120" s="18">
        <v>0.93300000000000005</v>
      </c>
      <c r="Z120" s="18">
        <v>24682</v>
      </c>
      <c r="AA120" s="18">
        <v>80729.435358000002</v>
      </c>
      <c r="AB120" s="18">
        <v>80691.532425521596</v>
      </c>
      <c r="AC120" s="18">
        <v>3269.2461075083702</v>
      </c>
      <c r="AD120" s="18">
        <v>-2237.7510392200902</v>
      </c>
      <c r="AE120" s="18">
        <v>-55232171</v>
      </c>
      <c r="AF120" s="18"/>
      <c r="AG120" s="18"/>
    </row>
    <row r="121" spans="1:33">
      <c r="A121" s="18" t="s">
        <v>760</v>
      </c>
      <c r="B121" s="18" t="s">
        <v>776</v>
      </c>
      <c r="C121" s="18" t="s">
        <v>443</v>
      </c>
      <c r="D121" s="18">
        <v>616450.02800000005</v>
      </c>
      <c r="E121" s="18">
        <v>53292</v>
      </c>
      <c r="F121" s="18">
        <v>669742.02800000005</v>
      </c>
      <c r="G121" s="18">
        <v>312204</v>
      </c>
      <c r="H121" s="18">
        <v>135224</v>
      </c>
      <c r="I121" s="18">
        <v>26535</v>
      </c>
      <c r="J121" s="18">
        <v>0</v>
      </c>
      <c r="K121" s="18">
        <v>9735</v>
      </c>
      <c r="L121" s="18">
        <v>1845</v>
      </c>
      <c r="M121" s="18">
        <v>2911</v>
      </c>
      <c r="N121" s="18">
        <v>53292</v>
      </c>
      <c r="O121" s="18">
        <v>1974</v>
      </c>
      <c r="P121" s="18">
        <v>437553.90600000002</v>
      </c>
      <c r="Q121" s="18">
        <v>145769.9</v>
      </c>
      <c r="R121" s="18">
        <v>-5720.5</v>
      </c>
      <c r="S121" s="18">
        <v>44803.33</v>
      </c>
      <c r="T121" s="18">
        <v>622406.63600000006</v>
      </c>
      <c r="U121" s="18">
        <v>669742.02800000005</v>
      </c>
      <c r="V121" s="18">
        <v>569280.72380000004</v>
      </c>
      <c r="W121" s="18">
        <v>53125.912199999897</v>
      </c>
      <c r="X121" s="18">
        <v>37188.138539999898</v>
      </c>
      <c r="Y121" s="18">
        <v>1.056</v>
      </c>
      <c r="Z121" s="18">
        <v>127316</v>
      </c>
      <c r="AA121" s="18">
        <v>707247.58156800002</v>
      </c>
      <c r="AB121" s="18">
        <v>706915.52477594104</v>
      </c>
      <c r="AC121" s="18">
        <v>5552.4484336292498</v>
      </c>
      <c r="AD121" s="18">
        <v>45.451286900784901</v>
      </c>
      <c r="AE121" s="18">
        <v>5786676</v>
      </c>
      <c r="AF121" s="18"/>
      <c r="AG121" s="18"/>
    </row>
    <row r="122" spans="1:33">
      <c r="A122" s="18" t="s">
        <v>760</v>
      </c>
      <c r="B122" s="18" t="s">
        <v>777</v>
      </c>
      <c r="C122" s="18" t="s">
        <v>444</v>
      </c>
      <c r="D122" s="18">
        <v>1490957.047</v>
      </c>
      <c r="E122" s="18">
        <v>123923</v>
      </c>
      <c r="F122" s="18">
        <v>1614880.047</v>
      </c>
      <c r="G122" s="18">
        <v>942677</v>
      </c>
      <c r="H122" s="18">
        <v>179006</v>
      </c>
      <c r="I122" s="18">
        <v>86165</v>
      </c>
      <c r="J122" s="18">
        <v>0</v>
      </c>
      <c r="K122" s="18">
        <v>29091</v>
      </c>
      <c r="L122" s="18">
        <v>38762</v>
      </c>
      <c r="M122" s="18">
        <v>72482</v>
      </c>
      <c r="N122" s="18">
        <v>123923</v>
      </c>
      <c r="O122" s="18">
        <v>1378</v>
      </c>
      <c r="P122" s="18">
        <v>1321161.8155</v>
      </c>
      <c r="Q122" s="18">
        <v>250122.7</v>
      </c>
      <c r="R122" s="18">
        <v>-95728.7</v>
      </c>
      <c r="S122" s="18">
        <v>93012.61</v>
      </c>
      <c r="T122" s="18">
        <v>1568568.4254999999</v>
      </c>
      <c r="U122" s="18">
        <v>1614880.047</v>
      </c>
      <c r="V122" s="18">
        <v>1372648.0399499999</v>
      </c>
      <c r="W122" s="18">
        <v>195920.38555000001</v>
      </c>
      <c r="X122" s="18">
        <v>137144.26988499999</v>
      </c>
      <c r="Y122" s="18">
        <v>1.085</v>
      </c>
      <c r="Z122" s="18">
        <v>351039</v>
      </c>
      <c r="AA122" s="18">
        <v>1752144.850995</v>
      </c>
      <c r="AB122" s="18">
        <v>1751322.20894771</v>
      </c>
      <c r="AC122" s="18">
        <v>4988.9676330769698</v>
      </c>
      <c r="AD122" s="18">
        <v>-518.02951365149102</v>
      </c>
      <c r="AE122" s="18">
        <v>-181848562</v>
      </c>
      <c r="AF122" s="18"/>
      <c r="AG122" s="18"/>
    </row>
    <row r="123" spans="1:33">
      <c r="A123" s="18" t="s">
        <v>760</v>
      </c>
      <c r="B123" s="18" t="s">
        <v>778</v>
      </c>
      <c r="C123" s="18" t="s">
        <v>445</v>
      </c>
      <c r="D123" s="18">
        <v>62837.152000000002</v>
      </c>
      <c r="E123" s="18">
        <v>3941</v>
      </c>
      <c r="F123" s="18">
        <v>66778.152000000002</v>
      </c>
      <c r="G123" s="18">
        <v>28154</v>
      </c>
      <c r="H123" s="18">
        <v>5176</v>
      </c>
      <c r="I123" s="18">
        <v>399</v>
      </c>
      <c r="J123" s="18">
        <v>0</v>
      </c>
      <c r="K123" s="18">
        <v>3683</v>
      </c>
      <c r="L123" s="18">
        <v>441</v>
      </c>
      <c r="M123" s="18">
        <v>3144</v>
      </c>
      <c r="N123" s="18">
        <v>3941</v>
      </c>
      <c r="O123" s="18">
        <v>332</v>
      </c>
      <c r="P123" s="18">
        <v>39457.830999999998</v>
      </c>
      <c r="Q123" s="18">
        <v>7869.3</v>
      </c>
      <c r="R123" s="18">
        <v>-3329.45</v>
      </c>
      <c r="S123" s="18">
        <v>2815.37</v>
      </c>
      <c r="T123" s="18">
        <v>46813.050999999999</v>
      </c>
      <c r="U123" s="18">
        <v>66778.152000000002</v>
      </c>
      <c r="V123" s="18">
        <v>56761.429199999999</v>
      </c>
      <c r="W123" s="18">
        <v>-9948.3781999999901</v>
      </c>
      <c r="X123" s="18">
        <v>-6963.86473999999</v>
      </c>
      <c r="Y123" s="18">
        <v>0.89600000000000002</v>
      </c>
      <c r="Z123" s="18">
        <v>13272</v>
      </c>
      <c r="AA123" s="18">
        <v>59833.224192000001</v>
      </c>
      <c r="AB123" s="18">
        <v>59805.1321503988</v>
      </c>
      <c r="AC123" s="18">
        <v>4506.11303122354</v>
      </c>
      <c r="AD123" s="18">
        <v>-1000.88411550492</v>
      </c>
      <c r="AE123" s="18">
        <v>-13283734</v>
      </c>
      <c r="AF123" s="18"/>
      <c r="AG123" s="18"/>
    </row>
    <row r="124" spans="1:33">
      <c r="A124" s="18" t="s">
        <v>760</v>
      </c>
      <c r="B124" s="18" t="s">
        <v>779</v>
      </c>
      <c r="C124" s="18" t="s">
        <v>446</v>
      </c>
      <c r="D124" s="18">
        <v>34004.131000000001</v>
      </c>
      <c r="E124" s="18">
        <v>2569</v>
      </c>
      <c r="F124" s="18">
        <v>36573.131000000001</v>
      </c>
      <c r="G124" s="18">
        <v>8675</v>
      </c>
      <c r="H124" s="18">
        <v>3255</v>
      </c>
      <c r="I124" s="18">
        <v>2476</v>
      </c>
      <c r="J124" s="18">
        <v>0</v>
      </c>
      <c r="K124" s="18">
        <v>433</v>
      </c>
      <c r="L124" s="18">
        <v>194</v>
      </c>
      <c r="M124" s="18">
        <v>0</v>
      </c>
      <c r="N124" s="18">
        <v>2569</v>
      </c>
      <c r="O124" s="18">
        <v>0</v>
      </c>
      <c r="P124" s="18">
        <v>12158.012500000001</v>
      </c>
      <c r="Q124" s="18">
        <v>5239.3999999999996</v>
      </c>
      <c r="R124" s="18">
        <v>-164.9</v>
      </c>
      <c r="S124" s="18">
        <v>2183.65</v>
      </c>
      <c r="T124" s="18">
        <v>19416.162499999999</v>
      </c>
      <c r="U124" s="18">
        <v>36573.131000000001</v>
      </c>
      <c r="V124" s="18">
        <v>31087.161349999998</v>
      </c>
      <c r="W124" s="18">
        <v>-11670.99885</v>
      </c>
      <c r="X124" s="18">
        <v>-8169.6991950000001</v>
      </c>
      <c r="Y124" s="18">
        <v>0.77700000000000002</v>
      </c>
      <c r="Z124" s="18">
        <v>7524</v>
      </c>
      <c r="AA124" s="18">
        <v>28417.322787000001</v>
      </c>
      <c r="AB124" s="18">
        <v>28403.980691120902</v>
      </c>
      <c r="AC124" s="18">
        <v>3775.11705091984</v>
      </c>
      <c r="AD124" s="18">
        <v>-1731.8800958086199</v>
      </c>
      <c r="AE124" s="18">
        <v>-13030666</v>
      </c>
      <c r="AF124" s="18"/>
      <c r="AG124" s="18"/>
    </row>
    <row r="125" spans="1:33">
      <c r="A125" s="18" t="s">
        <v>760</v>
      </c>
      <c r="B125" s="18" t="s">
        <v>780</v>
      </c>
      <c r="C125" s="18" t="s">
        <v>447</v>
      </c>
      <c r="D125" s="18">
        <v>99495.372000000003</v>
      </c>
      <c r="E125" s="18">
        <v>10446</v>
      </c>
      <c r="F125" s="18">
        <v>109941.372</v>
      </c>
      <c r="G125" s="18">
        <v>49091</v>
      </c>
      <c r="H125" s="18">
        <v>11624</v>
      </c>
      <c r="I125" s="18">
        <v>4911</v>
      </c>
      <c r="J125" s="18">
        <v>0</v>
      </c>
      <c r="K125" s="18">
        <v>3065</v>
      </c>
      <c r="L125" s="18">
        <v>4284</v>
      </c>
      <c r="M125" s="18">
        <v>0</v>
      </c>
      <c r="N125" s="18">
        <v>10446</v>
      </c>
      <c r="O125" s="18">
        <v>2628</v>
      </c>
      <c r="P125" s="18">
        <v>68801.036500000002</v>
      </c>
      <c r="Q125" s="18">
        <v>16660</v>
      </c>
      <c r="R125" s="18">
        <v>-5875.2</v>
      </c>
      <c r="S125" s="18">
        <v>8879.1</v>
      </c>
      <c r="T125" s="18">
        <v>88464.936499999996</v>
      </c>
      <c r="U125" s="18">
        <v>109941.372</v>
      </c>
      <c r="V125" s="18">
        <v>93450.166200000007</v>
      </c>
      <c r="W125" s="18">
        <v>-4985.2296999999999</v>
      </c>
      <c r="X125" s="18">
        <v>-3489.6607899999999</v>
      </c>
      <c r="Y125" s="18">
        <v>0.96799999999999997</v>
      </c>
      <c r="Z125" s="18">
        <v>19298</v>
      </c>
      <c r="AA125" s="18">
        <v>106423.248096</v>
      </c>
      <c r="AB125" s="18">
        <v>106373.281771216</v>
      </c>
      <c r="AC125" s="18">
        <v>5512.14020992932</v>
      </c>
      <c r="AD125" s="18">
        <v>5.1430632008614303</v>
      </c>
      <c r="AE125" s="18">
        <v>99251</v>
      </c>
      <c r="AF125" s="18"/>
      <c r="AG125" s="18"/>
    </row>
    <row r="126" spans="1:33">
      <c r="A126" s="18" t="s">
        <v>760</v>
      </c>
      <c r="B126" s="18" t="s">
        <v>781</v>
      </c>
      <c r="C126" s="18" t="s">
        <v>448</v>
      </c>
      <c r="D126" s="18">
        <v>92354.441999999995</v>
      </c>
      <c r="E126" s="18">
        <v>4851</v>
      </c>
      <c r="F126" s="18">
        <v>97205.441999999995</v>
      </c>
      <c r="G126" s="18">
        <v>50324</v>
      </c>
      <c r="H126" s="18">
        <v>14423</v>
      </c>
      <c r="I126" s="18">
        <v>3103</v>
      </c>
      <c r="J126" s="18">
        <v>2567</v>
      </c>
      <c r="K126" s="18">
        <v>0</v>
      </c>
      <c r="L126" s="18">
        <v>2805</v>
      </c>
      <c r="M126" s="18">
        <v>0</v>
      </c>
      <c r="N126" s="18">
        <v>4851</v>
      </c>
      <c r="O126" s="18">
        <v>345</v>
      </c>
      <c r="P126" s="18">
        <v>70529.085999999996</v>
      </c>
      <c r="Q126" s="18">
        <v>17079.05</v>
      </c>
      <c r="R126" s="18">
        <v>-2677.5</v>
      </c>
      <c r="S126" s="18">
        <v>4123.3500000000004</v>
      </c>
      <c r="T126" s="18">
        <v>89053.986000000004</v>
      </c>
      <c r="U126" s="18">
        <v>97205.441999999995</v>
      </c>
      <c r="V126" s="18">
        <v>82624.625700000004</v>
      </c>
      <c r="W126" s="18">
        <v>6429.3603000000103</v>
      </c>
      <c r="X126" s="18">
        <v>4500.5522100000098</v>
      </c>
      <c r="Y126" s="18">
        <v>1.046</v>
      </c>
      <c r="Z126" s="18">
        <v>19469</v>
      </c>
      <c r="AA126" s="18">
        <v>101676.892332</v>
      </c>
      <c r="AB126" s="18">
        <v>101629.15444844399</v>
      </c>
      <c r="AC126" s="18">
        <v>5220.0500512837698</v>
      </c>
      <c r="AD126" s="18">
        <v>-286.94709544468799</v>
      </c>
      <c r="AE126" s="18">
        <v>-5586573</v>
      </c>
      <c r="AF126" s="18"/>
      <c r="AG126" s="18"/>
    </row>
    <row r="127" spans="1:33">
      <c r="A127" s="18" t="s">
        <v>760</v>
      </c>
      <c r="B127" s="18" t="s">
        <v>782</v>
      </c>
      <c r="C127" s="18" t="s">
        <v>449</v>
      </c>
      <c r="D127" s="18">
        <v>63534.476000000002</v>
      </c>
      <c r="E127" s="18">
        <v>7122</v>
      </c>
      <c r="F127" s="18">
        <v>70656.475999999995</v>
      </c>
      <c r="G127" s="18">
        <v>29497</v>
      </c>
      <c r="H127" s="18">
        <v>4514</v>
      </c>
      <c r="I127" s="18">
        <v>1275</v>
      </c>
      <c r="J127" s="18">
        <v>1992</v>
      </c>
      <c r="K127" s="18">
        <v>21</v>
      </c>
      <c r="L127" s="18">
        <v>29</v>
      </c>
      <c r="M127" s="18">
        <v>3453</v>
      </c>
      <c r="N127" s="18">
        <v>7122</v>
      </c>
      <c r="O127" s="18">
        <v>213</v>
      </c>
      <c r="P127" s="18">
        <v>41340.0455</v>
      </c>
      <c r="Q127" s="18">
        <v>6631.7</v>
      </c>
      <c r="R127" s="18">
        <v>-3140.75</v>
      </c>
      <c r="S127" s="18">
        <v>5466.69</v>
      </c>
      <c r="T127" s="18">
        <v>50297.6855</v>
      </c>
      <c r="U127" s="18">
        <v>70656.475999999995</v>
      </c>
      <c r="V127" s="18">
        <v>60058.0046</v>
      </c>
      <c r="W127" s="18">
        <v>-9760.3190999999897</v>
      </c>
      <c r="X127" s="18">
        <v>-6832.2233699999997</v>
      </c>
      <c r="Y127" s="18">
        <v>0.90300000000000002</v>
      </c>
      <c r="Z127" s="18">
        <v>16347</v>
      </c>
      <c r="AA127" s="18">
        <v>63802.797828000002</v>
      </c>
      <c r="AB127" s="18">
        <v>63772.842048831102</v>
      </c>
      <c r="AC127" s="18">
        <v>3901.1954516933502</v>
      </c>
      <c r="AD127" s="18">
        <v>-1605.80169503512</v>
      </c>
      <c r="AE127" s="18">
        <v>-26250040</v>
      </c>
      <c r="AF127" s="18"/>
      <c r="AG127" s="18"/>
    </row>
    <row r="128" spans="1:33">
      <c r="A128" s="18" t="s">
        <v>760</v>
      </c>
      <c r="B128" s="18" t="s">
        <v>783</v>
      </c>
      <c r="C128" s="18" t="s">
        <v>450</v>
      </c>
      <c r="D128" s="18">
        <v>82062.108999999997</v>
      </c>
      <c r="E128" s="18">
        <v>11348</v>
      </c>
      <c r="F128" s="18">
        <v>93410.108999999997</v>
      </c>
      <c r="G128" s="18">
        <v>11714</v>
      </c>
      <c r="H128" s="18">
        <v>61641</v>
      </c>
      <c r="I128" s="18">
        <v>238</v>
      </c>
      <c r="J128" s="18">
        <v>2970</v>
      </c>
      <c r="K128" s="18">
        <v>0</v>
      </c>
      <c r="L128" s="18">
        <v>1</v>
      </c>
      <c r="M128" s="18">
        <v>15</v>
      </c>
      <c r="N128" s="18">
        <v>11348</v>
      </c>
      <c r="O128" s="18">
        <v>0</v>
      </c>
      <c r="P128" s="18">
        <v>16417.170999999998</v>
      </c>
      <c r="Q128" s="18">
        <v>55121.65</v>
      </c>
      <c r="R128" s="18">
        <v>-13.6</v>
      </c>
      <c r="S128" s="18">
        <v>9643.25</v>
      </c>
      <c r="T128" s="18">
        <v>81168.471000000005</v>
      </c>
      <c r="U128" s="18">
        <v>93410.108999999997</v>
      </c>
      <c r="V128" s="18">
        <v>79398.592650000006</v>
      </c>
      <c r="W128" s="18">
        <v>1769.87835</v>
      </c>
      <c r="X128" s="18">
        <v>1238.914845</v>
      </c>
      <c r="Y128" s="18">
        <v>1.0129999999999999</v>
      </c>
      <c r="Z128" s="18">
        <v>26242</v>
      </c>
      <c r="AA128" s="18">
        <v>94624.440417000005</v>
      </c>
      <c r="AB128" s="18">
        <v>94580.013700028299</v>
      </c>
      <c r="AC128" s="18">
        <v>3604.1465475203199</v>
      </c>
      <c r="AD128" s="18">
        <v>-1902.85059920814</v>
      </c>
      <c r="AE128" s="18">
        <v>-49934605</v>
      </c>
      <c r="AF128" s="18"/>
      <c r="AG128" s="18"/>
    </row>
    <row r="129" spans="1:33">
      <c r="A129" s="18" t="s">
        <v>760</v>
      </c>
      <c r="B129" s="18" t="s">
        <v>784</v>
      </c>
      <c r="C129" s="18" t="s">
        <v>451</v>
      </c>
      <c r="D129" s="18">
        <v>61756.665000000001</v>
      </c>
      <c r="E129" s="18">
        <v>5990</v>
      </c>
      <c r="F129" s="18">
        <v>67746.664999999994</v>
      </c>
      <c r="G129" s="18">
        <v>45619</v>
      </c>
      <c r="H129" s="18">
        <v>14406</v>
      </c>
      <c r="I129" s="18">
        <v>814</v>
      </c>
      <c r="J129" s="18">
        <v>0</v>
      </c>
      <c r="K129" s="18">
        <v>5174</v>
      </c>
      <c r="L129" s="18">
        <v>6</v>
      </c>
      <c r="M129" s="18">
        <v>22518</v>
      </c>
      <c r="N129" s="18">
        <v>5990</v>
      </c>
      <c r="O129" s="18">
        <v>0</v>
      </c>
      <c r="P129" s="18">
        <v>63935.0285</v>
      </c>
      <c r="Q129" s="18">
        <v>17334.900000000001</v>
      </c>
      <c r="R129" s="18">
        <v>-19145.400000000001</v>
      </c>
      <c r="S129" s="18">
        <v>1263.44</v>
      </c>
      <c r="T129" s="18">
        <v>63387.968500000003</v>
      </c>
      <c r="U129" s="18">
        <v>67746.664999999994</v>
      </c>
      <c r="V129" s="18">
        <v>57584.665249999998</v>
      </c>
      <c r="W129" s="18">
        <v>5803.3032499999999</v>
      </c>
      <c r="X129" s="18">
        <v>4062.3122750000002</v>
      </c>
      <c r="Y129" s="18">
        <v>1.06</v>
      </c>
      <c r="Z129" s="18">
        <v>14365</v>
      </c>
      <c r="AA129" s="18">
        <v>71811.464900000006</v>
      </c>
      <c r="AB129" s="18">
        <v>71777.749005751393</v>
      </c>
      <c r="AC129" s="18">
        <v>4996.7106860947697</v>
      </c>
      <c r="AD129" s="18">
        <v>-510.28646063369303</v>
      </c>
      <c r="AE129" s="18">
        <v>-7330265</v>
      </c>
      <c r="AF129" s="18"/>
      <c r="AG129" s="18"/>
    </row>
    <row r="130" spans="1:33">
      <c r="A130" s="18" t="s">
        <v>760</v>
      </c>
      <c r="B130" s="18" t="s">
        <v>785</v>
      </c>
      <c r="C130" s="18" t="s">
        <v>452</v>
      </c>
      <c r="D130" s="18">
        <v>64324.53</v>
      </c>
      <c r="E130" s="18">
        <v>5348</v>
      </c>
      <c r="F130" s="18">
        <v>69672.53</v>
      </c>
      <c r="G130" s="18">
        <v>26472</v>
      </c>
      <c r="H130" s="18">
        <v>18504</v>
      </c>
      <c r="I130" s="18">
        <v>689</v>
      </c>
      <c r="J130" s="18">
        <v>0</v>
      </c>
      <c r="K130" s="18">
        <v>2495</v>
      </c>
      <c r="L130" s="18">
        <v>75</v>
      </c>
      <c r="M130" s="18">
        <v>0</v>
      </c>
      <c r="N130" s="18">
        <v>5348</v>
      </c>
      <c r="O130" s="18">
        <v>0</v>
      </c>
      <c r="P130" s="18">
        <v>37100.508000000002</v>
      </c>
      <c r="Q130" s="18">
        <v>18434.8</v>
      </c>
      <c r="R130" s="18">
        <v>-63.75</v>
      </c>
      <c r="S130" s="18">
        <v>4545.8</v>
      </c>
      <c r="T130" s="18">
        <v>60017.358</v>
      </c>
      <c r="U130" s="18">
        <v>69672.53</v>
      </c>
      <c r="V130" s="18">
        <v>59221.650500000003</v>
      </c>
      <c r="W130" s="18">
        <v>795.70750000001101</v>
      </c>
      <c r="X130" s="18">
        <v>556.99525000000801</v>
      </c>
      <c r="Y130" s="18">
        <v>1.008</v>
      </c>
      <c r="Z130" s="18">
        <v>23075</v>
      </c>
      <c r="AA130" s="18">
        <v>70229.910239999997</v>
      </c>
      <c r="AB130" s="18">
        <v>70196.936894726503</v>
      </c>
      <c r="AC130" s="18">
        <v>3042.1207755027699</v>
      </c>
      <c r="AD130" s="18">
        <v>-2464.87637122569</v>
      </c>
      <c r="AE130" s="18">
        <v>-56877022</v>
      </c>
      <c r="AF130" s="18"/>
      <c r="AG130" s="18"/>
    </row>
    <row r="131" spans="1:33">
      <c r="A131" s="18" t="s">
        <v>760</v>
      </c>
      <c r="B131" s="18" t="s">
        <v>786</v>
      </c>
      <c r="C131" s="18" t="s">
        <v>453</v>
      </c>
      <c r="D131" s="18">
        <v>64323.845000000001</v>
      </c>
      <c r="E131" s="18">
        <v>17670</v>
      </c>
      <c r="F131" s="18">
        <v>81993.845000000001</v>
      </c>
      <c r="G131" s="18">
        <v>29774</v>
      </c>
      <c r="H131" s="18">
        <v>11500</v>
      </c>
      <c r="I131" s="18">
        <v>27277</v>
      </c>
      <c r="J131" s="18">
        <v>151</v>
      </c>
      <c r="K131" s="18">
        <v>2850</v>
      </c>
      <c r="L131" s="18">
        <v>28798</v>
      </c>
      <c r="M131" s="18">
        <v>0</v>
      </c>
      <c r="N131" s="18">
        <v>17670</v>
      </c>
      <c r="O131" s="18">
        <v>0</v>
      </c>
      <c r="P131" s="18">
        <v>41728.260999999999</v>
      </c>
      <c r="Q131" s="18">
        <v>35511.300000000003</v>
      </c>
      <c r="R131" s="18">
        <v>-24478.3</v>
      </c>
      <c r="S131" s="18">
        <v>15019.5</v>
      </c>
      <c r="T131" s="18">
        <v>67780.760999999999</v>
      </c>
      <c r="U131" s="18">
        <v>81993.845000000001</v>
      </c>
      <c r="V131" s="18">
        <v>69694.768249999994</v>
      </c>
      <c r="W131" s="18">
        <v>-1914.0072500000099</v>
      </c>
      <c r="X131" s="18">
        <v>-1339.80507500001</v>
      </c>
      <c r="Y131" s="18">
        <v>0.98399999999999999</v>
      </c>
      <c r="Z131" s="18">
        <v>13695</v>
      </c>
      <c r="AA131" s="18">
        <v>80681.943480000002</v>
      </c>
      <c r="AB131" s="18">
        <v>80644.062845230394</v>
      </c>
      <c r="AC131" s="18">
        <v>5888.5770606228898</v>
      </c>
      <c r="AD131" s="18">
        <v>381.57991389442299</v>
      </c>
      <c r="AE131" s="18">
        <v>5225737</v>
      </c>
      <c r="AF131" s="18"/>
      <c r="AG131" s="18"/>
    </row>
    <row r="132" spans="1:33">
      <c r="A132" s="18" t="s">
        <v>760</v>
      </c>
      <c r="B132" s="18" t="s">
        <v>787</v>
      </c>
      <c r="C132" s="18" t="s">
        <v>454</v>
      </c>
      <c r="D132" s="18">
        <v>235713.40400000001</v>
      </c>
      <c r="E132" s="18">
        <v>21543</v>
      </c>
      <c r="F132" s="18">
        <v>257256.40400000001</v>
      </c>
      <c r="G132" s="18">
        <v>89108</v>
      </c>
      <c r="H132" s="18">
        <v>37183</v>
      </c>
      <c r="I132" s="18">
        <v>2672</v>
      </c>
      <c r="J132" s="18">
        <v>0</v>
      </c>
      <c r="K132" s="18">
        <v>3714</v>
      </c>
      <c r="L132" s="18">
        <v>155</v>
      </c>
      <c r="M132" s="18">
        <v>499</v>
      </c>
      <c r="N132" s="18">
        <v>21543</v>
      </c>
      <c r="O132" s="18">
        <v>710</v>
      </c>
      <c r="P132" s="18">
        <v>124884.86199999999</v>
      </c>
      <c r="Q132" s="18">
        <v>37033.65</v>
      </c>
      <c r="R132" s="18">
        <v>-1159.4000000000001</v>
      </c>
      <c r="S132" s="18">
        <v>18226.72</v>
      </c>
      <c r="T132" s="18">
        <v>178985.83199999999</v>
      </c>
      <c r="U132" s="18">
        <v>257256.40400000001</v>
      </c>
      <c r="V132" s="18">
        <v>218667.94339999999</v>
      </c>
      <c r="W132" s="18">
        <v>-39682.111400000002</v>
      </c>
      <c r="X132" s="18">
        <v>-27777.47798</v>
      </c>
      <c r="Y132" s="18">
        <v>0.89200000000000002</v>
      </c>
      <c r="Z132" s="18">
        <v>46243</v>
      </c>
      <c r="AA132" s="18">
        <v>229472.71236800001</v>
      </c>
      <c r="AB132" s="18">
        <v>229364.97361466999</v>
      </c>
      <c r="AC132" s="18">
        <v>4959.9933744495302</v>
      </c>
      <c r="AD132" s="18">
        <v>-547.00377227892898</v>
      </c>
      <c r="AE132" s="18">
        <v>-25295095</v>
      </c>
      <c r="AF132" s="18"/>
      <c r="AG132" s="18"/>
    </row>
    <row r="133" spans="1:33">
      <c r="A133" s="18" t="s">
        <v>760</v>
      </c>
      <c r="B133" s="18" t="s">
        <v>788</v>
      </c>
      <c r="C133" s="18" t="s">
        <v>455</v>
      </c>
      <c r="D133" s="18">
        <v>95072.020999999993</v>
      </c>
      <c r="E133" s="18">
        <v>15380</v>
      </c>
      <c r="F133" s="18">
        <v>110452.02099999999</v>
      </c>
      <c r="G133" s="18">
        <v>19274</v>
      </c>
      <c r="H133" s="18">
        <v>51087</v>
      </c>
      <c r="I133" s="18">
        <v>36273</v>
      </c>
      <c r="J133" s="18">
        <v>0</v>
      </c>
      <c r="K133" s="18">
        <v>3130</v>
      </c>
      <c r="L133" s="18">
        <v>32427</v>
      </c>
      <c r="M133" s="18">
        <v>0</v>
      </c>
      <c r="N133" s="18">
        <v>15380</v>
      </c>
      <c r="O133" s="18">
        <v>505</v>
      </c>
      <c r="P133" s="18">
        <v>27012.510999999999</v>
      </c>
      <c r="Q133" s="18">
        <v>76916.5</v>
      </c>
      <c r="R133" s="18">
        <v>-27992.2</v>
      </c>
      <c r="S133" s="18">
        <v>13073</v>
      </c>
      <c r="T133" s="18">
        <v>89009.811000000002</v>
      </c>
      <c r="U133" s="18">
        <v>110452.02099999999</v>
      </c>
      <c r="V133" s="18">
        <v>93884.217850000001</v>
      </c>
      <c r="W133" s="18">
        <v>-4874.4068499999803</v>
      </c>
      <c r="X133" s="18">
        <v>-3412.0847949999902</v>
      </c>
      <c r="Y133" s="18">
        <v>0.96899999999999997</v>
      </c>
      <c r="Z133" s="18">
        <v>37445</v>
      </c>
      <c r="AA133" s="18">
        <v>107028.008349</v>
      </c>
      <c r="AB133" s="18">
        <v>106977.75808581201</v>
      </c>
      <c r="AC133" s="18">
        <v>2856.9303801792498</v>
      </c>
      <c r="AD133" s="18">
        <v>-2650.0667665492101</v>
      </c>
      <c r="AE133" s="18">
        <v>-99231750</v>
      </c>
      <c r="AF133" s="18"/>
      <c r="AG133" s="18"/>
    </row>
    <row r="134" spans="1:33">
      <c r="A134" s="18" t="s">
        <v>760</v>
      </c>
      <c r="B134" s="18" t="s">
        <v>789</v>
      </c>
      <c r="C134" s="18" t="s">
        <v>456</v>
      </c>
      <c r="D134" s="18">
        <v>171652.31200000001</v>
      </c>
      <c r="E134" s="18">
        <v>12208</v>
      </c>
      <c r="F134" s="18">
        <v>183860.31200000001</v>
      </c>
      <c r="G134" s="18">
        <v>85168</v>
      </c>
      <c r="H134" s="18">
        <v>19562</v>
      </c>
      <c r="I134" s="18">
        <v>6428</v>
      </c>
      <c r="J134" s="18">
        <v>137</v>
      </c>
      <c r="K134" s="18">
        <v>1483</v>
      </c>
      <c r="L134" s="18">
        <v>5889</v>
      </c>
      <c r="M134" s="18">
        <v>2159</v>
      </c>
      <c r="N134" s="18">
        <v>12208</v>
      </c>
      <c r="O134" s="18">
        <v>3222</v>
      </c>
      <c r="P134" s="18">
        <v>119362.952</v>
      </c>
      <c r="Q134" s="18">
        <v>23468.5</v>
      </c>
      <c r="R134" s="18">
        <v>-9579.5</v>
      </c>
      <c r="S134" s="18">
        <v>10009.77</v>
      </c>
      <c r="T134" s="18">
        <v>143261.72200000001</v>
      </c>
      <c r="U134" s="18">
        <v>183860.31200000001</v>
      </c>
      <c r="V134" s="18">
        <v>156281.26519999999</v>
      </c>
      <c r="W134" s="18">
        <v>-13019.5432</v>
      </c>
      <c r="X134" s="18">
        <v>-9113.6802400000106</v>
      </c>
      <c r="Y134" s="18">
        <v>0.95</v>
      </c>
      <c r="Z134" s="18">
        <v>31526</v>
      </c>
      <c r="AA134" s="18">
        <v>174667.29639999999</v>
      </c>
      <c r="AB134" s="18">
        <v>174585.28910349999</v>
      </c>
      <c r="AC134" s="18">
        <v>5537.8192318562596</v>
      </c>
      <c r="AD134" s="18">
        <v>30.822085127799301</v>
      </c>
      <c r="AE134" s="18">
        <v>971697</v>
      </c>
      <c r="AF134" s="18"/>
      <c r="AG134" s="18"/>
    </row>
    <row r="135" spans="1:33">
      <c r="A135" s="18" t="s">
        <v>760</v>
      </c>
      <c r="B135" s="18" t="s">
        <v>790</v>
      </c>
      <c r="C135" s="18" t="s">
        <v>457</v>
      </c>
      <c r="D135" s="18">
        <v>63406.853000000003</v>
      </c>
      <c r="E135" s="18">
        <v>5590</v>
      </c>
      <c r="F135" s="18">
        <v>68996.853000000003</v>
      </c>
      <c r="G135" s="18">
        <v>26317</v>
      </c>
      <c r="H135" s="18">
        <v>7954</v>
      </c>
      <c r="I135" s="18">
        <v>465</v>
      </c>
      <c r="J135" s="18">
        <v>0</v>
      </c>
      <c r="K135" s="18">
        <v>2489</v>
      </c>
      <c r="L135" s="18">
        <v>-8</v>
      </c>
      <c r="M135" s="18">
        <v>5863</v>
      </c>
      <c r="N135" s="18">
        <v>5590</v>
      </c>
      <c r="O135" s="18">
        <v>2</v>
      </c>
      <c r="P135" s="18">
        <v>36883.275500000003</v>
      </c>
      <c r="Q135" s="18">
        <v>9271.7999999999993</v>
      </c>
      <c r="R135" s="18">
        <v>-4978.45</v>
      </c>
      <c r="S135" s="18">
        <v>3754.79</v>
      </c>
      <c r="T135" s="18">
        <v>44931.415500000003</v>
      </c>
      <c r="U135" s="18">
        <v>68996.853000000003</v>
      </c>
      <c r="V135" s="18">
        <v>58647.325049999999</v>
      </c>
      <c r="W135" s="18">
        <v>-13715.90955</v>
      </c>
      <c r="X135" s="18">
        <v>-9601.1366849999995</v>
      </c>
      <c r="Y135" s="18">
        <v>0.86099999999999999</v>
      </c>
      <c r="Z135" s="18">
        <v>16292</v>
      </c>
      <c r="AA135" s="18">
        <v>59406.290433000002</v>
      </c>
      <c r="AB135" s="18">
        <v>59378.398839244997</v>
      </c>
      <c r="AC135" s="18">
        <v>3644.6353326322701</v>
      </c>
      <c r="AD135" s="18">
        <v>-1862.3618140961901</v>
      </c>
      <c r="AE135" s="18">
        <v>-30341599</v>
      </c>
      <c r="AF135" s="18"/>
      <c r="AG135" s="18"/>
    </row>
    <row r="136" spans="1:33">
      <c r="A136" s="18" t="s">
        <v>760</v>
      </c>
      <c r="B136" s="18" t="s">
        <v>791</v>
      </c>
      <c r="C136" s="18" t="s">
        <v>458</v>
      </c>
      <c r="D136" s="18">
        <v>207534.41099999999</v>
      </c>
      <c r="E136" s="18">
        <v>20472</v>
      </c>
      <c r="F136" s="18">
        <v>228006.41099999999</v>
      </c>
      <c r="G136" s="18">
        <v>135170</v>
      </c>
      <c r="H136" s="18">
        <v>40200</v>
      </c>
      <c r="I136" s="18">
        <v>5265</v>
      </c>
      <c r="J136" s="18">
        <v>4513</v>
      </c>
      <c r="K136" s="18">
        <v>0</v>
      </c>
      <c r="L136" s="18">
        <v>1060</v>
      </c>
      <c r="M136" s="18">
        <v>41169</v>
      </c>
      <c r="N136" s="18">
        <v>20472</v>
      </c>
      <c r="O136" s="18">
        <v>2678</v>
      </c>
      <c r="P136" s="18">
        <v>189440.755</v>
      </c>
      <c r="Q136" s="18">
        <v>42481.3</v>
      </c>
      <c r="R136" s="18">
        <v>-38170.949999999997</v>
      </c>
      <c r="S136" s="18">
        <v>10402.469999999999</v>
      </c>
      <c r="T136" s="18">
        <v>204153.57500000001</v>
      </c>
      <c r="U136" s="18">
        <v>228006.41099999999</v>
      </c>
      <c r="V136" s="18">
        <v>193805.44935000001</v>
      </c>
      <c r="W136" s="18">
        <v>10348.12565</v>
      </c>
      <c r="X136" s="18">
        <v>7243.6879550000003</v>
      </c>
      <c r="Y136" s="18">
        <v>1.032</v>
      </c>
      <c r="Z136" s="18">
        <v>43543</v>
      </c>
      <c r="AA136" s="18">
        <v>235302.616152</v>
      </c>
      <c r="AB136" s="18">
        <v>235192.14022543799</v>
      </c>
      <c r="AC136" s="18">
        <v>5401.37657546421</v>
      </c>
      <c r="AD136" s="18">
        <v>-105.62057126425699</v>
      </c>
      <c r="AE136" s="18">
        <v>-4599037</v>
      </c>
      <c r="AF136" s="18"/>
      <c r="AG136" s="18"/>
    </row>
    <row r="137" spans="1:33">
      <c r="A137" s="18" t="s">
        <v>760</v>
      </c>
      <c r="B137" s="18" t="s">
        <v>792</v>
      </c>
      <c r="C137" s="18" t="s">
        <v>459</v>
      </c>
      <c r="D137" s="18">
        <v>45793.792000000001</v>
      </c>
      <c r="E137" s="18">
        <v>5698</v>
      </c>
      <c r="F137" s="18">
        <v>51491.792000000001</v>
      </c>
      <c r="G137" s="18">
        <v>28575</v>
      </c>
      <c r="H137" s="18">
        <v>3523</v>
      </c>
      <c r="I137" s="18">
        <v>938</v>
      </c>
      <c r="J137" s="18">
        <v>0</v>
      </c>
      <c r="K137" s="18">
        <v>2068</v>
      </c>
      <c r="L137" s="18">
        <v>0</v>
      </c>
      <c r="M137" s="18">
        <v>15116</v>
      </c>
      <c r="N137" s="18">
        <v>5698</v>
      </c>
      <c r="O137" s="18">
        <v>0</v>
      </c>
      <c r="P137" s="18">
        <v>40047.862500000003</v>
      </c>
      <c r="Q137" s="18">
        <v>5549.65</v>
      </c>
      <c r="R137" s="18">
        <v>-12848.6</v>
      </c>
      <c r="S137" s="18">
        <v>2273.58</v>
      </c>
      <c r="T137" s="18">
        <v>35022.4925</v>
      </c>
      <c r="U137" s="18">
        <v>51491.792000000001</v>
      </c>
      <c r="V137" s="18">
        <v>43768.023200000003</v>
      </c>
      <c r="W137" s="18">
        <v>-8745.5306999999993</v>
      </c>
      <c r="X137" s="18">
        <v>-6121.8714900000004</v>
      </c>
      <c r="Y137" s="18">
        <v>0.88100000000000001</v>
      </c>
      <c r="Z137" s="18">
        <v>10459</v>
      </c>
      <c r="AA137" s="18">
        <v>45364.268752000004</v>
      </c>
      <c r="AB137" s="18">
        <v>45342.969967884703</v>
      </c>
      <c r="AC137" s="18">
        <v>4335.3064315789898</v>
      </c>
      <c r="AD137" s="18">
        <v>-1171.69071514947</v>
      </c>
      <c r="AE137" s="18">
        <v>-12254713</v>
      </c>
      <c r="AF137" s="18"/>
      <c r="AG137" s="18"/>
    </row>
    <row r="138" spans="1:33">
      <c r="A138" s="18" t="s">
        <v>760</v>
      </c>
      <c r="B138" s="18" t="s">
        <v>793</v>
      </c>
      <c r="C138" s="18" t="s">
        <v>460</v>
      </c>
      <c r="D138" s="18">
        <v>89406.164000000004</v>
      </c>
      <c r="E138" s="18">
        <v>8937</v>
      </c>
      <c r="F138" s="18">
        <v>98343.164000000004</v>
      </c>
      <c r="G138" s="18">
        <v>37625</v>
      </c>
      <c r="H138" s="18">
        <v>19911</v>
      </c>
      <c r="I138" s="18">
        <v>751</v>
      </c>
      <c r="J138" s="18">
        <v>0</v>
      </c>
      <c r="K138" s="18">
        <v>3242</v>
      </c>
      <c r="L138" s="18">
        <v>176</v>
      </c>
      <c r="M138" s="18">
        <v>10478</v>
      </c>
      <c r="N138" s="18">
        <v>8937</v>
      </c>
      <c r="O138" s="18">
        <v>0</v>
      </c>
      <c r="P138" s="18">
        <v>52731.4375</v>
      </c>
      <c r="Q138" s="18">
        <v>20318.400000000001</v>
      </c>
      <c r="R138" s="18">
        <v>-9055.9</v>
      </c>
      <c r="S138" s="18">
        <v>5815.19</v>
      </c>
      <c r="T138" s="18">
        <v>69809.127500000002</v>
      </c>
      <c r="U138" s="18">
        <v>98343.164000000004</v>
      </c>
      <c r="V138" s="18">
        <v>83591.689400000003</v>
      </c>
      <c r="W138" s="18">
        <v>-13782.561900000001</v>
      </c>
      <c r="X138" s="18">
        <v>-9647.7933300000095</v>
      </c>
      <c r="Y138" s="18">
        <v>0.90200000000000002</v>
      </c>
      <c r="Z138" s="18">
        <v>14967</v>
      </c>
      <c r="AA138" s="18">
        <v>88705.533928000004</v>
      </c>
      <c r="AB138" s="18">
        <v>88663.8861715401</v>
      </c>
      <c r="AC138" s="18">
        <v>5923.9584533667503</v>
      </c>
      <c r="AD138" s="18">
        <v>416.96130663828399</v>
      </c>
      <c r="AE138" s="18">
        <v>6240660</v>
      </c>
      <c r="AF138" s="18"/>
      <c r="AG138" s="18"/>
    </row>
    <row r="139" spans="1:33">
      <c r="A139" s="18" t="s">
        <v>794</v>
      </c>
      <c r="B139" s="18" t="s">
        <v>795</v>
      </c>
      <c r="C139" s="18" t="s">
        <v>462</v>
      </c>
      <c r="D139" s="18">
        <v>239814.364</v>
      </c>
      <c r="E139" s="18">
        <v>22332</v>
      </c>
      <c r="F139" s="18">
        <v>262146.364</v>
      </c>
      <c r="G139" s="18">
        <v>27692</v>
      </c>
      <c r="H139" s="18">
        <v>211004</v>
      </c>
      <c r="I139" s="18">
        <v>4404</v>
      </c>
      <c r="J139" s="18">
        <v>0</v>
      </c>
      <c r="K139" s="18">
        <v>2478</v>
      </c>
      <c r="L139" s="18">
        <v>0</v>
      </c>
      <c r="M139" s="18">
        <v>0</v>
      </c>
      <c r="N139" s="18">
        <v>22332</v>
      </c>
      <c r="O139" s="18">
        <v>575</v>
      </c>
      <c r="P139" s="18">
        <v>38810.338000000003</v>
      </c>
      <c r="Q139" s="18">
        <v>185203.1</v>
      </c>
      <c r="R139" s="18">
        <v>-488.75</v>
      </c>
      <c r="S139" s="18">
        <v>18982.2</v>
      </c>
      <c r="T139" s="18">
        <v>242506.88800000001</v>
      </c>
      <c r="U139" s="18">
        <v>262146.364</v>
      </c>
      <c r="V139" s="18">
        <v>222824.4094</v>
      </c>
      <c r="W139" s="18">
        <v>19682.478599999999</v>
      </c>
      <c r="X139" s="18">
        <v>13777.73502</v>
      </c>
      <c r="Y139" s="18">
        <v>1.0529999999999999</v>
      </c>
      <c r="Z139" s="18">
        <v>46755</v>
      </c>
      <c r="AA139" s="18">
        <v>276040.121292</v>
      </c>
      <c r="AB139" s="18">
        <v>275910.51887335</v>
      </c>
      <c r="AC139" s="18">
        <v>5901.1981365276397</v>
      </c>
      <c r="AD139" s="18">
        <v>394.200989799176</v>
      </c>
      <c r="AE139" s="18">
        <v>18430867</v>
      </c>
      <c r="AF139" s="18"/>
      <c r="AG139" s="18"/>
    </row>
    <row r="140" spans="1:33">
      <c r="A140" s="18" t="s">
        <v>794</v>
      </c>
      <c r="B140" s="18" t="s">
        <v>796</v>
      </c>
      <c r="C140" s="18" t="s">
        <v>463</v>
      </c>
      <c r="D140" s="18">
        <v>496519.467</v>
      </c>
      <c r="E140" s="18">
        <v>34070</v>
      </c>
      <c r="F140" s="18">
        <v>530589.46699999995</v>
      </c>
      <c r="G140" s="18">
        <v>265861</v>
      </c>
      <c r="H140" s="18">
        <v>108881</v>
      </c>
      <c r="I140" s="18">
        <v>29610</v>
      </c>
      <c r="J140" s="18">
        <v>0</v>
      </c>
      <c r="K140" s="18">
        <v>10879</v>
      </c>
      <c r="L140" s="18">
        <v>11741</v>
      </c>
      <c r="M140" s="18">
        <v>29033</v>
      </c>
      <c r="N140" s="18">
        <v>34070</v>
      </c>
      <c r="O140" s="18">
        <v>423</v>
      </c>
      <c r="P140" s="18">
        <v>372604.19150000002</v>
      </c>
      <c r="Q140" s="18">
        <v>126964.5</v>
      </c>
      <c r="R140" s="18">
        <v>-35017.449999999997</v>
      </c>
      <c r="S140" s="18">
        <v>24023.89</v>
      </c>
      <c r="T140" s="18">
        <v>488575.13150000002</v>
      </c>
      <c r="U140" s="18">
        <v>530589.46699999995</v>
      </c>
      <c r="V140" s="18">
        <v>451001.04694999999</v>
      </c>
      <c r="W140" s="18">
        <v>37574.084550000101</v>
      </c>
      <c r="X140" s="18">
        <v>26301.859185000099</v>
      </c>
      <c r="Y140" s="18">
        <v>1.05</v>
      </c>
      <c r="Z140" s="18">
        <v>104484</v>
      </c>
      <c r="AA140" s="18">
        <v>557118.94035000005</v>
      </c>
      <c r="AB140" s="18">
        <v>556857.36981522699</v>
      </c>
      <c r="AC140" s="18">
        <v>5329.5946730142996</v>
      </c>
      <c r="AD140" s="18">
        <v>-177.40247371415799</v>
      </c>
      <c r="AE140" s="18">
        <v>-18535720</v>
      </c>
      <c r="AF140" s="18"/>
      <c r="AG140" s="18"/>
    </row>
    <row r="141" spans="1:33">
      <c r="A141" s="18" t="s">
        <v>794</v>
      </c>
      <c r="B141" s="18" t="s">
        <v>797</v>
      </c>
      <c r="C141" s="18" t="s">
        <v>464</v>
      </c>
      <c r="D141" s="18">
        <v>41964.286</v>
      </c>
      <c r="E141" s="18">
        <v>3851</v>
      </c>
      <c r="F141" s="18">
        <v>45815.286</v>
      </c>
      <c r="G141" s="18">
        <v>25205</v>
      </c>
      <c r="H141" s="18">
        <v>16102</v>
      </c>
      <c r="I141" s="18">
        <v>630</v>
      </c>
      <c r="J141" s="18">
        <v>0</v>
      </c>
      <c r="K141" s="18">
        <v>2901</v>
      </c>
      <c r="L141" s="18">
        <v>213</v>
      </c>
      <c r="M141" s="18">
        <v>5277</v>
      </c>
      <c r="N141" s="18">
        <v>3851</v>
      </c>
      <c r="O141" s="18">
        <v>24</v>
      </c>
      <c r="P141" s="18">
        <v>35324.807500000003</v>
      </c>
      <c r="Q141" s="18">
        <v>16688.05</v>
      </c>
      <c r="R141" s="18">
        <v>-4686.8999999999996</v>
      </c>
      <c r="S141" s="18">
        <v>2376.2600000000002</v>
      </c>
      <c r="T141" s="18">
        <v>49702.217499999999</v>
      </c>
      <c r="U141" s="18">
        <v>45815.286</v>
      </c>
      <c r="V141" s="18">
        <v>38942.9931</v>
      </c>
      <c r="W141" s="18">
        <v>10759.224399999999</v>
      </c>
      <c r="X141" s="18">
        <v>7531.4570800000001</v>
      </c>
      <c r="Y141" s="18">
        <v>1.1639999999999999</v>
      </c>
      <c r="Z141" s="18">
        <v>10636</v>
      </c>
      <c r="AA141" s="18">
        <v>53328.992903999999</v>
      </c>
      <c r="AB141" s="18">
        <v>53303.9546362576</v>
      </c>
      <c r="AC141" s="18">
        <v>5011.6542531268897</v>
      </c>
      <c r="AD141" s="18">
        <v>-495.34289360156902</v>
      </c>
      <c r="AE141" s="18">
        <v>-5268467</v>
      </c>
      <c r="AF141" s="18"/>
      <c r="AG141" s="18"/>
    </row>
    <row r="142" spans="1:33">
      <c r="A142" s="18" t="s">
        <v>794</v>
      </c>
      <c r="B142" s="18" t="s">
        <v>798</v>
      </c>
      <c r="C142" s="18" t="s">
        <v>465</v>
      </c>
      <c r="D142" s="18">
        <v>379576.54300000001</v>
      </c>
      <c r="E142" s="18">
        <v>18867</v>
      </c>
      <c r="F142" s="18">
        <v>398443.54300000001</v>
      </c>
      <c r="G142" s="18">
        <v>257550</v>
      </c>
      <c r="H142" s="18">
        <v>105329</v>
      </c>
      <c r="I142" s="18">
        <v>6246</v>
      </c>
      <c r="J142" s="18">
        <v>844</v>
      </c>
      <c r="K142" s="18">
        <v>14244</v>
      </c>
      <c r="L142" s="18">
        <v>103</v>
      </c>
      <c r="M142" s="18">
        <v>35649</v>
      </c>
      <c r="N142" s="18">
        <v>18867</v>
      </c>
      <c r="O142" s="18">
        <v>5338</v>
      </c>
      <c r="P142" s="18">
        <v>360956.32500000001</v>
      </c>
      <c r="Q142" s="18">
        <v>107663.55</v>
      </c>
      <c r="R142" s="18">
        <v>-34926.5</v>
      </c>
      <c r="S142" s="18">
        <v>9976.6200000000008</v>
      </c>
      <c r="T142" s="18">
        <v>443669.995</v>
      </c>
      <c r="U142" s="18">
        <v>398443.54300000001</v>
      </c>
      <c r="V142" s="18">
        <v>338677.01155</v>
      </c>
      <c r="W142" s="18">
        <v>104992.98345</v>
      </c>
      <c r="X142" s="18">
        <v>73495.088415000006</v>
      </c>
      <c r="Y142" s="18">
        <v>1.1839999999999999</v>
      </c>
      <c r="Z142" s="18">
        <v>85246</v>
      </c>
      <c r="AA142" s="18">
        <v>471757.154912</v>
      </c>
      <c r="AB142" s="18">
        <v>471535.66222461098</v>
      </c>
      <c r="AC142" s="18">
        <v>5531.4696551698698</v>
      </c>
      <c r="AD142" s="18">
        <v>24.472508441410401</v>
      </c>
      <c r="AE142" s="18">
        <v>2086183</v>
      </c>
      <c r="AF142" s="18"/>
      <c r="AG142" s="18"/>
    </row>
    <row r="143" spans="1:33">
      <c r="A143" s="18" t="s">
        <v>794</v>
      </c>
      <c r="B143" s="18" t="s">
        <v>799</v>
      </c>
      <c r="C143" s="18" t="s">
        <v>466</v>
      </c>
      <c r="D143" s="18">
        <v>120508.351</v>
      </c>
      <c r="E143" s="18">
        <v>11337</v>
      </c>
      <c r="F143" s="18">
        <v>131845.351</v>
      </c>
      <c r="G143" s="18">
        <v>70636</v>
      </c>
      <c r="H143" s="18">
        <v>20582</v>
      </c>
      <c r="I143" s="18">
        <v>2366</v>
      </c>
      <c r="J143" s="18">
        <v>5836</v>
      </c>
      <c r="K143" s="18">
        <v>3051</v>
      </c>
      <c r="L143" s="18">
        <v>315</v>
      </c>
      <c r="M143" s="18">
        <v>21265</v>
      </c>
      <c r="N143" s="18">
        <v>11337</v>
      </c>
      <c r="O143" s="18">
        <v>45</v>
      </c>
      <c r="P143" s="18">
        <v>98996.354000000007</v>
      </c>
      <c r="Q143" s="18">
        <v>27059.75</v>
      </c>
      <c r="R143" s="18">
        <v>-18381.25</v>
      </c>
      <c r="S143" s="18">
        <v>6021.4</v>
      </c>
      <c r="T143" s="18">
        <v>113696.254</v>
      </c>
      <c r="U143" s="18">
        <v>131845.351</v>
      </c>
      <c r="V143" s="18">
        <v>112068.54835</v>
      </c>
      <c r="W143" s="18">
        <v>1627.7056499999901</v>
      </c>
      <c r="X143" s="18">
        <v>1139.39395499999</v>
      </c>
      <c r="Y143" s="18">
        <v>1.0089999999999999</v>
      </c>
      <c r="Z143" s="18">
        <v>26249</v>
      </c>
      <c r="AA143" s="18">
        <v>133031.95915899999</v>
      </c>
      <c r="AB143" s="18">
        <v>132969.499891905</v>
      </c>
      <c r="AC143" s="18">
        <v>5065.6977367482496</v>
      </c>
      <c r="AD143" s="18">
        <v>-441.29940998021601</v>
      </c>
      <c r="AE143" s="18">
        <v>-11583668</v>
      </c>
      <c r="AF143" s="18"/>
      <c r="AG143" s="18"/>
    </row>
    <row r="144" spans="1:33">
      <c r="A144" s="18" t="s">
        <v>794</v>
      </c>
      <c r="B144" s="18" t="s">
        <v>800</v>
      </c>
      <c r="C144" s="18" t="s">
        <v>467</v>
      </c>
      <c r="D144" s="18">
        <v>273281.96399999998</v>
      </c>
      <c r="E144" s="18">
        <v>21476</v>
      </c>
      <c r="F144" s="18">
        <v>294757.96399999998</v>
      </c>
      <c r="G144" s="18">
        <v>178867</v>
      </c>
      <c r="H144" s="18">
        <v>38021</v>
      </c>
      <c r="I144" s="18">
        <v>9541</v>
      </c>
      <c r="J144" s="18">
        <v>0</v>
      </c>
      <c r="K144" s="18">
        <v>9364</v>
      </c>
      <c r="L144" s="18">
        <v>2414</v>
      </c>
      <c r="M144" s="18">
        <v>30545</v>
      </c>
      <c r="N144" s="18">
        <v>21476</v>
      </c>
      <c r="O144" s="18">
        <v>1963</v>
      </c>
      <c r="P144" s="18">
        <v>250682.1005</v>
      </c>
      <c r="Q144" s="18">
        <v>48387.1</v>
      </c>
      <c r="R144" s="18">
        <v>-29683.7</v>
      </c>
      <c r="S144" s="18">
        <v>13061.95</v>
      </c>
      <c r="T144" s="18">
        <v>282447.45049999998</v>
      </c>
      <c r="U144" s="18">
        <v>294757.96399999998</v>
      </c>
      <c r="V144" s="18">
        <v>250544.26939999999</v>
      </c>
      <c r="W144" s="18">
        <v>31903.181100000002</v>
      </c>
      <c r="X144" s="18">
        <v>22332.226770000001</v>
      </c>
      <c r="Y144" s="18">
        <v>1.0760000000000001</v>
      </c>
      <c r="Z144" s="18">
        <v>66533</v>
      </c>
      <c r="AA144" s="18">
        <v>317159.56926399999</v>
      </c>
      <c r="AB144" s="18">
        <v>317010.66102891299</v>
      </c>
      <c r="AC144" s="18">
        <v>4764.7131653301903</v>
      </c>
      <c r="AD144" s="18">
        <v>-742.28398139827596</v>
      </c>
      <c r="AE144" s="18">
        <v>-49386380</v>
      </c>
      <c r="AF144" s="18"/>
      <c r="AG144" s="18"/>
    </row>
    <row r="145" spans="1:33">
      <c r="A145" s="18" t="s">
        <v>801</v>
      </c>
      <c r="B145" s="18" t="s">
        <v>802</v>
      </c>
      <c r="C145" s="18" t="s">
        <v>469</v>
      </c>
      <c r="D145" s="18">
        <v>144650.11799999999</v>
      </c>
      <c r="E145" s="18">
        <v>8422</v>
      </c>
      <c r="F145" s="18">
        <v>153072.11799999999</v>
      </c>
      <c r="G145" s="18">
        <v>98327</v>
      </c>
      <c r="H145" s="18">
        <v>32689</v>
      </c>
      <c r="I145" s="18">
        <v>2940</v>
      </c>
      <c r="J145" s="18">
        <v>0</v>
      </c>
      <c r="K145" s="18">
        <v>9536</v>
      </c>
      <c r="L145" s="18">
        <v>2693</v>
      </c>
      <c r="M145" s="18">
        <v>12642</v>
      </c>
      <c r="N145" s="18">
        <v>8422</v>
      </c>
      <c r="O145" s="18">
        <v>4367</v>
      </c>
      <c r="P145" s="18">
        <v>137805.2905</v>
      </c>
      <c r="Q145" s="18">
        <v>38390.25</v>
      </c>
      <c r="R145" s="18">
        <v>-16746.7</v>
      </c>
      <c r="S145" s="18">
        <v>5009.5600000000004</v>
      </c>
      <c r="T145" s="18">
        <v>164458.40049999999</v>
      </c>
      <c r="U145" s="18">
        <v>153072.11799999999</v>
      </c>
      <c r="V145" s="18">
        <v>130111.3003</v>
      </c>
      <c r="W145" s="18">
        <v>34347.100200000001</v>
      </c>
      <c r="X145" s="18">
        <v>24042.970140000001</v>
      </c>
      <c r="Y145" s="18">
        <v>1.157</v>
      </c>
      <c r="Z145" s="18">
        <v>32117</v>
      </c>
      <c r="AA145" s="18">
        <v>177104.44052599999</v>
      </c>
      <c r="AB145" s="18">
        <v>177021.28897636899</v>
      </c>
      <c r="AC145" s="18">
        <v>5511.7628974178297</v>
      </c>
      <c r="AD145" s="18">
        <v>4.7657506893720001</v>
      </c>
      <c r="AE145" s="18">
        <v>153062</v>
      </c>
      <c r="AF145" s="18"/>
      <c r="AG145" s="18"/>
    </row>
    <row r="146" spans="1:33">
      <c r="A146" s="18" t="s">
        <v>801</v>
      </c>
      <c r="B146" s="18" t="s">
        <v>803</v>
      </c>
      <c r="C146" s="18" t="s">
        <v>470</v>
      </c>
      <c r="D146" s="18">
        <v>250587.48300000001</v>
      </c>
      <c r="E146" s="18">
        <v>31496</v>
      </c>
      <c r="F146" s="18">
        <v>282083.48300000001</v>
      </c>
      <c r="G146" s="18">
        <v>202982</v>
      </c>
      <c r="H146" s="18">
        <v>29684</v>
      </c>
      <c r="I146" s="18">
        <v>7051</v>
      </c>
      <c r="J146" s="18">
        <v>0</v>
      </c>
      <c r="K146" s="18">
        <v>9289</v>
      </c>
      <c r="L146" s="18">
        <v>6251</v>
      </c>
      <c r="M146" s="18">
        <v>87688</v>
      </c>
      <c r="N146" s="18">
        <v>31496</v>
      </c>
      <c r="O146" s="18">
        <v>186</v>
      </c>
      <c r="P146" s="18">
        <v>284479.27299999999</v>
      </c>
      <c r="Q146" s="18">
        <v>39120.400000000001</v>
      </c>
      <c r="R146" s="18">
        <v>-80006.25</v>
      </c>
      <c r="S146" s="18">
        <v>11864.64</v>
      </c>
      <c r="T146" s="18">
        <v>255458.06299999999</v>
      </c>
      <c r="U146" s="18">
        <v>282083.48300000001</v>
      </c>
      <c r="V146" s="18">
        <v>239770.96054999999</v>
      </c>
      <c r="W146" s="18">
        <v>15687.10245</v>
      </c>
      <c r="X146" s="18">
        <v>10980.971715</v>
      </c>
      <c r="Y146" s="18">
        <v>1.0389999999999999</v>
      </c>
      <c r="Z146" s="18">
        <v>41779</v>
      </c>
      <c r="AA146" s="18">
        <v>293084.73883699998</v>
      </c>
      <c r="AB146" s="18">
        <v>292947.13387274701</v>
      </c>
      <c r="AC146" s="18">
        <v>7011.82732647375</v>
      </c>
      <c r="AD146" s="18">
        <v>1504.83017974529</v>
      </c>
      <c r="AE146" s="18">
        <v>62870300</v>
      </c>
      <c r="AF146" s="18"/>
      <c r="AG146" s="18"/>
    </row>
    <row r="147" spans="1:33">
      <c r="A147" s="18" t="s">
        <v>801</v>
      </c>
      <c r="B147" s="18" t="s">
        <v>804</v>
      </c>
      <c r="C147" s="18" t="s">
        <v>471</v>
      </c>
      <c r="D147" s="18">
        <v>49513.915000000001</v>
      </c>
      <c r="E147" s="18">
        <v>5959</v>
      </c>
      <c r="F147" s="18">
        <v>55472.915000000001</v>
      </c>
      <c r="G147" s="18">
        <v>25329</v>
      </c>
      <c r="H147" s="18">
        <v>14676</v>
      </c>
      <c r="I147" s="18">
        <v>302</v>
      </c>
      <c r="J147" s="18">
        <v>0</v>
      </c>
      <c r="K147" s="18">
        <v>2127</v>
      </c>
      <c r="L147" s="18">
        <v>162</v>
      </c>
      <c r="M147" s="18">
        <v>10402</v>
      </c>
      <c r="N147" s="18">
        <v>5959</v>
      </c>
      <c r="O147" s="18">
        <v>30</v>
      </c>
      <c r="P147" s="18">
        <v>35498.593500000003</v>
      </c>
      <c r="Q147" s="18">
        <v>14539.25</v>
      </c>
      <c r="R147" s="18">
        <v>-9004.9</v>
      </c>
      <c r="S147" s="18">
        <v>3296.81</v>
      </c>
      <c r="T147" s="18">
        <v>44329.753499999999</v>
      </c>
      <c r="U147" s="18">
        <v>55472.915000000001</v>
      </c>
      <c r="V147" s="18">
        <v>47151.977749999998</v>
      </c>
      <c r="W147" s="18">
        <v>-2822.2242500000002</v>
      </c>
      <c r="X147" s="18">
        <v>-1975.556975</v>
      </c>
      <c r="Y147" s="18">
        <v>0.96399999999999997</v>
      </c>
      <c r="Z147" s="18">
        <v>9443</v>
      </c>
      <c r="AA147" s="18">
        <v>53475.890059999998</v>
      </c>
      <c r="AB147" s="18">
        <v>53450.782823201203</v>
      </c>
      <c r="AC147" s="18">
        <v>5660.36035404015</v>
      </c>
      <c r="AD147" s="18">
        <v>153.36320731169201</v>
      </c>
      <c r="AE147" s="18">
        <v>1448209</v>
      </c>
      <c r="AF147" s="18"/>
      <c r="AG147" s="18"/>
    </row>
    <row r="148" spans="1:33">
      <c r="A148" s="18" t="s">
        <v>801</v>
      </c>
      <c r="B148" s="18" t="s">
        <v>805</v>
      </c>
      <c r="C148" s="18" t="s">
        <v>472</v>
      </c>
      <c r="D148" s="18">
        <v>37050.805999999997</v>
      </c>
      <c r="E148" s="18">
        <v>6018</v>
      </c>
      <c r="F148" s="18">
        <v>43068.805999999997</v>
      </c>
      <c r="G148" s="18">
        <v>28842</v>
      </c>
      <c r="H148" s="18">
        <v>13864</v>
      </c>
      <c r="I148" s="18">
        <v>574</v>
      </c>
      <c r="J148" s="18">
        <v>0</v>
      </c>
      <c r="K148" s="18">
        <v>3566</v>
      </c>
      <c r="L148" s="18">
        <v>401</v>
      </c>
      <c r="M148" s="18">
        <v>12465</v>
      </c>
      <c r="N148" s="18">
        <v>6018</v>
      </c>
      <c r="O148" s="18">
        <v>0</v>
      </c>
      <c r="P148" s="18">
        <v>40422.063000000002</v>
      </c>
      <c r="Q148" s="18">
        <v>15303.4</v>
      </c>
      <c r="R148" s="18">
        <v>-10936.1</v>
      </c>
      <c r="S148" s="18">
        <v>2996.25</v>
      </c>
      <c r="T148" s="18">
        <v>47785.612999999998</v>
      </c>
      <c r="U148" s="18">
        <v>43068.805999999997</v>
      </c>
      <c r="V148" s="18">
        <v>36608.485099999998</v>
      </c>
      <c r="W148" s="18">
        <v>11177.127899999999</v>
      </c>
      <c r="X148" s="18">
        <v>7823.9895299999998</v>
      </c>
      <c r="Y148" s="18">
        <v>1.1819999999999999</v>
      </c>
      <c r="Z148" s="18">
        <v>9603</v>
      </c>
      <c r="AA148" s="18">
        <v>50907.328692000003</v>
      </c>
      <c r="AB148" s="18">
        <v>50883.427409481199</v>
      </c>
      <c r="AC148" s="18">
        <v>5298.7011777029302</v>
      </c>
      <c r="AD148" s="18">
        <v>-208.29596902553101</v>
      </c>
      <c r="AE148" s="18">
        <v>-2000266</v>
      </c>
      <c r="AF148" s="18"/>
      <c r="AG148" s="18"/>
    </row>
    <row r="149" spans="1:33">
      <c r="A149" s="18" t="s">
        <v>801</v>
      </c>
      <c r="B149" s="18" t="s">
        <v>806</v>
      </c>
      <c r="C149" s="18" t="s">
        <v>473</v>
      </c>
      <c r="D149" s="18">
        <v>559534.652</v>
      </c>
      <c r="E149" s="18">
        <v>55600</v>
      </c>
      <c r="F149" s="18">
        <v>615134.652</v>
      </c>
      <c r="G149" s="18">
        <v>288133</v>
      </c>
      <c r="H149" s="18">
        <v>163254</v>
      </c>
      <c r="I149" s="18">
        <v>275838</v>
      </c>
      <c r="J149" s="18">
        <v>0</v>
      </c>
      <c r="K149" s="18">
        <v>1733</v>
      </c>
      <c r="L149" s="18">
        <v>255526</v>
      </c>
      <c r="M149" s="18">
        <v>71555</v>
      </c>
      <c r="N149" s="18">
        <v>55600</v>
      </c>
      <c r="O149" s="18">
        <v>1821</v>
      </c>
      <c r="P149" s="18">
        <v>403818.3995</v>
      </c>
      <c r="Q149" s="18">
        <v>374701.25</v>
      </c>
      <c r="R149" s="18">
        <v>-279566.7</v>
      </c>
      <c r="S149" s="18">
        <v>35095.65</v>
      </c>
      <c r="T149" s="18">
        <v>534048.59950000001</v>
      </c>
      <c r="U149" s="18">
        <v>615134.652</v>
      </c>
      <c r="V149" s="18">
        <v>522864.45419999998</v>
      </c>
      <c r="W149" s="18">
        <v>11184.1453</v>
      </c>
      <c r="X149" s="18">
        <v>7828.9017100000201</v>
      </c>
      <c r="Y149" s="18">
        <v>1.0129999999999999</v>
      </c>
      <c r="Z149" s="18">
        <v>114030</v>
      </c>
      <c r="AA149" s="18">
        <v>623131.40247600002</v>
      </c>
      <c r="AB149" s="18">
        <v>622838.83871200797</v>
      </c>
      <c r="AC149" s="18">
        <v>5462.0612006665697</v>
      </c>
      <c r="AD149" s="18">
        <v>-44.935946061896203</v>
      </c>
      <c r="AE149" s="18">
        <v>-5124046</v>
      </c>
      <c r="AF149" s="18"/>
      <c r="AG149" s="18"/>
    </row>
    <row r="150" spans="1:33">
      <c r="A150" s="18" t="s">
        <v>801</v>
      </c>
      <c r="B150" s="18" t="s">
        <v>807</v>
      </c>
      <c r="C150" s="18" t="s">
        <v>474</v>
      </c>
      <c r="D150" s="18">
        <v>40527.578999999998</v>
      </c>
      <c r="E150" s="18">
        <v>2586</v>
      </c>
      <c r="F150" s="18">
        <v>43113.578999999998</v>
      </c>
      <c r="G150" s="18">
        <v>38907</v>
      </c>
      <c r="H150" s="18">
        <v>85</v>
      </c>
      <c r="I150" s="18">
        <v>1107</v>
      </c>
      <c r="J150" s="18">
        <v>0</v>
      </c>
      <c r="K150" s="18">
        <v>3584</v>
      </c>
      <c r="L150" s="18">
        <v>2284</v>
      </c>
      <c r="M150" s="18">
        <v>7923</v>
      </c>
      <c r="N150" s="18">
        <v>2586</v>
      </c>
      <c r="O150" s="18">
        <v>23052</v>
      </c>
      <c r="P150" s="18">
        <v>54528.160499999998</v>
      </c>
      <c r="Q150" s="18">
        <v>4059.6</v>
      </c>
      <c r="R150" s="18">
        <v>-28270.15</v>
      </c>
      <c r="S150" s="18">
        <v>851.19</v>
      </c>
      <c r="T150" s="18">
        <v>31168.800500000001</v>
      </c>
      <c r="U150" s="18">
        <v>43113.578999999998</v>
      </c>
      <c r="V150" s="18">
        <v>36646.542150000001</v>
      </c>
      <c r="W150" s="18">
        <v>-5477.7416499999999</v>
      </c>
      <c r="X150" s="18">
        <v>-3834.419155</v>
      </c>
      <c r="Y150" s="18">
        <v>0.91100000000000003</v>
      </c>
      <c r="Z150" s="18">
        <v>4775</v>
      </c>
      <c r="AA150" s="18">
        <v>39276.470469</v>
      </c>
      <c r="AB150" s="18">
        <v>39258.029941061497</v>
      </c>
      <c r="AC150" s="18">
        <v>8221.5769510076498</v>
      </c>
      <c r="AD150" s="18">
        <v>2714.5798042791798</v>
      </c>
      <c r="AE150" s="18">
        <v>12962119</v>
      </c>
      <c r="AF150" s="18"/>
      <c r="AG150" s="18"/>
    </row>
    <row r="151" spans="1:33">
      <c r="A151" s="18" t="s">
        <v>801</v>
      </c>
      <c r="B151" s="18" t="s">
        <v>808</v>
      </c>
      <c r="C151" s="18" t="s">
        <v>475</v>
      </c>
      <c r="D151" s="18">
        <v>30508.945</v>
      </c>
      <c r="E151" s="18">
        <v>3434</v>
      </c>
      <c r="F151" s="18">
        <v>33942.945</v>
      </c>
      <c r="G151" s="18">
        <v>24033</v>
      </c>
      <c r="H151" s="18">
        <v>3231</v>
      </c>
      <c r="I151" s="18">
        <v>3629</v>
      </c>
      <c r="J151" s="18">
        <v>0</v>
      </c>
      <c r="K151" s="18">
        <v>292</v>
      </c>
      <c r="L151" s="18">
        <v>3084</v>
      </c>
      <c r="M151" s="18">
        <v>10388</v>
      </c>
      <c r="N151" s="18">
        <v>3434</v>
      </c>
      <c r="O151" s="18">
        <v>0</v>
      </c>
      <c r="P151" s="18">
        <v>33682.249499999998</v>
      </c>
      <c r="Q151" s="18">
        <v>6079.2</v>
      </c>
      <c r="R151" s="18">
        <v>-11451.2</v>
      </c>
      <c r="S151" s="18">
        <v>1152.94</v>
      </c>
      <c r="T151" s="18">
        <v>29463.1895</v>
      </c>
      <c r="U151" s="18">
        <v>33942.945</v>
      </c>
      <c r="V151" s="18">
        <v>28851.503250000002</v>
      </c>
      <c r="W151" s="18">
        <v>611.68624999999895</v>
      </c>
      <c r="X151" s="18">
        <v>428.180374999999</v>
      </c>
      <c r="Y151" s="18">
        <v>1.0129999999999999</v>
      </c>
      <c r="Z151" s="18">
        <v>5710</v>
      </c>
      <c r="AA151" s="18">
        <v>34384.203285000003</v>
      </c>
      <c r="AB151" s="18">
        <v>34368.059704537001</v>
      </c>
      <c r="AC151" s="18">
        <v>6018.9246417753002</v>
      </c>
      <c r="AD151" s="18">
        <v>511.92749504684002</v>
      </c>
      <c r="AE151" s="18">
        <v>2923106</v>
      </c>
      <c r="AF151" s="18"/>
      <c r="AG151" s="18"/>
    </row>
    <row r="152" spans="1:33">
      <c r="A152" s="18" t="s">
        <v>801</v>
      </c>
      <c r="B152" s="18" t="s">
        <v>809</v>
      </c>
      <c r="C152" s="18" t="s">
        <v>476</v>
      </c>
      <c r="D152" s="18">
        <v>190868.378</v>
      </c>
      <c r="E152" s="18">
        <v>25301</v>
      </c>
      <c r="F152" s="18">
        <v>216169.378</v>
      </c>
      <c r="G152" s="18">
        <v>127622</v>
      </c>
      <c r="H152" s="18">
        <v>14422</v>
      </c>
      <c r="I152" s="18">
        <v>2147</v>
      </c>
      <c r="J152" s="18">
        <v>7805</v>
      </c>
      <c r="K152" s="18">
        <v>0</v>
      </c>
      <c r="L152" s="18">
        <v>343</v>
      </c>
      <c r="M152" s="18">
        <v>49992</v>
      </c>
      <c r="N152" s="18">
        <v>25301</v>
      </c>
      <c r="O152" s="18">
        <v>1567</v>
      </c>
      <c r="P152" s="18">
        <v>178862.23300000001</v>
      </c>
      <c r="Q152" s="18">
        <v>20717.900000000001</v>
      </c>
      <c r="R152" s="18">
        <v>-44116.7</v>
      </c>
      <c r="S152" s="18">
        <v>13007.21</v>
      </c>
      <c r="T152" s="18">
        <v>168470.64300000001</v>
      </c>
      <c r="U152" s="18">
        <v>216169.378</v>
      </c>
      <c r="V152" s="18">
        <v>183743.9713</v>
      </c>
      <c r="W152" s="18">
        <v>-15273.328299999999</v>
      </c>
      <c r="X152" s="18">
        <v>-10691.329809999999</v>
      </c>
      <c r="Y152" s="18">
        <v>0.95099999999999996</v>
      </c>
      <c r="Z152" s="18">
        <v>33216</v>
      </c>
      <c r="AA152" s="18">
        <v>205577.07847800001</v>
      </c>
      <c r="AB152" s="18">
        <v>205480.558861703</v>
      </c>
      <c r="AC152" s="18">
        <v>6186.1921622622403</v>
      </c>
      <c r="AD152" s="18">
        <v>679.195015533777</v>
      </c>
      <c r="AE152" s="18">
        <v>22560142</v>
      </c>
      <c r="AF152" s="18"/>
      <c r="AG152" s="18"/>
    </row>
    <row r="153" spans="1:33">
      <c r="A153" s="18" t="s">
        <v>801</v>
      </c>
      <c r="B153" s="18" t="s">
        <v>810</v>
      </c>
      <c r="C153" s="18" t="s">
        <v>477</v>
      </c>
      <c r="D153" s="18">
        <v>32456.083999999999</v>
      </c>
      <c r="E153" s="18">
        <v>634</v>
      </c>
      <c r="F153" s="18">
        <v>33090.084000000003</v>
      </c>
      <c r="G153" s="18">
        <v>8537</v>
      </c>
      <c r="H153" s="18">
        <v>6906</v>
      </c>
      <c r="I153" s="18">
        <v>127</v>
      </c>
      <c r="J153" s="18">
        <v>0</v>
      </c>
      <c r="K153" s="18">
        <v>1244</v>
      </c>
      <c r="L153" s="18">
        <v>655</v>
      </c>
      <c r="M153" s="18">
        <v>0</v>
      </c>
      <c r="N153" s="18">
        <v>634</v>
      </c>
      <c r="O153" s="18">
        <v>0</v>
      </c>
      <c r="P153" s="18">
        <v>11964.6055</v>
      </c>
      <c r="Q153" s="18">
        <v>7035.45</v>
      </c>
      <c r="R153" s="18">
        <v>-556.75</v>
      </c>
      <c r="S153" s="18">
        <v>538.9</v>
      </c>
      <c r="T153" s="18">
        <v>18982.2055</v>
      </c>
      <c r="U153" s="18">
        <v>33090.084000000003</v>
      </c>
      <c r="V153" s="18">
        <v>28126.571400000001</v>
      </c>
      <c r="W153" s="18">
        <v>-9144.3659000000007</v>
      </c>
      <c r="X153" s="18">
        <v>-6401.0561299999999</v>
      </c>
      <c r="Y153" s="18">
        <v>0.80700000000000005</v>
      </c>
      <c r="Z153" s="18">
        <v>6593</v>
      </c>
      <c r="AA153" s="18">
        <v>26703.697788000001</v>
      </c>
      <c r="AB153" s="18">
        <v>26691.160248876899</v>
      </c>
      <c r="AC153" s="18">
        <v>4048.4089562986401</v>
      </c>
      <c r="AD153" s="18">
        <v>-1458.5881904298201</v>
      </c>
      <c r="AE153" s="18">
        <v>-9616472</v>
      </c>
      <c r="AF153" s="18"/>
      <c r="AG153" s="18"/>
    </row>
    <row r="154" spans="1:33">
      <c r="A154" s="18" t="s">
        <v>801</v>
      </c>
      <c r="B154" s="18" t="s">
        <v>811</v>
      </c>
      <c r="C154" s="18" t="s">
        <v>478</v>
      </c>
      <c r="D154" s="18">
        <v>35793.021000000001</v>
      </c>
      <c r="E154" s="18">
        <v>4073</v>
      </c>
      <c r="F154" s="18">
        <v>39866.021000000001</v>
      </c>
      <c r="G154" s="18">
        <v>30684</v>
      </c>
      <c r="H154" s="18">
        <v>5513</v>
      </c>
      <c r="I154" s="18">
        <v>146</v>
      </c>
      <c r="J154" s="18">
        <v>0</v>
      </c>
      <c r="K154" s="18">
        <v>2913</v>
      </c>
      <c r="L154" s="18">
        <v>494</v>
      </c>
      <c r="M154" s="18">
        <v>21018</v>
      </c>
      <c r="N154" s="18">
        <v>4073</v>
      </c>
      <c r="O154" s="18">
        <v>744</v>
      </c>
      <c r="P154" s="18">
        <v>43003.625999999997</v>
      </c>
      <c r="Q154" s="18">
        <v>7286.2</v>
      </c>
      <c r="R154" s="18">
        <v>-18917.599999999999</v>
      </c>
      <c r="S154" s="18">
        <v>-111.01</v>
      </c>
      <c r="T154" s="18">
        <v>31261.216</v>
      </c>
      <c r="U154" s="18">
        <v>39866.021000000001</v>
      </c>
      <c r="V154" s="18">
        <v>33886.117850000002</v>
      </c>
      <c r="W154" s="18">
        <v>-2624.9018500000102</v>
      </c>
      <c r="X154" s="18">
        <v>-1837.4312950000001</v>
      </c>
      <c r="Y154" s="18">
        <v>0.95399999999999996</v>
      </c>
      <c r="Z154" s="18">
        <v>5711</v>
      </c>
      <c r="AA154" s="18">
        <v>38032.184033999998</v>
      </c>
      <c r="AB154" s="18">
        <v>38014.327705672498</v>
      </c>
      <c r="AC154" s="18">
        <v>6656.3347409687403</v>
      </c>
      <c r="AD154" s="18">
        <v>1149.3375942402799</v>
      </c>
      <c r="AE154" s="18">
        <v>6563867</v>
      </c>
      <c r="AF154" s="18"/>
      <c r="AG154" s="18"/>
    </row>
    <row r="155" spans="1:33">
      <c r="A155" s="18" t="s">
        <v>801</v>
      </c>
      <c r="B155" s="18" t="s">
        <v>812</v>
      </c>
      <c r="C155" s="18" t="s">
        <v>479</v>
      </c>
      <c r="D155" s="18">
        <v>26209.081999999999</v>
      </c>
      <c r="E155" s="18">
        <v>2713</v>
      </c>
      <c r="F155" s="18">
        <v>28922.081999999999</v>
      </c>
      <c r="G155" s="18">
        <v>15477</v>
      </c>
      <c r="H155" s="18">
        <v>4063</v>
      </c>
      <c r="I155" s="18">
        <v>1358</v>
      </c>
      <c r="J155" s="18">
        <v>0</v>
      </c>
      <c r="K155" s="18">
        <v>2070</v>
      </c>
      <c r="L155" s="18">
        <v>96</v>
      </c>
      <c r="M155" s="18">
        <v>4212</v>
      </c>
      <c r="N155" s="18">
        <v>2713</v>
      </c>
      <c r="O155" s="18">
        <v>0</v>
      </c>
      <c r="P155" s="18">
        <v>21691.015500000001</v>
      </c>
      <c r="Q155" s="18">
        <v>6367.35</v>
      </c>
      <c r="R155" s="18">
        <v>-3661.8</v>
      </c>
      <c r="S155" s="18">
        <v>1590.01</v>
      </c>
      <c r="T155" s="18">
        <v>25986.575499999999</v>
      </c>
      <c r="U155" s="18">
        <v>28922.081999999999</v>
      </c>
      <c r="V155" s="18">
        <v>24583.769700000001</v>
      </c>
      <c r="W155" s="18">
        <v>1402.8058000000001</v>
      </c>
      <c r="X155" s="18">
        <v>981.96406000000104</v>
      </c>
      <c r="Y155" s="18">
        <v>1.034</v>
      </c>
      <c r="Z155" s="18">
        <v>5179</v>
      </c>
      <c r="AA155" s="18">
        <v>29905.432787999998</v>
      </c>
      <c r="AB155" s="18">
        <v>29891.392015948601</v>
      </c>
      <c r="AC155" s="18">
        <v>5771.6532179858204</v>
      </c>
      <c r="AD155" s="18">
        <v>264.65607125736</v>
      </c>
      <c r="AE155" s="18">
        <v>1370654</v>
      </c>
      <c r="AF155" s="18"/>
      <c r="AG155" s="18"/>
    </row>
    <row r="156" spans="1:33">
      <c r="A156" s="18" t="s">
        <v>801</v>
      </c>
      <c r="B156" s="18" t="s">
        <v>813</v>
      </c>
      <c r="C156" s="18" t="s">
        <v>480</v>
      </c>
      <c r="D156" s="18">
        <v>2805716.716</v>
      </c>
      <c r="E156" s="18">
        <v>216000</v>
      </c>
      <c r="F156" s="18">
        <v>3021716.716</v>
      </c>
      <c r="G156" s="18">
        <v>1702949</v>
      </c>
      <c r="H156" s="18">
        <v>842853</v>
      </c>
      <c r="I156" s="18">
        <v>605635</v>
      </c>
      <c r="J156" s="18">
        <v>0</v>
      </c>
      <c r="K156" s="18">
        <v>78218</v>
      </c>
      <c r="L156" s="18">
        <v>523216</v>
      </c>
      <c r="M156" s="18">
        <v>120713</v>
      </c>
      <c r="N156" s="18">
        <v>216000</v>
      </c>
      <c r="O156" s="18">
        <v>6521</v>
      </c>
      <c r="P156" s="18">
        <v>2386683.0235000001</v>
      </c>
      <c r="Q156" s="18">
        <v>1297700.1000000001</v>
      </c>
      <c r="R156" s="18">
        <v>-552882.5</v>
      </c>
      <c r="S156" s="18">
        <v>163078.79</v>
      </c>
      <c r="T156" s="18">
        <v>3294579.4134999998</v>
      </c>
      <c r="U156" s="18">
        <v>3021716.716</v>
      </c>
      <c r="V156" s="18">
        <v>2568459.2086</v>
      </c>
      <c r="W156" s="18">
        <v>726120.20490000001</v>
      </c>
      <c r="X156" s="18">
        <v>508284.14343</v>
      </c>
      <c r="Y156" s="18">
        <v>1.1679999999999999</v>
      </c>
      <c r="Z156" s="18">
        <v>586614</v>
      </c>
      <c r="AA156" s="18">
        <v>3529365.1242880002</v>
      </c>
      <c r="AB156" s="18">
        <v>3527708.0671389601</v>
      </c>
      <c r="AC156" s="18">
        <v>6013.6786151352699</v>
      </c>
      <c r="AD156" s="18">
        <v>506.68146840681101</v>
      </c>
      <c r="AE156" s="18">
        <v>297226443</v>
      </c>
      <c r="AF156" s="18"/>
      <c r="AG156" s="18"/>
    </row>
    <row r="157" spans="1:33">
      <c r="A157" s="18" t="s">
        <v>801</v>
      </c>
      <c r="B157" s="18" t="s">
        <v>814</v>
      </c>
      <c r="C157" s="18" t="s">
        <v>481</v>
      </c>
      <c r="D157" s="18">
        <v>55549.430999999997</v>
      </c>
      <c r="E157" s="18">
        <v>3170</v>
      </c>
      <c r="F157" s="18">
        <v>58719.430999999997</v>
      </c>
      <c r="G157" s="18">
        <v>42017</v>
      </c>
      <c r="H157" s="18">
        <v>12475</v>
      </c>
      <c r="I157" s="18">
        <v>5862</v>
      </c>
      <c r="J157" s="18">
        <v>2955</v>
      </c>
      <c r="K157" s="18">
        <v>0</v>
      </c>
      <c r="L157" s="18">
        <v>5781</v>
      </c>
      <c r="M157" s="18">
        <v>10684</v>
      </c>
      <c r="N157" s="18">
        <v>3170</v>
      </c>
      <c r="O157" s="18">
        <v>18</v>
      </c>
      <c r="P157" s="18">
        <v>58886.825499999999</v>
      </c>
      <c r="Q157" s="18">
        <v>18098.2</v>
      </c>
      <c r="R157" s="18">
        <v>-14010.55</v>
      </c>
      <c r="S157" s="18">
        <v>878.22</v>
      </c>
      <c r="T157" s="18">
        <v>63852.695500000002</v>
      </c>
      <c r="U157" s="18">
        <v>58719.430999999997</v>
      </c>
      <c r="V157" s="18">
        <v>49911.516349999998</v>
      </c>
      <c r="W157" s="18">
        <v>13941.17915</v>
      </c>
      <c r="X157" s="18">
        <v>9758.8254049999996</v>
      </c>
      <c r="Y157" s="18">
        <v>1.1659999999999999</v>
      </c>
      <c r="Z157" s="18">
        <v>13231</v>
      </c>
      <c r="AA157" s="18">
        <v>68466.856545999995</v>
      </c>
      <c r="AB157" s="18">
        <v>68434.710964538099</v>
      </c>
      <c r="AC157" s="18">
        <v>5172.30073044653</v>
      </c>
      <c r="AD157" s="18">
        <v>-334.69641628192898</v>
      </c>
      <c r="AE157" s="18">
        <v>-4428368</v>
      </c>
      <c r="AF157" s="18"/>
      <c r="AG157" s="18"/>
    </row>
    <row r="158" spans="1:33">
      <c r="A158" s="18" t="s">
        <v>801</v>
      </c>
      <c r="B158" s="18" t="s">
        <v>815</v>
      </c>
      <c r="C158" s="18" t="s">
        <v>482</v>
      </c>
      <c r="D158" s="18">
        <v>34593.891000000003</v>
      </c>
      <c r="E158" s="18">
        <v>4061</v>
      </c>
      <c r="F158" s="18">
        <v>38654.891000000003</v>
      </c>
      <c r="G158" s="18">
        <v>16812</v>
      </c>
      <c r="H158" s="18">
        <v>9412</v>
      </c>
      <c r="I158" s="18">
        <v>646</v>
      </c>
      <c r="J158" s="18">
        <v>1560</v>
      </c>
      <c r="K158" s="18">
        <v>0</v>
      </c>
      <c r="L158" s="18">
        <v>9</v>
      </c>
      <c r="M158" s="18">
        <v>3864</v>
      </c>
      <c r="N158" s="18">
        <v>4061</v>
      </c>
      <c r="O158" s="18">
        <v>0</v>
      </c>
      <c r="P158" s="18">
        <v>23562.018</v>
      </c>
      <c r="Q158" s="18">
        <v>9875.2999999999993</v>
      </c>
      <c r="R158" s="18">
        <v>-3292.05</v>
      </c>
      <c r="S158" s="18">
        <v>2794.97</v>
      </c>
      <c r="T158" s="18">
        <v>32940.237999999998</v>
      </c>
      <c r="U158" s="18">
        <v>38654.891000000003</v>
      </c>
      <c r="V158" s="18">
        <v>32856.657350000001</v>
      </c>
      <c r="W158" s="18">
        <v>83.580649999996197</v>
      </c>
      <c r="X158" s="18">
        <v>58.506454999997402</v>
      </c>
      <c r="Y158" s="18">
        <v>1.002</v>
      </c>
      <c r="Z158" s="18">
        <v>9510</v>
      </c>
      <c r="AA158" s="18">
        <v>38732.200782</v>
      </c>
      <c r="AB158" s="18">
        <v>38714.0157917982</v>
      </c>
      <c r="AC158" s="18">
        <v>4070.87442605659</v>
      </c>
      <c r="AD158" s="18">
        <v>-1436.12272067187</v>
      </c>
      <c r="AE158" s="18">
        <v>-13657527</v>
      </c>
      <c r="AF158" s="18"/>
      <c r="AG158" s="18"/>
    </row>
    <row r="159" spans="1:33">
      <c r="A159" s="18" t="s">
        <v>801</v>
      </c>
      <c r="B159" s="18" t="s">
        <v>816</v>
      </c>
      <c r="C159" s="18" t="s">
        <v>483</v>
      </c>
      <c r="D159" s="18">
        <v>47344.273999999998</v>
      </c>
      <c r="E159" s="18">
        <v>8294</v>
      </c>
      <c r="F159" s="18">
        <v>55638.273999999998</v>
      </c>
      <c r="G159" s="18">
        <v>38499</v>
      </c>
      <c r="H159" s="18">
        <v>58</v>
      </c>
      <c r="I159" s="18">
        <v>652</v>
      </c>
      <c r="J159" s="18">
        <v>0</v>
      </c>
      <c r="K159" s="18">
        <v>3798</v>
      </c>
      <c r="L159" s="18">
        <v>514</v>
      </c>
      <c r="M159" s="18">
        <v>23826</v>
      </c>
      <c r="N159" s="18">
        <v>8294</v>
      </c>
      <c r="O159" s="18">
        <v>0</v>
      </c>
      <c r="P159" s="18">
        <v>53956.3485</v>
      </c>
      <c r="Q159" s="18">
        <v>3831.8</v>
      </c>
      <c r="R159" s="18">
        <v>-20689</v>
      </c>
      <c r="S159" s="18">
        <v>2999.48</v>
      </c>
      <c r="T159" s="18">
        <v>40098.628499999999</v>
      </c>
      <c r="U159" s="18">
        <v>55638.273999999998</v>
      </c>
      <c r="V159" s="18">
        <v>47292.532899999998</v>
      </c>
      <c r="W159" s="18">
        <v>-7193.9043999999903</v>
      </c>
      <c r="X159" s="18">
        <v>-5035.73307999999</v>
      </c>
      <c r="Y159" s="18">
        <v>0.90900000000000003</v>
      </c>
      <c r="Z159" s="18">
        <v>9253</v>
      </c>
      <c r="AA159" s="18">
        <v>50575.191065999999</v>
      </c>
      <c r="AB159" s="18">
        <v>50551.445723999801</v>
      </c>
      <c r="AC159" s="18">
        <v>5463.2492947152105</v>
      </c>
      <c r="AD159" s="18">
        <v>-43.747852013256299</v>
      </c>
      <c r="AE159" s="18">
        <v>-404799</v>
      </c>
      <c r="AF159" s="18"/>
      <c r="AG159" s="18"/>
    </row>
    <row r="160" spans="1:33">
      <c r="A160" s="18" t="s">
        <v>801</v>
      </c>
      <c r="B160" s="18" t="s">
        <v>817</v>
      </c>
      <c r="C160" s="18" t="s">
        <v>484</v>
      </c>
      <c r="D160" s="18">
        <v>187306.70300000001</v>
      </c>
      <c r="E160" s="18">
        <v>13449</v>
      </c>
      <c r="F160" s="18">
        <v>200755.70300000001</v>
      </c>
      <c r="G160" s="18">
        <v>84780</v>
      </c>
      <c r="H160" s="18">
        <v>53988</v>
      </c>
      <c r="I160" s="18">
        <v>7377</v>
      </c>
      <c r="J160" s="18">
        <v>0</v>
      </c>
      <c r="K160" s="18">
        <v>5864</v>
      </c>
      <c r="L160" s="18">
        <v>2243</v>
      </c>
      <c r="M160" s="18">
        <v>7500</v>
      </c>
      <c r="N160" s="18">
        <v>13449</v>
      </c>
      <c r="O160" s="18">
        <v>627</v>
      </c>
      <c r="P160" s="18">
        <v>118819.17</v>
      </c>
      <c r="Q160" s="18">
        <v>57144.65</v>
      </c>
      <c r="R160" s="18">
        <v>-8814.5</v>
      </c>
      <c r="S160" s="18">
        <v>10156.65</v>
      </c>
      <c r="T160" s="18">
        <v>177305.97</v>
      </c>
      <c r="U160" s="18">
        <v>200755.70300000001</v>
      </c>
      <c r="V160" s="18">
        <v>170642.34755000001</v>
      </c>
      <c r="W160" s="18">
        <v>6663.6224499999998</v>
      </c>
      <c r="X160" s="18">
        <v>4664.535715</v>
      </c>
      <c r="Y160" s="18">
        <v>1.0229999999999999</v>
      </c>
      <c r="Z160" s="18">
        <v>38818</v>
      </c>
      <c r="AA160" s="18">
        <v>205373.08416900001</v>
      </c>
      <c r="AB160" s="18">
        <v>205276.66032919899</v>
      </c>
      <c r="AC160" s="18">
        <v>5288.1822950486703</v>
      </c>
      <c r="AD160" s="18">
        <v>-218.81485167978701</v>
      </c>
      <c r="AE160" s="18">
        <v>-8493955</v>
      </c>
      <c r="AF160" s="18"/>
      <c r="AG160" s="18"/>
    </row>
    <row r="161" spans="1:33">
      <c r="A161" s="18" t="s">
        <v>801</v>
      </c>
      <c r="B161" s="18" t="s">
        <v>818</v>
      </c>
      <c r="C161" s="18" t="s">
        <v>485</v>
      </c>
      <c r="D161" s="18">
        <v>18890.643</v>
      </c>
      <c r="E161" s="18">
        <v>2816</v>
      </c>
      <c r="F161" s="18">
        <v>21706.643</v>
      </c>
      <c r="G161" s="18">
        <v>19659</v>
      </c>
      <c r="H161" s="18">
        <v>6145</v>
      </c>
      <c r="I161" s="18">
        <v>665</v>
      </c>
      <c r="J161" s="18">
        <v>0</v>
      </c>
      <c r="K161" s="18">
        <v>1489</v>
      </c>
      <c r="L161" s="18">
        <v>96</v>
      </c>
      <c r="M161" s="18">
        <v>10512</v>
      </c>
      <c r="N161" s="18">
        <v>2816</v>
      </c>
      <c r="O161" s="18">
        <v>0</v>
      </c>
      <c r="P161" s="18">
        <v>27552.088500000002</v>
      </c>
      <c r="Q161" s="18">
        <v>7054.15</v>
      </c>
      <c r="R161" s="18">
        <v>-9016.7999999999993</v>
      </c>
      <c r="S161" s="18">
        <v>606.55999999999995</v>
      </c>
      <c r="T161" s="18">
        <v>26195.998500000002</v>
      </c>
      <c r="U161" s="18">
        <v>21706.643</v>
      </c>
      <c r="V161" s="18">
        <v>18450.646550000001</v>
      </c>
      <c r="W161" s="18">
        <v>7745.3519500000002</v>
      </c>
      <c r="X161" s="18">
        <v>5421.746365</v>
      </c>
      <c r="Y161" s="18">
        <v>1.25</v>
      </c>
      <c r="Z161" s="18">
        <v>6957</v>
      </c>
      <c r="AA161" s="18">
        <v>27133.303749999999</v>
      </c>
      <c r="AB161" s="18">
        <v>27120.564508416199</v>
      </c>
      <c r="AC161" s="18">
        <v>3898.31313905651</v>
      </c>
      <c r="AD161" s="18">
        <v>-1608.68400767195</v>
      </c>
      <c r="AE161" s="18">
        <v>-11191615</v>
      </c>
      <c r="AF161" s="18"/>
      <c r="AG161" s="18"/>
    </row>
    <row r="162" spans="1:33">
      <c r="A162" s="18" t="s">
        <v>801</v>
      </c>
      <c r="B162" s="18" t="s">
        <v>819</v>
      </c>
      <c r="C162" s="18" t="s">
        <v>486</v>
      </c>
      <c r="D162" s="18">
        <v>213039.981</v>
      </c>
      <c r="E162" s="18">
        <v>8979</v>
      </c>
      <c r="F162" s="18">
        <v>222018.981</v>
      </c>
      <c r="G162" s="18">
        <v>139648</v>
      </c>
      <c r="H162" s="18">
        <v>46785</v>
      </c>
      <c r="I162" s="18">
        <v>3677</v>
      </c>
      <c r="J162" s="18">
        <v>0</v>
      </c>
      <c r="K162" s="18">
        <v>9587</v>
      </c>
      <c r="L162" s="18">
        <v>135</v>
      </c>
      <c r="M162" s="18">
        <v>15316</v>
      </c>
      <c r="N162" s="18">
        <v>8979</v>
      </c>
      <c r="O162" s="18">
        <v>35</v>
      </c>
      <c r="P162" s="18">
        <v>195716.67199999999</v>
      </c>
      <c r="Q162" s="18">
        <v>51041.65</v>
      </c>
      <c r="R162" s="18">
        <v>-13163.1</v>
      </c>
      <c r="S162" s="18">
        <v>5028.43</v>
      </c>
      <c r="T162" s="18">
        <v>238623.652</v>
      </c>
      <c r="U162" s="18">
        <v>222018.981</v>
      </c>
      <c r="V162" s="18">
        <v>188716.13385000001</v>
      </c>
      <c r="W162" s="18">
        <v>49907.518150000004</v>
      </c>
      <c r="X162" s="18">
        <v>34935.262705000001</v>
      </c>
      <c r="Y162" s="18">
        <v>1.157</v>
      </c>
      <c r="Z162" s="18">
        <v>48135</v>
      </c>
      <c r="AA162" s="18">
        <v>256875.96101699999</v>
      </c>
      <c r="AB162" s="18">
        <v>256755.35628140901</v>
      </c>
      <c r="AC162" s="18">
        <v>5334.0678566824399</v>
      </c>
      <c r="AD162" s="18">
        <v>-172.92929004602701</v>
      </c>
      <c r="AE162" s="18">
        <v>-8323951</v>
      </c>
      <c r="AF162" s="18"/>
      <c r="AG162" s="18"/>
    </row>
    <row r="163" spans="1:33">
      <c r="A163" s="18" t="s">
        <v>801</v>
      </c>
      <c r="B163" s="18" t="s">
        <v>820</v>
      </c>
      <c r="C163" s="18" t="s">
        <v>487</v>
      </c>
      <c r="D163" s="18">
        <v>193712.78899999999</v>
      </c>
      <c r="E163" s="18">
        <v>14886</v>
      </c>
      <c r="F163" s="18">
        <v>208598.78899999999</v>
      </c>
      <c r="G163" s="18">
        <v>66531</v>
      </c>
      <c r="H163" s="18">
        <v>81085</v>
      </c>
      <c r="I163" s="18">
        <v>5743</v>
      </c>
      <c r="J163" s="18">
        <v>0</v>
      </c>
      <c r="K163" s="18">
        <v>797</v>
      </c>
      <c r="L163" s="18">
        <v>4</v>
      </c>
      <c r="M163" s="18">
        <v>3359</v>
      </c>
      <c r="N163" s="18">
        <v>14886</v>
      </c>
      <c r="O163" s="18">
        <v>42</v>
      </c>
      <c r="P163" s="18">
        <v>93243.196500000005</v>
      </c>
      <c r="Q163" s="18">
        <v>74481.25</v>
      </c>
      <c r="R163" s="18">
        <v>-2894.25</v>
      </c>
      <c r="S163" s="18">
        <v>12082.07</v>
      </c>
      <c r="T163" s="18">
        <v>176912.2665</v>
      </c>
      <c r="U163" s="18">
        <v>208598.78899999999</v>
      </c>
      <c r="V163" s="18">
        <v>177308.97065</v>
      </c>
      <c r="W163" s="18">
        <v>-396.70414999997598</v>
      </c>
      <c r="X163" s="18">
        <v>-277.692904999983</v>
      </c>
      <c r="Y163" s="18">
        <v>0.999</v>
      </c>
      <c r="Z163" s="18">
        <v>43365</v>
      </c>
      <c r="AA163" s="18">
        <v>208390.19021100001</v>
      </c>
      <c r="AB163" s="18">
        <v>208292.34982262499</v>
      </c>
      <c r="AC163" s="18">
        <v>4803.2364769428104</v>
      </c>
      <c r="AD163" s="18">
        <v>-703.76066978565495</v>
      </c>
      <c r="AE163" s="18">
        <v>-30518581</v>
      </c>
      <c r="AF163" s="18"/>
      <c r="AG163" s="18"/>
    </row>
    <row r="164" spans="1:33">
      <c r="A164" s="18" t="s">
        <v>801</v>
      </c>
      <c r="B164" s="18" t="s">
        <v>821</v>
      </c>
      <c r="C164" s="18" t="s">
        <v>488</v>
      </c>
      <c r="D164" s="18">
        <v>227088.068</v>
      </c>
      <c r="E164" s="18">
        <v>16116</v>
      </c>
      <c r="F164" s="18">
        <v>243204.068</v>
      </c>
      <c r="G164" s="18">
        <v>154358</v>
      </c>
      <c r="H164" s="18">
        <v>17395</v>
      </c>
      <c r="I164" s="18">
        <v>7987</v>
      </c>
      <c r="J164" s="18">
        <v>0</v>
      </c>
      <c r="K164" s="18">
        <v>5570</v>
      </c>
      <c r="L164" s="18">
        <v>1561</v>
      </c>
      <c r="M164" s="18">
        <v>33470</v>
      </c>
      <c r="N164" s="18">
        <v>16116</v>
      </c>
      <c r="O164" s="18">
        <v>47</v>
      </c>
      <c r="P164" s="18">
        <v>216332.73699999999</v>
      </c>
      <c r="Q164" s="18">
        <v>26309.200000000001</v>
      </c>
      <c r="R164" s="18">
        <v>-29816.3</v>
      </c>
      <c r="S164" s="18">
        <v>8008.7</v>
      </c>
      <c r="T164" s="18">
        <v>220834.337</v>
      </c>
      <c r="U164" s="18">
        <v>243204.068</v>
      </c>
      <c r="V164" s="18">
        <v>206723.4578</v>
      </c>
      <c r="W164" s="18">
        <v>14110.879199999999</v>
      </c>
      <c r="X164" s="18">
        <v>9877.6154400000196</v>
      </c>
      <c r="Y164" s="18">
        <v>1.0409999999999999</v>
      </c>
      <c r="Z164" s="18">
        <v>40482</v>
      </c>
      <c r="AA164" s="18">
        <v>253175.43478800001</v>
      </c>
      <c r="AB164" s="18">
        <v>253056.56747067699</v>
      </c>
      <c r="AC164" s="18">
        <v>6251.0885695044099</v>
      </c>
      <c r="AD164" s="18">
        <v>744.09142277594697</v>
      </c>
      <c r="AE164" s="18">
        <v>30122309</v>
      </c>
      <c r="AF164" s="18"/>
      <c r="AG164" s="18"/>
    </row>
    <row r="165" spans="1:33">
      <c r="A165" s="18" t="s">
        <v>801</v>
      </c>
      <c r="B165" s="18" t="s">
        <v>822</v>
      </c>
      <c r="C165" s="18" t="s">
        <v>489</v>
      </c>
      <c r="D165" s="18">
        <v>67992.437000000005</v>
      </c>
      <c r="E165" s="18">
        <v>6438</v>
      </c>
      <c r="F165" s="18">
        <v>74430.437000000005</v>
      </c>
      <c r="G165" s="18">
        <v>36336</v>
      </c>
      <c r="H165" s="18">
        <v>22192</v>
      </c>
      <c r="I165" s="18">
        <v>686</v>
      </c>
      <c r="J165" s="18">
        <v>0</v>
      </c>
      <c r="K165" s="18">
        <v>4259</v>
      </c>
      <c r="L165" s="18">
        <v>34</v>
      </c>
      <c r="M165" s="18">
        <v>14950</v>
      </c>
      <c r="N165" s="18">
        <v>6438</v>
      </c>
      <c r="O165" s="18">
        <v>0</v>
      </c>
      <c r="P165" s="18">
        <v>50924.904000000002</v>
      </c>
      <c r="Q165" s="18">
        <v>23066.45</v>
      </c>
      <c r="R165" s="18">
        <v>-12736.4</v>
      </c>
      <c r="S165" s="18">
        <v>2930.8</v>
      </c>
      <c r="T165" s="18">
        <v>64185.754000000001</v>
      </c>
      <c r="U165" s="18">
        <v>74430.437000000005</v>
      </c>
      <c r="V165" s="18">
        <v>63265.871449999999</v>
      </c>
      <c r="W165" s="18">
        <v>919.88255000000197</v>
      </c>
      <c r="X165" s="18">
        <v>643.917785000001</v>
      </c>
      <c r="Y165" s="18">
        <v>1.0089999999999999</v>
      </c>
      <c r="Z165" s="18">
        <v>14495</v>
      </c>
      <c r="AA165" s="18">
        <v>75100.310933000001</v>
      </c>
      <c r="AB165" s="18">
        <v>75065.050906693898</v>
      </c>
      <c r="AC165" s="18">
        <v>5178.6858162603603</v>
      </c>
      <c r="AD165" s="18">
        <v>-328.31133046810601</v>
      </c>
      <c r="AE165" s="18">
        <v>-4758873</v>
      </c>
      <c r="AF165" s="18"/>
      <c r="AG165" s="18"/>
    </row>
    <row r="166" spans="1:33">
      <c r="A166" s="18" t="s">
        <v>801</v>
      </c>
      <c r="B166" s="18" t="s">
        <v>823</v>
      </c>
      <c r="C166" s="18" t="s">
        <v>490</v>
      </c>
      <c r="D166" s="18">
        <v>89835.017000000007</v>
      </c>
      <c r="E166" s="18">
        <v>6926</v>
      </c>
      <c r="F166" s="18">
        <v>96761.017000000007</v>
      </c>
      <c r="G166" s="18">
        <v>54579</v>
      </c>
      <c r="H166" s="18">
        <v>18739</v>
      </c>
      <c r="I166" s="18">
        <v>5007</v>
      </c>
      <c r="J166" s="18">
        <v>0</v>
      </c>
      <c r="K166" s="18">
        <v>4155</v>
      </c>
      <c r="L166" s="18">
        <v>69</v>
      </c>
      <c r="M166" s="18">
        <v>6026</v>
      </c>
      <c r="N166" s="18">
        <v>6926</v>
      </c>
      <c r="O166" s="18">
        <v>2477</v>
      </c>
      <c r="P166" s="18">
        <v>76492.468500000003</v>
      </c>
      <c r="Q166" s="18">
        <v>23715.85</v>
      </c>
      <c r="R166" s="18">
        <v>-7286.2</v>
      </c>
      <c r="S166" s="18">
        <v>4862.68</v>
      </c>
      <c r="T166" s="18">
        <v>97784.798500000004</v>
      </c>
      <c r="U166" s="18">
        <v>96761.017000000007</v>
      </c>
      <c r="V166" s="18">
        <v>82246.864449999994</v>
      </c>
      <c r="W166" s="18">
        <v>15537.93405</v>
      </c>
      <c r="X166" s="18">
        <v>10876.553835000001</v>
      </c>
      <c r="Y166" s="18">
        <v>1.1120000000000001</v>
      </c>
      <c r="Z166" s="18">
        <v>14308</v>
      </c>
      <c r="AA166" s="18">
        <v>107598.250904</v>
      </c>
      <c r="AB166" s="18">
        <v>107547.732908665</v>
      </c>
      <c r="AC166" s="18">
        <v>7516.6153836081203</v>
      </c>
      <c r="AD166" s="18">
        <v>2009.6182368796599</v>
      </c>
      <c r="AE166" s="18">
        <v>28753618</v>
      </c>
      <c r="AF166" s="18"/>
      <c r="AG166" s="18"/>
    </row>
    <row r="167" spans="1:33">
      <c r="A167" s="18" t="s">
        <v>801</v>
      </c>
      <c r="B167" s="18" t="s">
        <v>824</v>
      </c>
      <c r="C167" s="18" t="s">
        <v>491</v>
      </c>
      <c r="D167" s="18">
        <v>156182.639</v>
      </c>
      <c r="E167" s="18">
        <v>11324</v>
      </c>
      <c r="F167" s="18">
        <v>167506.639</v>
      </c>
      <c r="G167" s="18">
        <v>94789</v>
      </c>
      <c r="H167" s="18">
        <v>2582</v>
      </c>
      <c r="I167" s="18">
        <v>4933</v>
      </c>
      <c r="J167" s="18">
        <v>0</v>
      </c>
      <c r="K167" s="18">
        <v>994</v>
      </c>
      <c r="L167" s="18">
        <v>3067</v>
      </c>
      <c r="M167" s="18">
        <v>29844</v>
      </c>
      <c r="N167" s="18">
        <v>11324</v>
      </c>
      <c r="O167" s="18">
        <v>839</v>
      </c>
      <c r="P167" s="18">
        <v>132846.78349999999</v>
      </c>
      <c r="Q167" s="18">
        <v>7232.65</v>
      </c>
      <c r="R167" s="18">
        <v>-28687.5</v>
      </c>
      <c r="S167" s="18">
        <v>4551.92</v>
      </c>
      <c r="T167" s="18">
        <v>115943.8535</v>
      </c>
      <c r="U167" s="18">
        <v>167506.639</v>
      </c>
      <c r="V167" s="18">
        <v>142380.64314999999</v>
      </c>
      <c r="W167" s="18">
        <v>-26436.789649999999</v>
      </c>
      <c r="X167" s="18">
        <v>-18505.752755000001</v>
      </c>
      <c r="Y167" s="18">
        <v>0.89</v>
      </c>
      <c r="Z167" s="18">
        <v>24718</v>
      </c>
      <c r="AA167" s="18">
        <v>149080.90870999999</v>
      </c>
      <c r="AB167" s="18">
        <v>149010.91436913001</v>
      </c>
      <c r="AC167" s="18">
        <v>6028.4373480512304</v>
      </c>
      <c r="AD167" s="18">
        <v>521.44020132277103</v>
      </c>
      <c r="AE167" s="18">
        <v>12888959</v>
      </c>
      <c r="AF167" s="18"/>
      <c r="AG167" s="18"/>
    </row>
    <row r="168" spans="1:33">
      <c r="A168" s="18" t="s">
        <v>801</v>
      </c>
      <c r="B168" s="18" t="s">
        <v>825</v>
      </c>
      <c r="C168" s="18" t="s">
        <v>492</v>
      </c>
      <c r="D168" s="18">
        <v>187576.014</v>
      </c>
      <c r="E168" s="18">
        <v>20046</v>
      </c>
      <c r="F168" s="18">
        <v>207622.014</v>
      </c>
      <c r="G168" s="18">
        <v>118438</v>
      </c>
      <c r="H168" s="18">
        <v>30585</v>
      </c>
      <c r="I168" s="18">
        <v>10566</v>
      </c>
      <c r="J168" s="18">
        <v>0</v>
      </c>
      <c r="K168" s="18">
        <v>12638</v>
      </c>
      <c r="L168" s="18">
        <v>4849</v>
      </c>
      <c r="M168" s="18">
        <v>14664</v>
      </c>
      <c r="N168" s="18">
        <v>20046</v>
      </c>
      <c r="O168" s="18">
        <v>359</v>
      </c>
      <c r="P168" s="18">
        <v>165990.85699999999</v>
      </c>
      <c r="Q168" s="18">
        <v>45720.65</v>
      </c>
      <c r="R168" s="18">
        <v>-16891.2</v>
      </c>
      <c r="S168" s="18">
        <v>14546.22</v>
      </c>
      <c r="T168" s="18">
        <v>209366.527</v>
      </c>
      <c r="U168" s="18">
        <v>207622.014</v>
      </c>
      <c r="V168" s="18">
        <v>176478.71189999999</v>
      </c>
      <c r="W168" s="18">
        <v>32887.8151</v>
      </c>
      <c r="X168" s="18">
        <v>23021.470570000001</v>
      </c>
      <c r="Y168" s="18">
        <v>1.111</v>
      </c>
      <c r="Z168" s="18">
        <v>35141</v>
      </c>
      <c r="AA168" s="18">
        <v>230668.057554</v>
      </c>
      <c r="AB168" s="18">
        <v>230559.75757925599</v>
      </c>
      <c r="AC168" s="18">
        <v>6560.9902273485604</v>
      </c>
      <c r="AD168" s="18">
        <v>1053.99308062009</v>
      </c>
      <c r="AE168" s="18">
        <v>37038371</v>
      </c>
      <c r="AF168" s="18"/>
      <c r="AG168" s="18"/>
    </row>
    <row r="169" spans="1:33">
      <c r="A169" s="18" t="s">
        <v>801</v>
      </c>
      <c r="B169" s="18" t="s">
        <v>826</v>
      </c>
      <c r="C169" s="18" t="s">
        <v>493</v>
      </c>
      <c r="D169" s="18">
        <v>79209.576000000001</v>
      </c>
      <c r="E169" s="18">
        <v>4391</v>
      </c>
      <c r="F169" s="18">
        <v>83600.576000000001</v>
      </c>
      <c r="G169" s="18">
        <v>50077</v>
      </c>
      <c r="H169" s="18">
        <v>2435</v>
      </c>
      <c r="I169" s="18">
        <v>3581</v>
      </c>
      <c r="J169" s="18">
        <v>0</v>
      </c>
      <c r="K169" s="18">
        <v>2258</v>
      </c>
      <c r="L169" s="18">
        <v>1001</v>
      </c>
      <c r="M169" s="18">
        <v>14119</v>
      </c>
      <c r="N169" s="18">
        <v>4391</v>
      </c>
      <c r="O169" s="18">
        <v>593</v>
      </c>
      <c r="P169" s="18">
        <v>70182.915500000003</v>
      </c>
      <c r="Q169" s="18">
        <v>7032.9</v>
      </c>
      <c r="R169" s="18">
        <v>-13356.05</v>
      </c>
      <c r="S169" s="18">
        <v>1332.12</v>
      </c>
      <c r="T169" s="18">
        <v>65191.885499999997</v>
      </c>
      <c r="U169" s="18">
        <v>83600.576000000001</v>
      </c>
      <c r="V169" s="18">
        <v>71060.489600000001</v>
      </c>
      <c r="W169" s="18">
        <v>-5868.6040999999996</v>
      </c>
      <c r="X169" s="18">
        <v>-4108.0228699999998</v>
      </c>
      <c r="Y169" s="18">
        <v>0.95099999999999996</v>
      </c>
      <c r="Z169" s="18">
        <v>9268</v>
      </c>
      <c r="AA169" s="18">
        <v>79504.147775999998</v>
      </c>
      <c r="AB169" s="18">
        <v>79466.820123062207</v>
      </c>
      <c r="AC169" s="18">
        <v>8574.3224129329101</v>
      </c>
      <c r="AD169" s="18">
        <v>3067.3252662044401</v>
      </c>
      <c r="AE169" s="18">
        <v>28427971</v>
      </c>
      <c r="AF169" s="18"/>
      <c r="AG169" s="18"/>
    </row>
    <row r="170" spans="1:33">
      <c r="A170" s="18" t="s">
        <v>801</v>
      </c>
      <c r="B170" s="18" t="s">
        <v>827</v>
      </c>
      <c r="C170" s="18" t="s">
        <v>494</v>
      </c>
      <c r="D170" s="18">
        <v>54442.777999999998</v>
      </c>
      <c r="E170" s="18">
        <v>4380</v>
      </c>
      <c r="F170" s="18">
        <v>58822.777999999998</v>
      </c>
      <c r="G170" s="18">
        <v>32013</v>
      </c>
      <c r="H170" s="18">
        <v>8274</v>
      </c>
      <c r="I170" s="18">
        <v>1199</v>
      </c>
      <c r="J170" s="18">
        <v>0</v>
      </c>
      <c r="K170" s="18">
        <v>2408</v>
      </c>
      <c r="L170" s="18">
        <v>49</v>
      </c>
      <c r="M170" s="18">
        <v>6936</v>
      </c>
      <c r="N170" s="18">
        <v>4380</v>
      </c>
      <c r="O170" s="18">
        <v>0</v>
      </c>
      <c r="P170" s="18">
        <v>44866.219499999999</v>
      </c>
      <c r="Q170" s="18">
        <v>10098.85</v>
      </c>
      <c r="R170" s="18">
        <v>-5937.25</v>
      </c>
      <c r="S170" s="18">
        <v>2543.88</v>
      </c>
      <c r="T170" s="18">
        <v>51571.699500000002</v>
      </c>
      <c r="U170" s="18">
        <v>58822.777999999998</v>
      </c>
      <c r="V170" s="18">
        <v>49999.361299999997</v>
      </c>
      <c r="W170" s="18">
        <v>1572.3381999999999</v>
      </c>
      <c r="X170" s="18">
        <v>1100.6367399999999</v>
      </c>
      <c r="Y170" s="18">
        <v>1.0189999999999999</v>
      </c>
      <c r="Z170" s="18">
        <v>10563</v>
      </c>
      <c r="AA170" s="18">
        <v>59940.410781999999</v>
      </c>
      <c r="AB170" s="18">
        <v>59912.268415680599</v>
      </c>
      <c r="AC170" s="18">
        <v>5671.8989317126398</v>
      </c>
      <c r="AD170" s="18">
        <v>164.90178498417799</v>
      </c>
      <c r="AE170" s="18">
        <v>1741858</v>
      </c>
      <c r="AF170" s="18"/>
      <c r="AG170" s="18"/>
    </row>
    <row r="171" spans="1:33">
      <c r="A171" s="18" t="s">
        <v>801</v>
      </c>
      <c r="B171" s="18" t="s">
        <v>828</v>
      </c>
      <c r="C171" s="18" t="s">
        <v>495</v>
      </c>
      <c r="D171" s="18">
        <v>341147.80900000001</v>
      </c>
      <c r="E171" s="18">
        <v>24567</v>
      </c>
      <c r="F171" s="18">
        <v>365714.80900000001</v>
      </c>
      <c r="G171" s="18">
        <v>205306</v>
      </c>
      <c r="H171" s="18">
        <v>70885</v>
      </c>
      <c r="I171" s="18">
        <v>40985</v>
      </c>
      <c r="J171" s="18">
        <v>0</v>
      </c>
      <c r="K171" s="18">
        <v>8035</v>
      </c>
      <c r="L171" s="18">
        <v>35044</v>
      </c>
      <c r="M171" s="18">
        <v>19500</v>
      </c>
      <c r="N171" s="18">
        <v>24567</v>
      </c>
      <c r="O171" s="18">
        <v>2437</v>
      </c>
      <c r="P171" s="18">
        <v>287736.359</v>
      </c>
      <c r="Q171" s="18">
        <v>101919.25</v>
      </c>
      <c r="R171" s="18">
        <v>-48433.85</v>
      </c>
      <c r="S171" s="18">
        <v>17566.95</v>
      </c>
      <c r="T171" s="18">
        <v>358788.70899999997</v>
      </c>
      <c r="U171" s="18">
        <v>365714.80900000001</v>
      </c>
      <c r="V171" s="18">
        <v>310857.58765</v>
      </c>
      <c r="W171" s="18">
        <v>47931.121350000001</v>
      </c>
      <c r="X171" s="18">
        <v>33551.784944999999</v>
      </c>
      <c r="Y171" s="18">
        <v>1.0920000000000001</v>
      </c>
      <c r="Z171" s="18">
        <v>70089</v>
      </c>
      <c r="AA171" s="18">
        <v>399360.571428</v>
      </c>
      <c r="AB171" s="18">
        <v>399173.06935138698</v>
      </c>
      <c r="AC171" s="18">
        <v>5695.2313394596504</v>
      </c>
      <c r="AD171" s="18">
        <v>188.23419273118799</v>
      </c>
      <c r="AE171" s="18">
        <v>13193146</v>
      </c>
      <c r="AF171" s="18"/>
      <c r="AG171" s="18"/>
    </row>
    <row r="172" spans="1:33">
      <c r="A172" s="18" t="s">
        <v>801</v>
      </c>
      <c r="B172" s="18" t="s">
        <v>829</v>
      </c>
      <c r="C172" s="18" t="s">
        <v>496</v>
      </c>
      <c r="D172" s="18">
        <v>65312.519</v>
      </c>
      <c r="E172" s="18">
        <v>3363</v>
      </c>
      <c r="F172" s="18">
        <v>68675.519</v>
      </c>
      <c r="G172" s="18">
        <v>49911</v>
      </c>
      <c r="H172" s="18">
        <v>9688</v>
      </c>
      <c r="I172" s="18">
        <v>1374</v>
      </c>
      <c r="J172" s="18">
        <v>2337</v>
      </c>
      <c r="K172" s="18">
        <v>2655</v>
      </c>
      <c r="L172" s="18">
        <v>368</v>
      </c>
      <c r="M172" s="18">
        <v>1686</v>
      </c>
      <c r="N172" s="18">
        <v>3363</v>
      </c>
      <c r="O172" s="18">
        <v>70</v>
      </c>
      <c r="P172" s="18">
        <v>69950.266499999998</v>
      </c>
      <c r="Q172" s="18">
        <v>13645.9</v>
      </c>
      <c r="R172" s="18">
        <v>-1805.4</v>
      </c>
      <c r="S172" s="18">
        <v>2571.9299999999998</v>
      </c>
      <c r="T172" s="18">
        <v>84362.696500000005</v>
      </c>
      <c r="U172" s="18">
        <v>68675.519</v>
      </c>
      <c r="V172" s="18">
        <v>58374.191149999999</v>
      </c>
      <c r="W172" s="18">
        <v>25988.505349999999</v>
      </c>
      <c r="X172" s="18">
        <v>18191.953744999999</v>
      </c>
      <c r="Y172" s="18">
        <v>1.2649999999999999</v>
      </c>
      <c r="Z172" s="18">
        <v>15354</v>
      </c>
      <c r="AA172" s="18">
        <v>86874.531535000002</v>
      </c>
      <c r="AB172" s="18">
        <v>86833.743444655207</v>
      </c>
      <c r="AC172" s="18">
        <v>5655.4476647554502</v>
      </c>
      <c r="AD172" s="18">
        <v>148.45051802698899</v>
      </c>
      <c r="AE172" s="18">
        <v>2279309</v>
      </c>
      <c r="AF172" s="18"/>
      <c r="AG172" s="18"/>
    </row>
    <row r="173" spans="1:33">
      <c r="A173" s="18" t="s">
        <v>801</v>
      </c>
      <c r="B173" s="18" t="s">
        <v>830</v>
      </c>
      <c r="C173" s="18" t="s">
        <v>497</v>
      </c>
      <c r="D173" s="18">
        <v>180142.19</v>
      </c>
      <c r="E173" s="18">
        <v>14176</v>
      </c>
      <c r="F173" s="18">
        <v>194318.19</v>
      </c>
      <c r="G173" s="18">
        <v>119278</v>
      </c>
      <c r="H173" s="18">
        <v>28905</v>
      </c>
      <c r="I173" s="18">
        <v>5336</v>
      </c>
      <c r="J173" s="18">
        <v>0</v>
      </c>
      <c r="K173" s="18">
        <v>8389</v>
      </c>
      <c r="L173" s="18">
        <v>2076</v>
      </c>
      <c r="M173" s="18">
        <v>26774</v>
      </c>
      <c r="N173" s="18">
        <v>14176</v>
      </c>
      <c r="O173" s="18">
        <v>2908</v>
      </c>
      <c r="P173" s="18">
        <v>167168.117</v>
      </c>
      <c r="Q173" s="18">
        <v>36235.5</v>
      </c>
      <c r="R173" s="18">
        <v>-26994.3</v>
      </c>
      <c r="S173" s="18">
        <v>7498.02</v>
      </c>
      <c r="T173" s="18">
        <v>183907.337</v>
      </c>
      <c r="U173" s="18">
        <v>194318.19</v>
      </c>
      <c r="V173" s="18">
        <v>165170.4615</v>
      </c>
      <c r="W173" s="18">
        <v>18736.875499999998</v>
      </c>
      <c r="X173" s="18">
        <v>13115.81285</v>
      </c>
      <c r="Y173" s="18">
        <v>1.0669999999999999</v>
      </c>
      <c r="Z173" s="18">
        <v>39575</v>
      </c>
      <c r="AA173" s="18">
        <v>207337.50873</v>
      </c>
      <c r="AB173" s="18">
        <v>207240.16258161201</v>
      </c>
      <c r="AC173" s="18">
        <v>5236.6434006724403</v>
      </c>
      <c r="AD173" s="18">
        <v>-270.35374605601697</v>
      </c>
      <c r="AE173" s="18">
        <v>-10699250</v>
      </c>
      <c r="AF173" s="18"/>
      <c r="AG173" s="18"/>
    </row>
    <row r="174" spans="1:33">
      <c r="A174" s="18" t="s">
        <v>801</v>
      </c>
      <c r="B174" s="18" t="s">
        <v>831</v>
      </c>
      <c r="C174" s="18" t="s">
        <v>498</v>
      </c>
      <c r="D174" s="18">
        <v>83322.179000000004</v>
      </c>
      <c r="E174" s="18">
        <v>11530</v>
      </c>
      <c r="F174" s="18">
        <v>94852.179000000004</v>
      </c>
      <c r="G174" s="18">
        <v>76027</v>
      </c>
      <c r="H174" s="18">
        <v>4139</v>
      </c>
      <c r="I174" s="18">
        <v>4548</v>
      </c>
      <c r="J174" s="18">
        <v>5173</v>
      </c>
      <c r="K174" s="18">
        <v>0</v>
      </c>
      <c r="L174" s="18">
        <v>3209</v>
      </c>
      <c r="M174" s="18">
        <v>27727</v>
      </c>
      <c r="N174" s="18">
        <v>11530</v>
      </c>
      <c r="O174" s="18">
        <v>4173</v>
      </c>
      <c r="P174" s="18">
        <v>106551.84050000001</v>
      </c>
      <c r="Q174" s="18">
        <v>11781</v>
      </c>
      <c r="R174" s="18">
        <v>-29842.65</v>
      </c>
      <c r="S174" s="18">
        <v>5086.91</v>
      </c>
      <c r="T174" s="18">
        <v>93577.1005</v>
      </c>
      <c r="U174" s="18">
        <v>94852.179000000004</v>
      </c>
      <c r="V174" s="18">
        <v>80624.352150000006</v>
      </c>
      <c r="W174" s="18">
        <v>12952.74835</v>
      </c>
      <c r="X174" s="18">
        <v>9066.9238449999993</v>
      </c>
      <c r="Y174" s="18">
        <v>1.0960000000000001</v>
      </c>
      <c r="Z174" s="18">
        <v>18798</v>
      </c>
      <c r="AA174" s="18">
        <v>103957.988184</v>
      </c>
      <c r="AB174" s="18">
        <v>103909.179312871</v>
      </c>
      <c r="AC174" s="18">
        <v>5527.67205622251</v>
      </c>
      <c r="AD174" s="18">
        <v>20.674909494045099</v>
      </c>
      <c r="AE174" s="18">
        <v>388647</v>
      </c>
      <c r="AF174" s="18"/>
      <c r="AG174" s="18"/>
    </row>
    <row r="175" spans="1:33">
      <c r="A175" s="18" t="s">
        <v>801</v>
      </c>
      <c r="B175" s="18" t="s">
        <v>832</v>
      </c>
      <c r="C175" s="18" t="s">
        <v>499</v>
      </c>
      <c r="D175" s="18">
        <v>347369.88500000001</v>
      </c>
      <c r="E175" s="18">
        <v>32929</v>
      </c>
      <c r="F175" s="18">
        <v>380298.88500000001</v>
      </c>
      <c r="G175" s="18">
        <v>216700</v>
      </c>
      <c r="H175" s="18">
        <v>30453</v>
      </c>
      <c r="I175" s="18">
        <v>10328</v>
      </c>
      <c r="J175" s="18">
        <v>0</v>
      </c>
      <c r="K175" s="18">
        <v>3072</v>
      </c>
      <c r="L175" s="18">
        <v>5811</v>
      </c>
      <c r="M175" s="18">
        <v>73263</v>
      </c>
      <c r="N175" s="18">
        <v>32929</v>
      </c>
      <c r="O175" s="18">
        <v>422</v>
      </c>
      <c r="P175" s="18">
        <v>303705.05</v>
      </c>
      <c r="Q175" s="18">
        <v>37275.050000000003</v>
      </c>
      <c r="R175" s="18">
        <v>-67571.600000000006</v>
      </c>
      <c r="S175" s="18">
        <v>15534.94</v>
      </c>
      <c r="T175" s="18">
        <v>288943.44</v>
      </c>
      <c r="U175" s="18">
        <v>380298.88500000001</v>
      </c>
      <c r="V175" s="18">
        <v>323254.05225000001</v>
      </c>
      <c r="W175" s="18">
        <v>-34310.612249999998</v>
      </c>
      <c r="X175" s="18">
        <v>-24017.428575000002</v>
      </c>
      <c r="Y175" s="18">
        <v>0.93700000000000006</v>
      </c>
      <c r="Z175" s="18">
        <v>57036</v>
      </c>
      <c r="AA175" s="18">
        <v>356340.055245</v>
      </c>
      <c r="AB175" s="18">
        <v>356172.75154724199</v>
      </c>
      <c r="AC175" s="18">
        <v>6244.7007424651401</v>
      </c>
      <c r="AD175" s="18">
        <v>737.70359573668202</v>
      </c>
      <c r="AE175" s="18">
        <v>42075662</v>
      </c>
      <c r="AF175" s="18"/>
      <c r="AG175" s="18"/>
    </row>
    <row r="176" spans="1:33">
      <c r="A176" s="18" t="s">
        <v>801</v>
      </c>
      <c r="B176" s="18" t="s">
        <v>833</v>
      </c>
      <c r="C176" s="18" t="s">
        <v>500</v>
      </c>
      <c r="D176" s="18">
        <v>29933.944</v>
      </c>
      <c r="E176" s="18">
        <v>3608</v>
      </c>
      <c r="F176" s="18">
        <v>33541.944000000003</v>
      </c>
      <c r="G176" s="18">
        <v>18331</v>
      </c>
      <c r="H176" s="18">
        <v>7265</v>
      </c>
      <c r="I176" s="18">
        <v>414</v>
      </c>
      <c r="J176" s="18">
        <v>0</v>
      </c>
      <c r="K176" s="18">
        <v>1647</v>
      </c>
      <c r="L176" s="18">
        <v>0</v>
      </c>
      <c r="M176" s="18">
        <v>5674</v>
      </c>
      <c r="N176" s="18">
        <v>3608</v>
      </c>
      <c r="O176" s="18">
        <v>200</v>
      </c>
      <c r="P176" s="18">
        <v>25690.896499999999</v>
      </c>
      <c r="Q176" s="18">
        <v>7927.1</v>
      </c>
      <c r="R176" s="18">
        <v>-4992.8999999999996</v>
      </c>
      <c r="S176" s="18">
        <v>2102.2199999999998</v>
      </c>
      <c r="T176" s="18">
        <v>30727.316500000001</v>
      </c>
      <c r="U176" s="18">
        <v>33541.944000000003</v>
      </c>
      <c r="V176" s="18">
        <v>28510.652399999999</v>
      </c>
      <c r="W176" s="18">
        <v>2216.6641</v>
      </c>
      <c r="X176" s="18">
        <v>1551.6648700000001</v>
      </c>
      <c r="Y176" s="18">
        <v>1.046</v>
      </c>
      <c r="Z176" s="18">
        <v>9130</v>
      </c>
      <c r="AA176" s="18">
        <v>35084.873423999998</v>
      </c>
      <c r="AB176" s="18">
        <v>35068.4008748919</v>
      </c>
      <c r="AC176" s="18">
        <v>3841.0077628578201</v>
      </c>
      <c r="AD176" s="18">
        <v>-1665.98938387064</v>
      </c>
      <c r="AE176" s="18">
        <v>-15210483</v>
      </c>
      <c r="AF176" s="18"/>
      <c r="AG176" s="18"/>
    </row>
    <row r="177" spans="1:33">
      <c r="A177" s="18" t="s">
        <v>801</v>
      </c>
      <c r="B177" s="18" t="s">
        <v>834</v>
      </c>
      <c r="C177" s="18" t="s">
        <v>501</v>
      </c>
      <c r="D177" s="18">
        <v>128810.06</v>
      </c>
      <c r="E177" s="18">
        <v>8212</v>
      </c>
      <c r="F177" s="18">
        <v>137022.06</v>
      </c>
      <c r="G177" s="18">
        <v>90154</v>
      </c>
      <c r="H177" s="18">
        <v>17937</v>
      </c>
      <c r="I177" s="18">
        <v>3426</v>
      </c>
      <c r="J177" s="18">
        <v>0</v>
      </c>
      <c r="K177" s="18">
        <v>8641</v>
      </c>
      <c r="L177" s="18">
        <v>1857</v>
      </c>
      <c r="M177" s="18">
        <v>12979</v>
      </c>
      <c r="N177" s="18">
        <v>8212</v>
      </c>
      <c r="O177" s="18">
        <v>4086</v>
      </c>
      <c r="P177" s="18">
        <v>126350.83100000001</v>
      </c>
      <c r="Q177" s="18">
        <v>25503.4</v>
      </c>
      <c r="R177" s="18">
        <v>-16083.7</v>
      </c>
      <c r="S177" s="18">
        <v>4773.7700000000004</v>
      </c>
      <c r="T177" s="18">
        <v>140544.30100000001</v>
      </c>
      <c r="U177" s="18">
        <v>137022.06</v>
      </c>
      <c r="V177" s="18">
        <v>116468.751</v>
      </c>
      <c r="W177" s="18">
        <v>24075.55</v>
      </c>
      <c r="X177" s="18">
        <v>16852.884999999998</v>
      </c>
      <c r="Y177" s="18">
        <v>1.123</v>
      </c>
      <c r="Z177" s="18">
        <v>27439</v>
      </c>
      <c r="AA177" s="18">
        <v>153875.77338</v>
      </c>
      <c r="AB177" s="18">
        <v>153803.52782269299</v>
      </c>
      <c r="AC177" s="18">
        <v>5605.2891075729203</v>
      </c>
      <c r="AD177" s="18">
        <v>98.291960844457194</v>
      </c>
      <c r="AE177" s="18">
        <v>2697033</v>
      </c>
      <c r="AF177" s="18"/>
      <c r="AG177" s="18"/>
    </row>
    <row r="178" spans="1:33">
      <c r="A178" s="18" t="s">
        <v>801</v>
      </c>
      <c r="B178" s="18" t="s">
        <v>835</v>
      </c>
      <c r="C178" s="18" t="s">
        <v>502</v>
      </c>
      <c r="D178" s="18">
        <v>64031.347000000002</v>
      </c>
      <c r="E178" s="18">
        <v>6344</v>
      </c>
      <c r="F178" s="18">
        <v>70375.346999999994</v>
      </c>
      <c r="G178" s="18">
        <v>30865</v>
      </c>
      <c r="H178" s="18">
        <v>7893</v>
      </c>
      <c r="I178" s="18">
        <v>184</v>
      </c>
      <c r="J178" s="18">
        <v>0</v>
      </c>
      <c r="K178" s="18">
        <v>2492</v>
      </c>
      <c r="L178" s="18">
        <v>54</v>
      </c>
      <c r="M178" s="18">
        <v>6598</v>
      </c>
      <c r="N178" s="18">
        <v>6344</v>
      </c>
      <c r="O178" s="18">
        <v>0</v>
      </c>
      <c r="P178" s="18">
        <v>43257.297500000001</v>
      </c>
      <c r="Q178" s="18">
        <v>8983.65</v>
      </c>
      <c r="R178" s="18">
        <v>-5654.2</v>
      </c>
      <c r="S178" s="18">
        <v>4270.74</v>
      </c>
      <c r="T178" s="18">
        <v>50857.487500000003</v>
      </c>
      <c r="U178" s="18">
        <v>70375.346999999994</v>
      </c>
      <c r="V178" s="18">
        <v>59819.044950000003</v>
      </c>
      <c r="W178" s="18">
        <v>-8961.5574500000002</v>
      </c>
      <c r="X178" s="18">
        <v>-6273.0902150000002</v>
      </c>
      <c r="Y178" s="18">
        <v>0.91100000000000003</v>
      </c>
      <c r="Z178" s="18">
        <v>13262</v>
      </c>
      <c r="AA178" s="18">
        <v>64111.941117000002</v>
      </c>
      <c r="AB178" s="18">
        <v>64081.8401932856</v>
      </c>
      <c r="AC178" s="18">
        <v>4831.9891564836098</v>
      </c>
      <c r="AD178" s="18">
        <v>-675.00799024485502</v>
      </c>
      <c r="AE178" s="18">
        <v>-8951956</v>
      </c>
      <c r="AF178" s="18"/>
      <c r="AG178" s="18"/>
    </row>
    <row r="179" spans="1:33">
      <c r="A179" s="18" t="s">
        <v>801</v>
      </c>
      <c r="B179" s="18" t="s">
        <v>836</v>
      </c>
      <c r="C179" s="18" t="s">
        <v>503</v>
      </c>
      <c r="D179" s="18">
        <v>45449.898999999998</v>
      </c>
      <c r="E179" s="18">
        <v>8166</v>
      </c>
      <c r="F179" s="18">
        <v>53615.898999999998</v>
      </c>
      <c r="G179" s="18">
        <v>32117</v>
      </c>
      <c r="H179" s="18">
        <v>8826</v>
      </c>
      <c r="I179" s="18">
        <v>1707</v>
      </c>
      <c r="J179" s="18">
        <v>0</v>
      </c>
      <c r="K179" s="18">
        <v>2961</v>
      </c>
      <c r="L179" s="18">
        <v>625</v>
      </c>
      <c r="M179" s="18">
        <v>5193</v>
      </c>
      <c r="N179" s="18">
        <v>8166</v>
      </c>
      <c r="O179" s="18">
        <v>22</v>
      </c>
      <c r="P179" s="18">
        <v>45011.9755</v>
      </c>
      <c r="Q179" s="18">
        <v>11469.9</v>
      </c>
      <c r="R179" s="18">
        <v>-4964</v>
      </c>
      <c r="S179" s="18">
        <v>6058.29</v>
      </c>
      <c r="T179" s="18">
        <v>57576.165500000003</v>
      </c>
      <c r="U179" s="18">
        <v>53615.898999999998</v>
      </c>
      <c r="V179" s="18">
        <v>45573.514150000003</v>
      </c>
      <c r="W179" s="18">
        <v>12002.65135</v>
      </c>
      <c r="X179" s="18">
        <v>8401.8559449999993</v>
      </c>
      <c r="Y179" s="18">
        <v>1.157</v>
      </c>
      <c r="Z179" s="18">
        <v>10829</v>
      </c>
      <c r="AA179" s="18">
        <v>62033.595142999999</v>
      </c>
      <c r="AB179" s="18">
        <v>62004.470014629202</v>
      </c>
      <c r="AC179" s="18">
        <v>5725.7798517526298</v>
      </c>
      <c r="AD179" s="18">
        <v>218.78270502416899</v>
      </c>
      <c r="AE179" s="18">
        <v>2369198</v>
      </c>
      <c r="AF179" s="18"/>
      <c r="AG179" s="18"/>
    </row>
    <row r="180" spans="1:33">
      <c r="A180" s="18" t="s">
        <v>801</v>
      </c>
      <c r="B180" s="18" t="s">
        <v>837</v>
      </c>
      <c r="C180" s="18" t="s">
        <v>504</v>
      </c>
      <c r="D180" s="18">
        <v>56955.832000000002</v>
      </c>
      <c r="E180" s="18">
        <v>3887</v>
      </c>
      <c r="F180" s="18">
        <v>60842.832000000002</v>
      </c>
      <c r="G180" s="18">
        <v>43956</v>
      </c>
      <c r="H180" s="18">
        <v>13448</v>
      </c>
      <c r="I180" s="18">
        <v>2019</v>
      </c>
      <c r="J180" s="18">
        <v>0</v>
      </c>
      <c r="K180" s="18">
        <v>2333</v>
      </c>
      <c r="L180" s="18">
        <v>831</v>
      </c>
      <c r="M180" s="18">
        <v>11218</v>
      </c>
      <c r="N180" s="18">
        <v>3887</v>
      </c>
      <c r="O180" s="18">
        <v>635</v>
      </c>
      <c r="P180" s="18">
        <v>61604.334000000003</v>
      </c>
      <c r="Q180" s="18">
        <v>15130</v>
      </c>
      <c r="R180" s="18">
        <v>-10781.4</v>
      </c>
      <c r="S180" s="18">
        <v>1396.89</v>
      </c>
      <c r="T180" s="18">
        <v>67349.823999999993</v>
      </c>
      <c r="U180" s="18">
        <v>60842.832000000002</v>
      </c>
      <c r="V180" s="18">
        <v>51716.407200000001</v>
      </c>
      <c r="W180" s="18">
        <v>15633.416800000001</v>
      </c>
      <c r="X180" s="18">
        <v>10943.39176</v>
      </c>
      <c r="Y180" s="18">
        <v>1.18</v>
      </c>
      <c r="Z180" s="18">
        <v>12988</v>
      </c>
      <c r="AA180" s="18">
        <v>71794.541759999993</v>
      </c>
      <c r="AB180" s="18">
        <v>71760.833811262506</v>
      </c>
      <c r="AC180" s="18">
        <v>5525.1642909810998</v>
      </c>
      <c r="AD180" s="18">
        <v>18.1671442526394</v>
      </c>
      <c r="AE180" s="18">
        <v>235955</v>
      </c>
      <c r="AF180" s="18"/>
      <c r="AG180" s="18"/>
    </row>
    <row r="181" spans="1:33">
      <c r="A181" s="18" t="s">
        <v>801</v>
      </c>
      <c r="B181" s="18" t="s">
        <v>838</v>
      </c>
      <c r="C181" s="18" t="s">
        <v>505</v>
      </c>
      <c r="D181" s="18">
        <v>55244.112999999998</v>
      </c>
      <c r="E181" s="18">
        <v>6558</v>
      </c>
      <c r="F181" s="18">
        <v>61802.112999999998</v>
      </c>
      <c r="G181" s="18">
        <v>25052</v>
      </c>
      <c r="H181" s="18">
        <v>5178</v>
      </c>
      <c r="I181" s="18">
        <v>6696</v>
      </c>
      <c r="J181" s="18">
        <v>0</v>
      </c>
      <c r="K181" s="18">
        <v>2181</v>
      </c>
      <c r="L181" s="18">
        <v>148</v>
      </c>
      <c r="M181" s="18">
        <v>10825</v>
      </c>
      <c r="N181" s="18">
        <v>6558</v>
      </c>
      <c r="O181" s="18">
        <v>262</v>
      </c>
      <c r="P181" s="18">
        <v>35110.377999999997</v>
      </c>
      <c r="Q181" s="18">
        <v>11946.75</v>
      </c>
      <c r="R181" s="18">
        <v>-9549.75</v>
      </c>
      <c r="S181" s="18">
        <v>3734.05</v>
      </c>
      <c r="T181" s="18">
        <v>41241.428</v>
      </c>
      <c r="U181" s="18">
        <v>61802.112999999998</v>
      </c>
      <c r="V181" s="18">
        <v>52531.796049999997</v>
      </c>
      <c r="W181" s="18">
        <v>-11290.368049999999</v>
      </c>
      <c r="X181" s="18">
        <v>-7903.2576349999999</v>
      </c>
      <c r="Y181" s="18">
        <v>0.872</v>
      </c>
      <c r="Z181" s="18">
        <v>11275</v>
      </c>
      <c r="AA181" s="18">
        <v>53891.442536000002</v>
      </c>
      <c r="AB181" s="18">
        <v>53866.140194932603</v>
      </c>
      <c r="AC181" s="18">
        <v>4777.4847179541102</v>
      </c>
      <c r="AD181" s="18">
        <v>-729.512428774353</v>
      </c>
      <c r="AE181" s="18">
        <v>-8225253</v>
      </c>
      <c r="AF181" s="18"/>
      <c r="AG181" s="18"/>
    </row>
    <row r="182" spans="1:33">
      <c r="A182" s="18" t="s">
        <v>801</v>
      </c>
      <c r="B182" s="18" t="s">
        <v>839</v>
      </c>
      <c r="C182" s="18" t="s">
        <v>506</v>
      </c>
      <c r="D182" s="18">
        <v>74921.051999999996</v>
      </c>
      <c r="E182" s="18">
        <v>7765</v>
      </c>
      <c r="F182" s="18">
        <v>82686.051999999996</v>
      </c>
      <c r="G182" s="18">
        <v>36764</v>
      </c>
      <c r="H182" s="18">
        <v>12722</v>
      </c>
      <c r="I182" s="18">
        <v>1554</v>
      </c>
      <c r="J182" s="18">
        <v>0</v>
      </c>
      <c r="K182" s="18">
        <v>2534</v>
      </c>
      <c r="L182" s="18">
        <v>16</v>
      </c>
      <c r="M182" s="18">
        <v>4877</v>
      </c>
      <c r="N182" s="18">
        <v>7765</v>
      </c>
      <c r="O182" s="18">
        <v>0</v>
      </c>
      <c r="P182" s="18">
        <v>51524.745999999999</v>
      </c>
      <c r="Q182" s="18">
        <v>14288.5</v>
      </c>
      <c r="R182" s="18">
        <v>-4159.05</v>
      </c>
      <c r="S182" s="18">
        <v>5771.16</v>
      </c>
      <c r="T182" s="18">
        <v>67425.356</v>
      </c>
      <c r="U182" s="18">
        <v>82686.051999999996</v>
      </c>
      <c r="V182" s="18">
        <v>70283.144199999995</v>
      </c>
      <c r="W182" s="18">
        <v>-2857.7882</v>
      </c>
      <c r="X182" s="18">
        <v>-2000.45174</v>
      </c>
      <c r="Y182" s="18">
        <v>0.97599999999999998</v>
      </c>
      <c r="Z182" s="18">
        <v>12814</v>
      </c>
      <c r="AA182" s="18">
        <v>80701.586752000003</v>
      </c>
      <c r="AB182" s="18">
        <v>80663.696894601599</v>
      </c>
      <c r="AC182" s="18">
        <v>6294.9662006088402</v>
      </c>
      <c r="AD182" s="18">
        <v>787.96905388037499</v>
      </c>
      <c r="AE182" s="18">
        <v>10097035</v>
      </c>
      <c r="AF182" s="18"/>
      <c r="AG182" s="18"/>
    </row>
    <row r="183" spans="1:33">
      <c r="A183" s="18" t="s">
        <v>801</v>
      </c>
      <c r="B183" s="18" t="s">
        <v>840</v>
      </c>
      <c r="C183" s="18" t="s">
        <v>507</v>
      </c>
      <c r="D183" s="18">
        <v>78877.334000000003</v>
      </c>
      <c r="E183" s="18">
        <v>8395</v>
      </c>
      <c r="F183" s="18">
        <v>87272.334000000003</v>
      </c>
      <c r="G183" s="18">
        <v>46952</v>
      </c>
      <c r="H183" s="18">
        <v>18151</v>
      </c>
      <c r="I183" s="18">
        <v>1516</v>
      </c>
      <c r="J183" s="18">
        <v>0</v>
      </c>
      <c r="K183" s="18">
        <v>4014</v>
      </c>
      <c r="L183" s="18">
        <v>268</v>
      </c>
      <c r="M183" s="18">
        <v>14291</v>
      </c>
      <c r="N183" s="18">
        <v>8395</v>
      </c>
      <c r="O183" s="18">
        <v>774</v>
      </c>
      <c r="P183" s="18">
        <v>65803.228000000003</v>
      </c>
      <c r="Q183" s="18">
        <v>20128.849999999999</v>
      </c>
      <c r="R183" s="18">
        <v>-13033.05</v>
      </c>
      <c r="S183" s="18">
        <v>4706.28</v>
      </c>
      <c r="T183" s="18">
        <v>77605.308000000005</v>
      </c>
      <c r="U183" s="18">
        <v>87272.334000000003</v>
      </c>
      <c r="V183" s="18">
        <v>74181.483900000007</v>
      </c>
      <c r="W183" s="18">
        <v>3423.8240999999998</v>
      </c>
      <c r="X183" s="18">
        <v>2396.6768699999998</v>
      </c>
      <c r="Y183" s="18">
        <v>1.0269999999999999</v>
      </c>
      <c r="Z183" s="18">
        <v>16303</v>
      </c>
      <c r="AA183" s="18">
        <v>89628.687017999997</v>
      </c>
      <c r="AB183" s="18">
        <v>89586.605835874696</v>
      </c>
      <c r="AC183" s="18">
        <v>5495.0994194856603</v>
      </c>
      <c r="AD183" s="18">
        <v>-11.897727242805599</v>
      </c>
      <c r="AE183" s="18">
        <v>-193969</v>
      </c>
      <c r="AF183" s="18"/>
      <c r="AG183" s="18"/>
    </row>
    <row r="184" spans="1:33">
      <c r="A184" s="18" t="s">
        <v>801</v>
      </c>
      <c r="B184" s="18" t="s">
        <v>841</v>
      </c>
      <c r="C184" s="18" t="s">
        <v>508</v>
      </c>
      <c r="D184" s="18">
        <v>69068.710999999996</v>
      </c>
      <c r="E184" s="18">
        <v>4685</v>
      </c>
      <c r="F184" s="18">
        <v>73753.710999999996</v>
      </c>
      <c r="G184" s="18">
        <v>42022</v>
      </c>
      <c r="H184" s="18">
        <v>2921</v>
      </c>
      <c r="I184" s="18">
        <v>917</v>
      </c>
      <c r="J184" s="18">
        <v>0</v>
      </c>
      <c r="K184" s="18">
        <v>3292</v>
      </c>
      <c r="L184" s="18">
        <v>40</v>
      </c>
      <c r="M184" s="18">
        <v>7936</v>
      </c>
      <c r="N184" s="18">
        <v>4685</v>
      </c>
      <c r="O184" s="18">
        <v>0</v>
      </c>
      <c r="P184" s="18">
        <v>58893.832999999999</v>
      </c>
      <c r="Q184" s="18">
        <v>6060.5</v>
      </c>
      <c r="R184" s="18">
        <v>-6779.6</v>
      </c>
      <c r="S184" s="18">
        <v>2633.13</v>
      </c>
      <c r="T184" s="18">
        <v>60807.862999999998</v>
      </c>
      <c r="U184" s="18">
        <v>73753.710999999996</v>
      </c>
      <c r="V184" s="18">
        <v>62690.654349999997</v>
      </c>
      <c r="W184" s="18">
        <v>-1882.79135</v>
      </c>
      <c r="X184" s="18">
        <v>-1317.953945</v>
      </c>
      <c r="Y184" s="18">
        <v>0.98199999999999998</v>
      </c>
      <c r="Z184" s="18">
        <v>11896</v>
      </c>
      <c r="AA184" s="18">
        <v>72426.144201999996</v>
      </c>
      <c r="AB184" s="18">
        <v>72392.139712296994</v>
      </c>
      <c r="AC184" s="18">
        <v>6085.41860392544</v>
      </c>
      <c r="AD184" s="18">
        <v>578.42145719697305</v>
      </c>
      <c r="AE184" s="18">
        <v>6880902</v>
      </c>
      <c r="AF184" s="18"/>
      <c r="AG184" s="18"/>
    </row>
    <row r="185" spans="1:33">
      <c r="A185" s="18" t="s">
        <v>801</v>
      </c>
      <c r="B185" s="18" t="s">
        <v>842</v>
      </c>
      <c r="C185" s="18" t="s">
        <v>509</v>
      </c>
      <c r="D185" s="18">
        <v>308366.462</v>
      </c>
      <c r="E185" s="18">
        <v>29808</v>
      </c>
      <c r="F185" s="18">
        <v>338174.462</v>
      </c>
      <c r="G185" s="18">
        <v>192930</v>
      </c>
      <c r="H185" s="18">
        <v>75039</v>
      </c>
      <c r="I185" s="18">
        <v>5925</v>
      </c>
      <c r="J185" s="18">
        <v>0</v>
      </c>
      <c r="K185" s="18">
        <v>7102</v>
      </c>
      <c r="L185" s="18">
        <v>6367</v>
      </c>
      <c r="M185" s="18">
        <v>44659</v>
      </c>
      <c r="N185" s="18">
        <v>29808</v>
      </c>
      <c r="O185" s="18">
        <v>182</v>
      </c>
      <c r="P185" s="18">
        <v>270391.39500000002</v>
      </c>
      <c r="Q185" s="18">
        <v>74856.100000000006</v>
      </c>
      <c r="R185" s="18">
        <v>-43526.8</v>
      </c>
      <c r="S185" s="18">
        <v>17744.77</v>
      </c>
      <c r="T185" s="18">
        <v>319465.46500000003</v>
      </c>
      <c r="U185" s="18">
        <v>338174.462</v>
      </c>
      <c r="V185" s="18">
        <v>287448.29269999999</v>
      </c>
      <c r="W185" s="18">
        <v>32017.172299999998</v>
      </c>
      <c r="X185" s="18">
        <v>22412.02061</v>
      </c>
      <c r="Y185" s="18">
        <v>1.0660000000000001</v>
      </c>
      <c r="Z185" s="18">
        <v>59193</v>
      </c>
      <c r="AA185" s="18">
        <v>360493.97649199999</v>
      </c>
      <c r="AB185" s="18">
        <v>360324.72250441503</v>
      </c>
      <c r="AC185" s="18">
        <v>6087.2860389643101</v>
      </c>
      <c r="AD185" s="18">
        <v>580.28889223585202</v>
      </c>
      <c r="AE185" s="18">
        <v>34349040</v>
      </c>
      <c r="AF185" s="18"/>
      <c r="AG185" s="18"/>
    </row>
    <row r="186" spans="1:33">
      <c r="A186" s="18" t="s">
        <v>801</v>
      </c>
      <c r="B186" s="18" t="s">
        <v>843</v>
      </c>
      <c r="C186" s="18" t="s">
        <v>510</v>
      </c>
      <c r="D186" s="18">
        <v>82723.956000000006</v>
      </c>
      <c r="E186" s="18">
        <v>7981</v>
      </c>
      <c r="F186" s="18">
        <v>90704.956000000006</v>
      </c>
      <c r="G186" s="18">
        <v>48224</v>
      </c>
      <c r="H186" s="18">
        <v>234</v>
      </c>
      <c r="I186" s="18">
        <v>9631</v>
      </c>
      <c r="J186" s="18">
        <v>0</v>
      </c>
      <c r="K186" s="18">
        <v>5207</v>
      </c>
      <c r="L186" s="18">
        <v>1186</v>
      </c>
      <c r="M186" s="18">
        <v>21368</v>
      </c>
      <c r="N186" s="18">
        <v>7981</v>
      </c>
      <c r="O186" s="18">
        <v>0</v>
      </c>
      <c r="P186" s="18">
        <v>67585.936000000002</v>
      </c>
      <c r="Q186" s="18">
        <v>12811.2</v>
      </c>
      <c r="R186" s="18">
        <v>-19170.900000000001</v>
      </c>
      <c r="S186" s="18">
        <v>3151.29</v>
      </c>
      <c r="T186" s="18">
        <v>64377.525999999998</v>
      </c>
      <c r="U186" s="18">
        <v>90704.956000000006</v>
      </c>
      <c r="V186" s="18">
        <v>77099.212599999999</v>
      </c>
      <c r="W186" s="18">
        <v>-12721.686600000001</v>
      </c>
      <c r="X186" s="18">
        <v>-8905.1806199999992</v>
      </c>
      <c r="Y186" s="18">
        <v>0.90200000000000002</v>
      </c>
      <c r="Z186" s="18">
        <v>9209</v>
      </c>
      <c r="AA186" s="18">
        <v>81815.870311999999</v>
      </c>
      <c r="AB186" s="18">
        <v>81777.457292085397</v>
      </c>
      <c r="AC186" s="18">
        <v>8880.1669336611394</v>
      </c>
      <c r="AD186" s="18">
        <v>3373.1697869326799</v>
      </c>
      <c r="AE186" s="18">
        <v>31063521</v>
      </c>
      <c r="AF186" s="18"/>
      <c r="AG186" s="18"/>
    </row>
    <row r="187" spans="1:33">
      <c r="A187" s="18" t="s">
        <v>801</v>
      </c>
      <c r="B187" s="18" t="s">
        <v>844</v>
      </c>
      <c r="C187" s="18" t="s">
        <v>511</v>
      </c>
      <c r="D187" s="18">
        <v>380684.34499999997</v>
      </c>
      <c r="E187" s="18">
        <v>25204</v>
      </c>
      <c r="F187" s="18">
        <v>405888.34499999997</v>
      </c>
      <c r="G187" s="18">
        <v>237596</v>
      </c>
      <c r="H187" s="18">
        <v>46278</v>
      </c>
      <c r="I187" s="18">
        <v>14451</v>
      </c>
      <c r="J187" s="18">
        <v>0</v>
      </c>
      <c r="K187" s="18">
        <v>10729</v>
      </c>
      <c r="L187" s="18">
        <v>3292</v>
      </c>
      <c r="M187" s="18">
        <v>56167</v>
      </c>
      <c r="N187" s="18">
        <v>25204</v>
      </c>
      <c r="O187" s="18">
        <v>1086</v>
      </c>
      <c r="P187" s="18">
        <v>332990.79399999999</v>
      </c>
      <c r="Q187" s="18">
        <v>60739.3</v>
      </c>
      <c r="R187" s="18">
        <v>-51463.25</v>
      </c>
      <c r="S187" s="18">
        <v>11875.01</v>
      </c>
      <c r="T187" s="18">
        <v>354141.85399999999</v>
      </c>
      <c r="U187" s="18">
        <v>405888.34499999997</v>
      </c>
      <c r="V187" s="18">
        <v>345005.09324999998</v>
      </c>
      <c r="W187" s="18">
        <v>9136.7607500000195</v>
      </c>
      <c r="X187" s="18">
        <v>6395.7325250000104</v>
      </c>
      <c r="Y187" s="18">
        <v>1.016</v>
      </c>
      <c r="Z187" s="18">
        <v>57040</v>
      </c>
      <c r="AA187" s="18">
        <v>412382.55852000002</v>
      </c>
      <c r="AB187" s="18">
        <v>412188.94254583202</v>
      </c>
      <c r="AC187" s="18">
        <v>7226.3138594991597</v>
      </c>
      <c r="AD187" s="18">
        <v>1719.3167127707</v>
      </c>
      <c r="AE187" s="18">
        <v>98069825</v>
      </c>
      <c r="AF187" s="18"/>
      <c r="AG187" s="18"/>
    </row>
    <row r="188" spans="1:33">
      <c r="A188" s="18" t="s">
        <v>801</v>
      </c>
      <c r="B188" s="18" t="s">
        <v>845</v>
      </c>
      <c r="C188" s="18" t="s">
        <v>512</v>
      </c>
      <c r="D188" s="18">
        <v>137912.91800000001</v>
      </c>
      <c r="E188" s="18">
        <v>12858</v>
      </c>
      <c r="F188" s="18">
        <v>150770.91800000001</v>
      </c>
      <c r="G188" s="18">
        <v>73574</v>
      </c>
      <c r="H188" s="18">
        <v>22625</v>
      </c>
      <c r="I188" s="18">
        <v>2010</v>
      </c>
      <c r="J188" s="18">
        <v>0</v>
      </c>
      <c r="K188" s="18">
        <v>6220</v>
      </c>
      <c r="L188" s="18">
        <v>442</v>
      </c>
      <c r="M188" s="18">
        <v>6310</v>
      </c>
      <c r="N188" s="18">
        <v>12858</v>
      </c>
      <c r="O188" s="18">
        <v>876</v>
      </c>
      <c r="P188" s="18">
        <v>103113.961</v>
      </c>
      <c r="Q188" s="18">
        <v>26226.75</v>
      </c>
      <c r="R188" s="18">
        <v>-6483.8</v>
      </c>
      <c r="S188" s="18">
        <v>9856.6</v>
      </c>
      <c r="T188" s="18">
        <v>132713.511</v>
      </c>
      <c r="U188" s="18">
        <v>150770.91800000001</v>
      </c>
      <c r="V188" s="18">
        <v>128155.2803</v>
      </c>
      <c r="W188" s="18">
        <v>4558.2307000000001</v>
      </c>
      <c r="X188" s="18">
        <v>3190.7614899999999</v>
      </c>
      <c r="Y188" s="18">
        <v>1.0209999999999999</v>
      </c>
      <c r="Z188" s="18">
        <v>24856</v>
      </c>
      <c r="AA188" s="18">
        <v>153937.10727800001</v>
      </c>
      <c r="AB188" s="18">
        <v>153864.832924077</v>
      </c>
      <c r="AC188" s="18">
        <v>6190.24915207905</v>
      </c>
      <c r="AD188" s="18">
        <v>683.25200535058502</v>
      </c>
      <c r="AE188" s="18">
        <v>16982912</v>
      </c>
      <c r="AF188" s="18"/>
      <c r="AG188" s="18"/>
    </row>
    <row r="189" spans="1:33">
      <c r="A189" s="18" t="s">
        <v>801</v>
      </c>
      <c r="B189" s="18" t="s">
        <v>846</v>
      </c>
      <c r="C189" s="18" t="s">
        <v>513</v>
      </c>
      <c r="D189" s="18">
        <v>101989.379</v>
      </c>
      <c r="E189" s="18">
        <v>5886</v>
      </c>
      <c r="F189" s="18">
        <v>107875.379</v>
      </c>
      <c r="G189" s="18">
        <v>61625</v>
      </c>
      <c r="H189" s="18">
        <v>3756</v>
      </c>
      <c r="I189" s="18">
        <v>2046</v>
      </c>
      <c r="J189" s="18">
        <v>4935</v>
      </c>
      <c r="K189" s="18">
        <v>0</v>
      </c>
      <c r="L189" s="18">
        <v>539</v>
      </c>
      <c r="M189" s="18">
        <v>16457</v>
      </c>
      <c r="N189" s="18">
        <v>5886</v>
      </c>
      <c r="O189" s="18">
        <v>401</v>
      </c>
      <c r="P189" s="18">
        <v>86367.4375</v>
      </c>
      <c r="Q189" s="18">
        <v>9126.4500000000007</v>
      </c>
      <c r="R189" s="18">
        <v>-14787.45</v>
      </c>
      <c r="S189" s="18">
        <v>2205.41</v>
      </c>
      <c r="T189" s="18">
        <v>82911.847500000003</v>
      </c>
      <c r="U189" s="18">
        <v>107875.379</v>
      </c>
      <c r="V189" s="18">
        <v>91694.072150000007</v>
      </c>
      <c r="W189" s="18">
        <v>-8782.2246499999892</v>
      </c>
      <c r="X189" s="18">
        <v>-6147.5572549999897</v>
      </c>
      <c r="Y189" s="18">
        <v>0.94299999999999995</v>
      </c>
      <c r="Z189" s="18">
        <v>16161</v>
      </c>
      <c r="AA189" s="18">
        <v>101726.482397</v>
      </c>
      <c r="AB189" s="18">
        <v>101678.721230624</v>
      </c>
      <c r="AC189" s="18">
        <v>6291.6107438044801</v>
      </c>
      <c r="AD189" s="18">
        <v>784.613597076014</v>
      </c>
      <c r="AE189" s="18">
        <v>12680140</v>
      </c>
      <c r="AF189" s="18"/>
      <c r="AG189" s="18"/>
    </row>
    <row r="190" spans="1:33">
      <c r="A190" s="18" t="s">
        <v>801</v>
      </c>
      <c r="B190" s="18" t="s">
        <v>847</v>
      </c>
      <c r="C190" s="18" t="s">
        <v>514</v>
      </c>
      <c r="D190" s="18">
        <v>50856.014999999999</v>
      </c>
      <c r="E190" s="18">
        <v>7750</v>
      </c>
      <c r="F190" s="18">
        <v>58606.014999999999</v>
      </c>
      <c r="G190" s="18">
        <v>35675</v>
      </c>
      <c r="H190" s="18">
        <v>10477</v>
      </c>
      <c r="I190" s="18">
        <v>17001</v>
      </c>
      <c r="J190" s="18">
        <v>3681</v>
      </c>
      <c r="K190" s="18">
        <v>0</v>
      </c>
      <c r="L190" s="18">
        <v>15986</v>
      </c>
      <c r="M190" s="18">
        <v>14872</v>
      </c>
      <c r="N190" s="18">
        <v>7750</v>
      </c>
      <c r="O190" s="18">
        <v>1068</v>
      </c>
      <c r="P190" s="18">
        <v>49998.512499999997</v>
      </c>
      <c r="Q190" s="18">
        <v>26485.15</v>
      </c>
      <c r="R190" s="18">
        <v>-27137.1</v>
      </c>
      <c r="S190" s="18">
        <v>4059.26</v>
      </c>
      <c r="T190" s="18">
        <v>53405.822500000002</v>
      </c>
      <c r="U190" s="18">
        <v>58606.014999999999</v>
      </c>
      <c r="V190" s="18">
        <v>49815.11275</v>
      </c>
      <c r="W190" s="18">
        <v>3590.70974999999</v>
      </c>
      <c r="X190" s="18">
        <v>2513.4968250000002</v>
      </c>
      <c r="Y190" s="18">
        <v>1.0429999999999999</v>
      </c>
      <c r="Z190" s="18">
        <v>12176</v>
      </c>
      <c r="AA190" s="18">
        <v>61126.073644999997</v>
      </c>
      <c r="AB190" s="18">
        <v>61097.374603172597</v>
      </c>
      <c r="AC190" s="18">
        <v>5017.8527105102403</v>
      </c>
      <c r="AD190" s="18">
        <v>-489.14443621822602</v>
      </c>
      <c r="AE190" s="18">
        <v>-5955823</v>
      </c>
      <c r="AF190" s="18"/>
      <c r="AG190" s="18"/>
    </row>
    <row r="191" spans="1:33">
      <c r="A191" s="18" t="s">
        <v>801</v>
      </c>
      <c r="B191" s="18" t="s">
        <v>848</v>
      </c>
      <c r="C191" s="18" t="s">
        <v>515</v>
      </c>
      <c r="D191" s="18">
        <v>244287.21599999999</v>
      </c>
      <c r="E191" s="18">
        <v>14408</v>
      </c>
      <c r="F191" s="18">
        <v>258695.21599999999</v>
      </c>
      <c r="G191" s="18">
        <v>160535</v>
      </c>
      <c r="H191" s="18">
        <v>25134</v>
      </c>
      <c r="I191" s="18">
        <v>5926</v>
      </c>
      <c r="J191" s="18">
        <v>0</v>
      </c>
      <c r="K191" s="18">
        <v>5856</v>
      </c>
      <c r="L191" s="18">
        <v>1235</v>
      </c>
      <c r="M191" s="18">
        <v>19989</v>
      </c>
      <c r="N191" s="18">
        <v>14408</v>
      </c>
      <c r="O191" s="18">
        <v>447</v>
      </c>
      <c r="P191" s="18">
        <v>224989.80249999999</v>
      </c>
      <c r="Q191" s="18">
        <v>31378.6</v>
      </c>
      <c r="R191" s="18">
        <v>-18420.349999999999</v>
      </c>
      <c r="S191" s="18">
        <v>8848.67</v>
      </c>
      <c r="T191" s="18">
        <v>246796.7225</v>
      </c>
      <c r="U191" s="18">
        <v>258695.21599999999</v>
      </c>
      <c r="V191" s="18">
        <v>219890.93359999999</v>
      </c>
      <c r="W191" s="18">
        <v>26905.7889</v>
      </c>
      <c r="X191" s="18">
        <v>18834.052230000001</v>
      </c>
      <c r="Y191" s="18">
        <v>1.073</v>
      </c>
      <c r="Z191" s="18">
        <v>39576</v>
      </c>
      <c r="AA191" s="18">
        <v>277579.96676799998</v>
      </c>
      <c r="AB191" s="18">
        <v>277449.64138307498</v>
      </c>
      <c r="AC191" s="18">
        <v>7010.55289526671</v>
      </c>
      <c r="AD191" s="18">
        <v>1503.5557485382501</v>
      </c>
      <c r="AE191" s="18">
        <v>59504722</v>
      </c>
      <c r="AF191" s="18"/>
      <c r="AG191" s="18"/>
    </row>
    <row r="192" spans="1:33">
      <c r="A192" s="18" t="s">
        <v>801</v>
      </c>
      <c r="B192" s="18" t="s">
        <v>849</v>
      </c>
      <c r="C192" s="18" t="s">
        <v>516</v>
      </c>
      <c r="D192" s="18">
        <v>96861.801000000007</v>
      </c>
      <c r="E192" s="18">
        <v>4965</v>
      </c>
      <c r="F192" s="18">
        <v>101826.80100000001</v>
      </c>
      <c r="G192" s="18">
        <v>67033</v>
      </c>
      <c r="H192" s="18">
        <v>2559</v>
      </c>
      <c r="I192" s="18">
        <v>1505</v>
      </c>
      <c r="J192" s="18">
        <v>0</v>
      </c>
      <c r="K192" s="18">
        <v>5346</v>
      </c>
      <c r="L192" s="18">
        <v>474</v>
      </c>
      <c r="M192" s="18">
        <v>16993</v>
      </c>
      <c r="N192" s="18">
        <v>4965</v>
      </c>
      <c r="O192" s="18">
        <v>1922</v>
      </c>
      <c r="P192" s="18">
        <v>93946.749500000005</v>
      </c>
      <c r="Q192" s="18">
        <v>7998.5</v>
      </c>
      <c r="R192" s="18">
        <v>-16480.650000000001</v>
      </c>
      <c r="S192" s="18">
        <v>1331.44</v>
      </c>
      <c r="T192" s="18">
        <v>86796.039499999999</v>
      </c>
      <c r="U192" s="18">
        <v>101826.80100000001</v>
      </c>
      <c r="V192" s="18">
        <v>86552.780849999996</v>
      </c>
      <c r="W192" s="18">
        <v>243.25864999998899</v>
      </c>
      <c r="X192" s="18">
        <v>170.28105499999199</v>
      </c>
      <c r="Y192" s="18">
        <v>1.002</v>
      </c>
      <c r="Z192" s="18">
        <v>12357</v>
      </c>
      <c r="AA192" s="18">
        <v>102030.454602</v>
      </c>
      <c r="AB192" s="18">
        <v>101982.55071893201</v>
      </c>
      <c r="AC192" s="18">
        <v>8253.0185901863006</v>
      </c>
      <c r="AD192" s="18">
        <v>2746.0214434578402</v>
      </c>
      <c r="AE192" s="18">
        <v>33932587</v>
      </c>
      <c r="AF192" s="18"/>
      <c r="AG192" s="18"/>
    </row>
    <row r="193" spans="1:33">
      <c r="A193" s="18" t="s">
        <v>801</v>
      </c>
      <c r="B193" s="18" t="s">
        <v>850</v>
      </c>
      <c r="C193" s="18" t="s">
        <v>517</v>
      </c>
      <c r="D193" s="18">
        <v>51459.305999999997</v>
      </c>
      <c r="E193" s="18">
        <v>3692</v>
      </c>
      <c r="F193" s="18">
        <v>55151.305999999997</v>
      </c>
      <c r="G193" s="18">
        <v>44964</v>
      </c>
      <c r="H193" s="18">
        <v>10711</v>
      </c>
      <c r="I193" s="18">
        <v>1814</v>
      </c>
      <c r="J193" s="18">
        <v>0</v>
      </c>
      <c r="K193" s="18">
        <v>3110</v>
      </c>
      <c r="L193" s="18">
        <v>606</v>
      </c>
      <c r="M193" s="18">
        <v>6572</v>
      </c>
      <c r="N193" s="18">
        <v>3692</v>
      </c>
      <c r="O193" s="18">
        <v>68</v>
      </c>
      <c r="P193" s="18">
        <v>63017.046000000002</v>
      </c>
      <c r="Q193" s="18">
        <v>13289.75</v>
      </c>
      <c r="R193" s="18">
        <v>-6159.1</v>
      </c>
      <c r="S193" s="18">
        <v>2020.96</v>
      </c>
      <c r="T193" s="18">
        <v>72168.656000000003</v>
      </c>
      <c r="U193" s="18">
        <v>55151.305999999997</v>
      </c>
      <c r="V193" s="18">
        <v>46878.610099999998</v>
      </c>
      <c r="W193" s="18">
        <v>25290.045900000001</v>
      </c>
      <c r="X193" s="18">
        <v>17703.03213</v>
      </c>
      <c r="Y193" s="18">
        <v>1.321</v>
      </c>
      <c r="Z193" s="18">
        <v>12934</v>
      </c>
      <c r="AA193" s="18">
        <v>72854.875226000004</v>
      </c>
      <c r="AB193" s="18">
        <v>72820.669444624597</v>
      </c>
      <c r="AC193" s="18">
        <v>5630.1739171659601</v>
      </c>
      <c r="AD193" s="18">
        <v>123.176770437502</v>
      </c>
      <c r="AE193" s="18">
        <v>1593168</v>
      </c>
      <c r="AF193" s="18"/>
      <c r="AG193" s="18"/>
    </row>
    <row r="194" spans="1:33">
      <c r="A194" s="18" t="s">
        <v>851</v>
      </c>
      <c r="B194" s="18" t="s">
        <v>852</v>
      </c>
      <c r="C194" s="18" t="s">
        <v>519</v>
      </c>
      <c r="D194" s="18">
        <v>133911.32699999999</v>
      </c>
      <c r="E194" s="18">
        <v>12186</v>
      </c>
      <c r="F194" s="18">
        <v>146097.32699999999</v>
      </c>
      <c r="G194" s="18">
        <v>82516</v>
      </c>
      <c r="H194" s="18">
        <v>11434</v>
      </c>
      <c r="I194" s="18">
        <v>13380</v>
      </c>
      <c r="J194" s="18">
        <v>0</v>
      </c>
      <c r="K194" s="18">
        <v>5169</v>
      </c>
      <c r="L194" s="18">
        <v>191</v>
      </c>
      <c r="M194" s="18">
        <v>31993</v>
      </c>
      <c r="N194" s="18">
        <v>12186</v>
      </c>
      <c r="O194" s="18">
        <v>310</v>
      </c>
      <c r="P194" s="18">
        <v>115646.174</v>
      </c>
      <c r="Q194" s="18">
        <v>25485.55</v>
      </c>
      <c r="R194" s="18">
        <v>-27619.9</v>
      </c>
      <c r="S194" s="18">
        <v>4919.29</v>
      </c>
      <c r="T194" s="18">
        <v>118431.114</v>
      </c>
      <c r="U194" s="18">
        <v>146097.32699999999</v>
      </c>
      <c r="V194" s="18">
        <v>124182.72795</v>
      </c>
      <c r="W194" s="18">
        <v>-5751.6139499999999</v>
      </c>
      <c r="X194" s="18">
        <v>-4026.1297650000001</v>
      </c>
      <c r="Y194" s="18">
        <v>0.97199999999999998</v>
      </c>
      <c r="Z194" s="18">
        <v>25882</v>
      </c>
      <c r="AA194" s="18">
        <v>142006.60184399999</v>
      </c>
      <c r="AB194" s="18">
        <v>141939.92893073999</v>
      </c>
      <c r="AC194" s="18">
        <v>5484.1174921080101</v>
      </c>
      <c r="AD194" s="18">
        <v>-22.879654620449401</v>
      </c>
      <c r="AE194" s="18">
        <v>-592171</v>
      </c>
      <c r="AF194" s="18"/>
      <c r="AG194" s="18"/>
    </row>
    <row r="195" spans="1:33">
      <c r="A195" s="18" t="s">
        <v>851</v>
      </c>
      <c r="B195" s="18" t="s">
        <v>853</v>
      </c>
      <c r="C195" s="18" t="s">
        <v>520</v>
      </c>
      <c r="D195" s="18">
        <v>41675.436999999998</v>
      </c>
      <c r="E195" s="18">
        <v>4552</v>
      </c>
      <c r="F195" s="18">
        <v>46227.436999999998</v>
      </c>
      <c r="G195" s="18">
        <v>18161</v>
      </c>
      <c r="H195" s="18">
        <v>9387</v>
      </c>
      <c r="I195" s="18">
        <v>3064</v>
      </c>
      <c r="J195" s="18">
        <v>0</v>
      </c>
      <c r="K195" s="18">
        <v>2107</v>
      </c>
      <c r="L195" s="18">
        <v>0</v>
      </c>
      <c r="M195" s="18">
        <v>2082</v>
      </c>
      <c r="N195" s="18">
        <v>4552</v>
      </c>
      <c r="O195" s="18">
        <v>0</v>
      </c>
      <c r="P195" s="18">
        <v>25452.641500000002</v>
      </c>
      <c r="Q195" s="18">
        <v>12374.3</v>
      </c>
      <c r="R195" s="18">
        <v>-1769.7</v>
      </c>
      <c r="S195" s="18">
        <v>3515.26</v>
      </c>
      <c r="T195" s="18">
        <v>39572.501499999998</v>
      </c>
      <c r="U195" s="18">
        <v>46227.436999999998</v>
      </c>
      <c r="V195" s="18">
        <v>39293.321450000003</v>
      </c>
      <c r="W195" s="18">
        <v>279.18005000001</v>
      </c>
      <c r="X195" s="18">
        <v>195.426035000007</v>
      </c>
      <c r="Y195" s="18">
        <v>1.004</v>
      </c>
      <c r="Z195" s="18">
        <v>8471</v>
      </c>
      <c r="AA195" s="18">
        <v>46412.346748000004</v>
      </c>
      <c r="AB195" s="18">
        <v>46390.555885260103</v>
      </c>
      <c r="AC195" s="18">
        <v>5476.3966338401697</v>
      </c>
      <c r="AD195" s="18">
        <v>-30.6005128882889</v>
      </c>
      <c r="AE195" s="18">
        <v>-259217</v>
      </c>
      <c r="AF195" s="18"/>
      <c r="AG195" s="18"/>
    </row>
    <row r="196" spans="1:33">
      <c r="A196" s="18" t="s">
        <v>851</v>
      </c>
      <c r="B196" s="18" t="s">
        <v>854</v>
      </c>
      <c r="C196" s="18" t="s">
        <v>521</v>
      </c>
      <c r="D196" s="18">
        <v>51439.406000000003</v>
      </c>
      <c r="E196" s="18">
        <v>5507</v>
      </c>
      <c r="F196" s="18">
        <v>56946.406000000003</v>
      </c>
      <c r="G196" s="18">
        <v>45334</v>
      </c>
      <c r="H196" s="18">
        <v>4497</v>
      </c>
      <c r="I196" s="18">
        <v>330</v>
      </c>
      <c r="J196" s="18">
        <v>0</v>
      </c>
      <c r="K196" s="18">
        <v>3496</v>
      </c>
      <c r="L196" s="18">
        <v>144</v>
      </c>
      <c r="M196" s="18">
        <v>21172</v>
      </c>
      <c r="N196" s="18">
        <v>5507</v>
      </c>
      <c r="O196" s="18">
        <v>239</v>
      </c>
      <c r="P196" s="18">
        <v>63535.601000000002</v>
      </c>
      <c r="Q196" s="18">
        <v>7074.55</v>
      </c>
      <c r="R196" s="18">
        <v>-18321.75</v>
      </c>
      <c r="S196" s="18">
        <v>1081.71</v>
      </c>
      <c r="T196" s="18">
        <v>53370.110999999997</v>
      </c>
      <c r="U196" s="18">
        <v>56946.406000000003</v>
      </c>
      <c r="V196" s="18">
        <v>48404.445099999997</v>
      </c>
      <c r="W196" s="18">
        <v>4965.66589999999</v>
      </c>
      <c r="X196" s="18">
        <v>3475.9661299999898</v>
      </c>
      <c r="Y196" s="18">
        <v>1.0609999999999999</v>
      </c>
      <c r="Z196" s="18">
        <v>10409</v>
      </c>
      <c r="AA196" s="18">
        <v>60420.136766000003</v>
      </c>
      <c r="AB196" s="18">
        <v>60391.7691655823</v>
      </c>
      <c r="AC196" s="18">
        <v>5801.8800235932704</v>
      </c>
      <c r="AD196" s="18">
        <v>294.88287686480601</v>
      </c>
      <c r="AE196" s="18">
        <v>3069436</v>
      </c>
      <c r="AF196" s="18"/>
      <c r="AG196" s="18"/>
    </row>
    <row r="197" spans="1:33">
      <c r="A197" s="18" t="s">
        <v>851</v>
      </c>
      <c r="B197" s="18" t="s">
        <v>855</v>
      </c>
      <c r="C197" s="18" t="s">
        <v>522</v>
      </c>
      <c r="D197" s="18">
        <v>55381.154000000002</v>
      </c>
      <c r="E197" s="18">
        <v>7323</v>
      </c>
      <c r="F197" s="18">
        <v>62704.154000000002</v>
      </c>
      <c r="G197" s="18">
        <v>47392</v>
      </c>
      <c r="H197" s="18">
        <v>5262</v>
      </c>
      <c r="I197" s="18">
        <v>1048</v>
      </c>
      <c r="J197" s="18">
        <v>0</v>
      </c>
      <c r="K197" s="18">
        <v>4306</v>
      </c>
      <c r="L197" s="18">
        <v>3</v>
      </c>
      <c r="M197" s="18">
        <v>19241</v>
      </c>
      <c r="N197" s="18">
        <v>7323</v>
      </c>
      <c r="O197" s="18">
        <v>0</v>
      </c>
      <c r="P197" s="18">
        <v>66419.888000000006</v>
      </c>
      <c r="Q197" s="18">
        <v>9023.6</v>
      </c>
      <c r="R197" s="18">
        <v>-16357.4</v>
      </c>
      <c r="S197" s="18">
        <v>2953.58</v>
      </c>
      <c r="T197" s="18">
        <v>62039.667999999998</v>
      </c>
      <c r="U197" s="18">
        <v>62704.154000000002</v>
      </c>
      <c r="V197" s="18">
        <v>53298.530899999998</v>
      </c>
      <c r="W197" s="18">
        <v>8741.1370999999999</v>
      </c>
      <c r="X197" s="18">
        <v>6118.7959700000001</v>
      </c>
      <c r="Y197" s="18">
        <v>1.0980000000000001</v>
      </c>
      <c r="Z197" s="18">
        <v>11589</v>
      </c>
      <c r="AA197" s="18">
        <v>68849.161091999995</v>
      </c>
      <c r="AB197" s="18">
        <v>68816.836016363202</v>
      </c>
      <c r="AC197" s="18">
        <v>5938.11683634163</v>
      </c>
      <c r="AD197" s="18">
        <v>431.11968961317001</v>
      </c>
      <c r="AE197" s="18">
        <v>4996246</v>
      </c>
      <c r="AF197" s="18"/>
      <c r="AG197" s="18"/>
    </row>
    <row r="198" spans="1:33">
      <c r="A198" s="18" t="s">
        <v>851</v>
      </c>
      <c r="B198" s="18" t="s">
        <v>856</v>
      </c>
      <c r="C198" s="18" t="s">
        <v>523</v>
      </c>
      <c r="D198" s="18">
        <v>50285.404999999999</v>
      </c>
      <c r="E198" s="18">
        <v>7381</v>
      </c>
      <c r="F198" s="18">
        <v>57666.404999999999</v>
      </c>
      <c r="G198" s="18">
        <v>39416</v>
      </c>
      <c r="H198" s="18">
        <v>4439</v>
      </c>
      <c r="I198" s="18">
        <v>791</v>
      </c>
      <c r="J198" s="18">
        <v>0</v>
      </c>
      <c r="K198" s="18">
        <v>4352</v>
      </c>
      <c r="L198" s="18">
        <v>419</v>
      </c>
      <c r="M198" s="18">
        <v>25410</v>
      </c>
      <c r="N198" s="18">
        <v>7381</v>
      </c>
      <c r="O198" s="18">
        <v>0</v>
      </c>
      <c r="P198" s="18">
        <v>55241.523999999998</v>
      </c>
      <c r="Q198" s="18">
        <v>8144.7</v>
      </c>
      <c r="R198" s="18">
        <v>-21954.65</v>
      </c>
      <c r="S198" s="18">
        <v>1954.15</v>
      </c>
      <c r="T198" s="18">
        <v>43385.724000000002</v>
      </c>
      <c r="U198" s="18">
        <v>57666.404999999999</v>
      </c>
      <c r="V198" s="18">
        <v>49016.44425</v>
      </c>
      <c r="W198" s="18">
        <v>-5630.7202500000103</v>
      </c>
      <c r="X198" s="18">
        <v>-3941.504175</v>
      </c>
      <c r="Y198" s="18">
        <v>0.93200000000000005</v>
      </c>
      <c r="Z198" s="18">
        <v>9090</v>
      </c>
      <c r="AA198" s="18">
        <v>53745.089460000003</v>
      </c>
      <c r="AB198" s="18">
        <v>53719.855832540401</v>
      </c>
      <c r="AC198" s="18">
        <v>5909.7751190913496</v>
      </c>
      <c r="AD198" s="18">
        <v>402.777972362887</v>
      </c>
      <c r="AE198" s="18">
        <v>3661252</v>
      </c>
      <c r="AF198" s="18"/>
      <c r="AG198" s="18"/>
    </row>
    <row r="199" spans="1:33">
      <c r="A199" s="18" t="s">
        <v>851</v>
      </c>
      <c r="B199" s="18" t="s">
        <v>857</v>
      </c>
      <c r="C199" s="18" t="s">
        <v>524</v>
      </c>
      <c r="D199" s="18">
        <v>55222.135000000002</v>
      </c>
      <c r="E199" s="18">
        <v>7534</v>
      </c>
      <c r="F199" s="18">
        <v>62756.135000000002</v>
      </c>
      <c r="G199" s="18">
        <v>60730</v>
      </c>
      <c r="H199" s="18">
        <v>6708</v>
      </c>
      <c r="I199" s="18">
        <v>585</v>
      </c>
      <c r="J199" s="18">
        <v>300</v>
      </c>
      <c r="K199" s="18">
        <v>3615</v>
      </c>
      <c r="L199" s="18">
        <v>33</v>
      </c>
      <c r="M199" s="18">
        <v>33002</v>
      </c>
      <c r="N199" s="18">
        <v>7534</v>
      </c>
      <c r="O199" s="18">
        <v>17</v>
      </c>
      <c r="P199" s="18">
        <v>85113.095000000001</v>
      </c>
      <c r="Q199" s="18">
        <v>9526.7999999999993</v>
      </c>
      <c r="R199" s="18">
        <v>-28094.2</v>
      </c>
      <c r="S199" s="18">
        <v>793.56</v>
      </c>
      <c r="T199" s="18">
        <v>67339.255000000005</v>
      </c>
      <c r="U199" s="18">
        <v>62756.135000000002</v>
      </c>
      <c r="V199" s="18">
        <v>53342.714749999999</v>
      </c>
      <c r="W199" s="18">
        <v>13996.54025</v>
      </c>
      <c r="X199" s="18">
        <v>9797.5781750000006</v>
      </c>
      <c r="Y199" s="18">
        <v>1.1559999999999999</v>
      </c>
      <c r="Z199" s="18">
        <v>11569</v>
      </c>
      <c r="AA199" s="18">
        <v>72546.092059999995</v>
      </c>
      <c r="AB199" s="18">
        <v>72512.031254090296</v>
      </c>
      <c r="AC199" s="18">
        <v>6267.7872983049801</v>
      </c>
      <c r="AD199" s="18">
        <v>760.79015157651997</v>
      </c>
      <c r="AE199" s="18">
        <v>8801581</v>
      </c>
      <c r="AF199" s="18"/>
      <c r="AG199" s="18"/>
    </row>
    <row r="200" spans="1:33">
      <c r="A200" s="18" t="s">
        <v>851</v>
      </c>
      <c r="B200" s="18" t="s">
        <v>858</v>
      </c>
      <c r="C200" s="18" t="s">
        <v>525</v>
      </c>
      <c r="D200" s="18">
        <v>77483.481</v>
      </c>
      <c r="E200" s="18">
        <v>7446</v>
      </c>
      <c r="F200" s="18">
        <v>84929.481</v>
      </c>
      <c r="G200" s="18">
        <v>66401</v>
      </c>
      <c r="H200" s="18">
        <v>10129</v>
      </c>
      <c r="I200" s="18">
        <v>2289</v>
      </c>
      <c r="J200" s="18">
        <v>0</v>
      </c>
      <c r="K200" s="18">
        <v>2341</v>
      </c>
      <c r="L200" s="18">
        <v>259</v>
      </c>
      <c r="M200" s="18">
        <v>26577</v>
      </c>
      <c r="N200" s="18">
        <v>7446</v>
      </c>
      <c r="O200" s="18">
        <v>0</v>
      </c>
      <c r="P200" s="18">
        <v>93061.001499999998</v>
      </c>
      <c r="Q200" s="18">
        <v>12545.15</v>
      </c>
      <c r="R200" s="18">
        <v>-22810.6</v>
      </c>
      <c r="S200" s="18">
        <v>1811.01</v>
      </c>
      <c r="T200" s="18">
        <v>84606.561499999996</v>
      </c>
      <c r="U200" s="18">
        <v>84929.481</v>
      </c>
      <c r="V200" s="18">
        <v>72190.058850000001</v>
      </c>
      <c r="W200" s="18">
        <v>12416.50265</v>
      </c>
      <c r="X200" s="18">
        <v>8691.5518549999997</v>
      </c>
      <c r="Y200" s="18">
        <v>1.1020000000000001</v>
      </c>
      <c r="Z200" s="18">
        <v>16782</v>
      </c>
      <c r="AA200" s="18">
        <v>93592.288062000007</v>
      </c>
      <c r="AB200" s="18">
        <v>93548.3459464732</v>
      </c>
      <c r="AC200" s="18">
        <v>5574.3264179759999</v>
      </c>
      <c r="AD200" s="18">
        <v>67.329271247535004</v>
      </c>
      <c r="AE200" s="18">
        <v>1129920</v>
      </c>
      <c r="AF200" s="18"/>
      <c r="AG200" s="18"/>
    </row>
    <row r="201" spans="1:33">
      <c r="A201" s="18" t="s">
        <v>851</v>
      </c>
      <c r="B201" s="18" t="s">
        <v>859</v>
      </c>
      <c r="C201" s="18" t="s">
        <v>526</v>
      </c>
      <c r="D201" s="18">
        <v>465384.49900000001</v>
      </c>
      <c r="E201" s="18">
        <v>44686</v>
      </c>
      <c r="F201" s="18">
        <v>510070.49900000001</v>
      </c>
      <c r="G201" s="18">
        <v>189751</v>
      </c>
      <c r="H201" s="18">
        <v>110161</v>
      </c>
      <c r="I201" s="18">
        <v>14770</v>
      </c>
      <c r="J201" s="18">
        <v>0</v>
      </c>
      <c r="K201" s="18">
        <v>6838</v>
      </c>
      <c r="L201" s="18">
        <v>813</v>
      </c>
      <c r="M201" s="18">
        <v>13888</v>
      </c>
      <c r="N201" s="18">
        <v>44686</v>
      </c>
      <c r="O201" s="18">
        <v>4616</v>
      </c>
      <c r="P201" s="18">
        <v>265936.02649999998</v>
      </c>
      <c r="Q201" s="18">
        <v>112003.65</v>
      </c>
      <c r="R201" s="18">
        <v>-16419.45</v>
      </c>
      <c r="S201" s="18">
        <v>35622.14</v>
      </c>
      <c r="T201" s="18">
        <v>397142.3665</v>
      </c>
      <c r="U201" s="18">
        <v>510070.49900000001</v>
      </c>
      <c r="V201" s="18">
        <v>433559.92414999998</v>
      </c>
      <c r="W201" s="18">
        <v>-36417.557650000002</v>
      </c>
      <c r="X201" s="18">
        <v>-25492.290355000001</v>
      </c>
      <c r="Y201" s="18">
        <v>0.95</v>
      </c>
      <c r="Z201" s="18">
        <v>95282</v>
      </c>
      <c r="AA201" s="18">
        <v>484566.97405000002</v>
      </c>
      <c r="AB201" s="18">
        <v>484339.46707912599</v>
      </c>
      <c r="AC201" s="18">
        <v>5083.2210394316398</v>
      </c>
      <c r="AD201" s="18">
        <v>-423.77610729682198</v>
      </c>
      <c r="AE201" s="18">
        <v>-40378235</v>
      </c>
      <c r="AF201" s="18"/>
      <c r="AG201" s="18"/>
    </row>
    <row r="202" spans="1:33">
      <c r="A202" s="18" t="s">
        <v>851</v>
      </c>
      <c r="B202" s="18" t="s">
        <v>860</v>
      </c>
      <c r="C202" s="18" t="s">
        <v>527</v>
      </c>
      <c r="D202" s="18">
        <v>58308.063000000002</v>
      </c>
      <c r="E202" s="18">
        <v>6706</v>
      </c>
      <c r="F202" s="18">
        <v>65014.063000000002</v>
      </c>
      <c r="G202" s="18">
        <v>53442</v>
      </c>
      <c r="H202" s="18">
        <v>7163</v>
      </c>
      <c r="I202" s="18">
        <v>761</v>
      </c>
      <c r="J202" s="18">
        <v>0</v>
      </c>
      <c r="K202" s="18">
        <v>3446</v>
      </c>
      <c r="L202" s="18">
        <v>72</v>
      </c>
      <c r="M202" s="18">
        <v>26872</v>
      </c>
      <c r="N202" s="18">
        <v>6706</v>
      </c>
      <c r="O202" s="18">
        <v>1806</v>
      </c>
      <c r="P202" s="18">
        <v>74898.963000000003</v>
      </c>
      <c r="Q202" s="18">
        <v>9664.5</v>
      </c>
      <c r="R202" s="18">
        <v>-24437.5</v>
      </c>
      <c r="S202" s="18">
        <v>1131.8599999999999</v>
      </c>
      <c r="T202" s="18">
        <v>61257.822999999997</v>
      </c>
      <c r="U202" s="18">
        <v>65014.063000000002</v>
      </c>
      <c r="V202" s="18">
        <v>55261.953549999998</v>
      </c>
      <c r="W202" s="18">
        <v>5995.8694500000101</v>
      </c>
      <c r="X202" s="18">
        <v>4197.1086150000001</v>
      </c>
      <c r="Y202" s="18">
        <v>1.0649999999999999</v>
      </c>
      <c r="Z202" s="18">
        <v>12113</v>
      </c>
      <c r="AA202" s="18">
        <v>69239.977094999995</v>
      </c>
      <c r="AB202" s="18">
        <v>69207.468529010395</v>
      </c>
      <c r="AC202" s="18">
        <v>5713.4870411137099</v>
      </c>
      <c r="AD202" s="18">
        <v>206.48989438524899</v>
      </c>
      <c r="AE202" s="18">
        <v>2501212</v>
      </c>
      <c r="AF202" s="18"/>
      <c r="AG202" s="18"/>
    </row>
    <row r="203" spans="1:33">
      <c r="A203" s="18" t="s">
        <v>851</v>
      </c>
      <c r="B203" s="18" t="s">
        <v>861</v>
      </c>
      <c r="C203" s="18" t="s">
        <v>528</v>
      </c>
      <c r="D203" s="18">
        <v>123269.13499999999</v>
      </c>
      <c r="E203" s="18">
        <v>10265</v>
      </c>
      <c r="F203" s="18">
        <v>133534.13500000001</v>
      </c>
      <c r="G203" s="18">
        <v>66248</v>
      </c>
      <c r="H203" s="18">
        <v>22386</v>
      </c>
      <c r="I203" s="18">
        <v>1714</v>
      </c>
      <c r="J203" s="18">
        <v>0</v>
      </c>
      <c r="K203" s="18">
        <v>3319</v>
      </c>
      <c r="L203" s="18">
        <v>127</v>
      </c>
      <c r="M203" s="18">
        <v>18197</v>
      </c>
      <c r="N203" s="18">
        <v>10265</v>
      </c>
      <c r="O203" s="18">
        <v>17</v>
      </c>
      <c r="P203" s="18">
        <v>92846.572</v>
      </c>
      <c r="Q203" s="18">
        <v>23306.15</v>
      </c>
      <c r="R203" s="18">
        <v>-15589.85</v>
      </c>
      <c r="S203" s="18">
        <v>5631.76</v>
      </c>
      <c r="T203" s="18">
        <v>106194.632</v>
      </c>
      <c r="U203" s="18">
        <v>133534.13500000001</v>
      </c>
      <c r="V203" s="18">
        <v>113504.01475</v>
      </c>
      <c r="W203" s="18">
        <v>-7309.3827500000198</v>
      </c>
      <c r="X203" s="18">
        <v>-5116.5679250000103</v>
      </c>
      <c r="Y203" s="18">
        <v>0.96199999999999997</v>
      </c>
      <c r="Z203" s="18">
        <v>24127</v>
      </c>
      <c r="AA203" s="18">
        <v>128459.83787</v>
      </c>
      <c r="AB203" s="18">
        <v>128399.52524004799</v>
      </c>
      <c r="AC203" s="18">
        <v>5321.8189265158599</v>
      </c>
      <c r="AD203" s="18">
        <v>-185.17822021260699</v>
      </c>
      <c r="AE203" s="18">
        <v>-4467795</v>
      </c>
      <c r="AF203" s="18"/>
      <c r="AG203" s="18"/>
    </row>
    <row r="204" spans="1:33">
      <c r="A204" s="18" t="s">
        <v>851</v>
      </c>
      <c r="B204" s="18" t="s">
        <v>862</v>
      </c>
      <c r="C204" s="18" t="s">
        <v>529</v>
      </c>
      <c r="D204" s="18">
        <v>24925.9</v>
      </c>
      <c r="E204" s="18">
        <v>2405</v>
      </c>
      <c r="F204" s="18">
        <v>27330.9</v>
      </c>
      <c r="G204" s="18">
        <v>21828</v>
      </c>
      <c r="H204" s="18">
        <v>449</v>
      </c>
      <c r="I204" s="18">
        <v>187</v>
      </c>
      <c r="J204" s="18">
        <v>0</v>
      </c>
      <c r="K204" s="18">
        <v>2329</v>
      </c>
      <c r="L204" s="18">
        <v>270</v>
      </c>
      <c r="M204" s="18">
        <v>11058</v>
      </c>
      <c r="N204" s="18">
        <v>2405</v>
      </c>
      <c r="O204" s="18">
        <v>0</v>
      </c>
      <c r="P204" s="18">
        <v>30591.941999999999</v>
      </c>
      <c r="Q204" s="18">
        <v>2520.25</v>
      </c>
      <c r="R204" s="18">
        <v>-9628.7999999999993</v>
      </c>
      <c r="S204" s="18">
        <v>164.39</v>
      </c>
      <c r="T204" s="18">
        <v>23647.781999999999</v>
      </c>
      <c r="U204" s="18">
        <v>27330.9</v>
      </c>
      <c r="V204" s="18">
        <v>23231.264999999999</v>
      </c>
      <c r="W204" s="18">
        <v>416.51699999999602</v>
      </c>
      <c r="X204" s="18">
        <v>291.56189999999702</v>
      </c>
      <c r="Y204" s="18">
        <v>1.0109999999999999</v>
      </c>
      <c r="Z204" s="18">
        <v>3663</v>
      </c>
      <c r="AA204" s="18">
        <v>27631.5399</v>
      </c>
      <c r="AB204" s="18">
        <v>27618.5667336888</v>
      </c>
      <c r="AC204" s="18">
        <v>7539.8762581733099</v>
      </c>
      <c r="AD204" s="18">
        <v>2032.87911144485</v>
      </c>
      <c r="AE204" s="18">
        <v>7446436</v>
      </c>
      <c r="AF204" s="18"/>
      <c r="AG204" s="18"/>
    </row>
    <row r="205" spans="1:33">
      <c r="A205" s="18" t="s">
        <v>851</v>
      </c>
      <c r="B205" s="18" t="s">
        <v>863</v>
      </c>
      <c r="C205" s="18" t="s">
        <v>530</v>
      </c>
      <c r="D205" s="18">
        <v>8759.58</v>
      </c>
      <c r="E205" s="18">
        <v>1833</v>
      </c>
      <c r="F205" s="18">
        <v>10592.58</v>
      </c>
      <c r="G205" s="18">
        <v>13895</v>
      </c>
      <c r="H205" s="18">
        <v>2237</v>
      </c>
      <c r="I205" s="18">
        <v>0</v>
      </c>
      <c r="J205" s="18">
        <v>0</v>
      </c>
      <c r="K205" s="18">
        <v>1916</v>
      </c>
      <c r="L205" s="18">
        <v>0</v>
      </c>
      <c r="M205" s="18">
        <v>6307</v>
      </c>
      <c r="N205" s="18">
        <v>1833</v>
      </c>
      <c r="O205" s="18">
        <v>16</v>
      </c>
      <c r="P205" s="18">
        <v>19473.842499999999</v>
      </c>
      <c r="Q205" s="18">
        <v>3530.05</v>
      </c>
      <c r="R205" s="18">
        <v>-5374.55</v>
      </c>
      <c r="S205" s="18">
        <v>485.86</v>
      </c>
      <c r="T205" s="18">
        <v>18115.202499999999</v>
      </c>
      <c r="U205" s="18">
        <v>10592.58</v>
      </c>
      <c r="V205" s="18">
        <v>9003.6929999999993</v>
      </c>
      <c r="W205" s="18">
        <v>9111.5095000000001</v>
      </c>
      <c r="X205" s="18">
        <v>6378.0566500000004</v>
      </c>
      <c r="Y205" s="18">
        <v>1.6020000000000001</v>
      </c>
      <c r="Z205" s="18">
        <v>3932</v>
      </c>
      <c r="AA205" s="18">
        <v>16969.313160000002</v>
      </c>
      <c r="AB205" s="18">
        <v>16961.345970237599</v>
      </c>
      <c r="AC205" s="18">
        <v>4313.6688632343803</v>
      </c>
      <c r="AD205" s="18">
        <v>-1193.3282834940801</v>
      </c>
      <c r="AE205" s="18">
        <v>-4692167</v>
      </c>
      <c r="AF205" s="18"/>
      <c r="AG205" s="18"/>
    </row>
    <row r="206" spans="1:33">
      <c r="A206" s="18" t="s">
        <v>851</v>
      </c>
      <c r="B206" s="18" t="s">
        <v>864</v>
      </c>
      <c r="C206" s="18" t="s">
        <v>531</v>
      </c>
      <c r="D206" s="18">
        <v>91451.160999999993</v>
      </c>
      <c r="E206" s="18">
        <v>6610</v>
      </c>
      <c r="F206" s="18">
        <v>98061.160999999993</v>
      </c>
      <c r="G206" s="18">
        <v>58105</v>
      </c>
      <c r="H206" s="18">
        <v>8291</v>
      </c>
      <c r="I206" s="18">
        <v>1497</v>
      </c>
      <c r="J206" s="18">
        <v>0</v>
      </c>
      <c r="K206" s="18">
        <v>4400</v>
      </c>
      <c r="L206" s="18">
        <v>1672</v>
      </c>
      <c r="M206" s="18">
        <v>20098</v>
      </c>
      <c r="N206" s="18">
        <v>6610</v>
      </c>
      <c r="O206" s="18">
        <v>611</v>
      </c>
      <c r="P206" s="18">
        <v>81434.157500000001</v>
      </c>
      <c r="Q206" s="18">
        <v>12059.8</v>
      </c>
      <c r="R206" s="18">
        <v>-19023.849999999999</v>
      </c>
      <c r="S206" s="18">
        <v>2201.84</v>
      </c>
      <c r="T206" s="18">
        <v>76671.947499999995</v>
      </c>
      <c r="U206" s="18">
        <v>98061.160999999993</v>
      </c>
      <c r="V206" s="18">
        <v>83351.986850000001</v>
      </c>
      <c r="W206" s="18">
        <v>-6680.03934999998</v>
      </c>
      <c r="X206" s="18">
        <v>-4676.0275449999799</v>
      </c>
      <c r="Y206" s="18">
        <v>0.95199999999999996</v>
      </c>
      <c r="Z206" s="18">
        <v>13385</v>
      </c>
      <c r="AA206" s="18">
        <v>93354.225271999996</v>
      </c>
      <c r="AB206" s="18">
        <v>93310.394928317197</v>
      </c>
      <c r="AC206" s="18">
        <v>6971.2659640132397</v>
      </c>
      <c r="AD206" s="18">
        <v>1464.26881728477</v>
      </c>
      <c r="AE206" s="18">
        <v>19599238</v>
      </c>
      <c r="AF206" s="18"/>
      <c r="AG206" s="18"/>
    </row>
    <row r="207" spans="1:33">
      <c r="A207" s="18" t="s">
        <v>851</v>
      </c>
      <c r="B207" s="18" t="s">
        <v>865</v>
      </c>
      <c r="C207" s="18" t="s">
        <v>532</v>
      </c>
      <c r="D207" s="18">
        <v>88688.395000000004</v>
      </c>
      <c r="E207" s="18">
        <v>7262</v>
      </c>
      <c r="F207" s="18">
        <v>95950.395000000004</v>
      </c>
      <c r="G207" s="18">
        <v>42082</v>
      </c>
      <c r="H207" s="18">
        <v>11578</v>
      </c>
      <c r="I207" s="18">
        <v>520</v>
      </c>
      <c r="J207" s="18">
        <v>0</v>
      </c>
      <c r="K207" s="18">
        <v>2913</v>
      </c>
      <c r="L207" s="18">
        <v>50</v>
      </c>
      <c r="M207" s="18">
        <v>14</v>
      </c>
      <c r="N207" s="18">
        <v>7262</v>
      </c>
      <c r="O207" s="18">
        <v>0</v>
      </c>
      <c r="P207" s="18">
        <v>58977.923000000003</v>
      </c>
      <c r="Q207" s="18">
        <v>12759.35</v>
      </c>
      <c r="R207" s="18">
        <v>-54.4</v>
      </c>
      <c r="S207" s="18">
        <v>6170.32</v>
      </c>
      <c r="T207" s="18">
        <v>77853.192999999999</v>
      </c>
      <c r="U207" s="18">
        <v>95950.395000000004</v>
      </c>
      <c r="V207" s="18">
        <v>81557.835749999998</v>
      </c>
      <c r="W207" s="18">
        <v>-3704.64274999998</v>
      </c>
      <c r="X207" s="18">
        <v>-2593.2499249999901</v>
      </c>
      <c r="Y207" s="18">
        <v>0.97299999999999998</v>
      </c>
      <c r="Z207" s="18">
        <v>15445</v>
      </c>
      <c r="AA207" s="18">
        <v>93359.734335000001</v>
      </c>
      <c r="AB207" s="18">
        <v>93315.901404780496</v>
      </c>
      <c r="AC207" s="18">
        <v>6041.8194499696001</v>
      </c>
      <c r="AD207" s="18">
        <v>534.82230324114096</v>
      </c>
      <c r="AE207" s="18">
        <v>8260330</v>
      </c>
      <c r="AF207" s="18"/>
      <c r="AG207" s="18"/>
    </row>
    <row r="208" spans="1:33">
      <c r="A208" s="18" t="s">
        <v>851</v>
      </c>
      <c r="B208" s="18" t="s">
        <v>866</v>
      </c>
      <c r="C208" s="18" t="s">
        <v>533</v>
      </c>
      <c r="D208" s="18">
        <v>66613.684999999998</v>
      </c>
      <c r="E208" s="18">
        <v>6059</v>
      </c>
      <c r="F208" s="18">
        <v>72672.684999999998</v>
      </c>
      <c r="G208" s="18">
        <v>45038</v>
      </c>
      <c r="H208" s="18">
        <v>5866</v>
      </c>
      <c r="I208" s="18">
        <v>1707</v>
      </c>
      <c r="J208" s="18">
        <v>0</v>
      </c>
      <c r="K208" s="18">
        <v>3469</v>
      </c>
      <c r="L208" s="18">
        <v>203</v>
      </c>
      <c r="M208" s="18">
        <v>5305</v>
      </c>
      <c r="N208" s="18">
        <v>6059</v>
      </c>
      <c r="O208" s="18">
        <v>5</v>
      </c>
      <c r="P208" s="18">
        <v>63120.756999999998</v>
      </c>
      <c r="Q208" s="18">
        <v>9385.7000000000007</v>
      </c>
      <c r="R208" s="18">
        <v>-4686.05</v>
      </c>
      <c r="S208" s="18">
        <v>4248.3</v>
      </c>
      <c r="T208" s="18">
        <v>72068.706999999995</v>
      </c>
      <c r="U208" s="18">
        <v>72672.684999999998</v>
      </c>
      <c r="V208" s="18">
        <v>61771.782249999997</v>
      </c>
      <c r="W208" s="18">
        <v>10296.92475</v>
      </c>
      <c r="X208" s="18">
        <v>7207.8473249999997</v>
      </c>
      <c r="Y208" s="18">
        <v>1.099</v>
      </c>
      <c r="Z208" s="18">
        <v>11496</v>
      </c>
      <c r="AA208" s="18">
        <v>79867.280815000006</v>
      </c>
      <c r="AB208" s="18">
        <v>79829.782669019594</v>
      </c>
      <c r="AC208" s="18">
        <v>6944.1355835960003</v>
      </c>
      <c r="AD208" s="18">
        <v>1437.1384368675399</v>
      </c>
      <c r="AE208" s="18">
        <v>16521343</v>
      </c>
      <c r="AF208" s="18"/>
      <c r="AG208" s="18"/>
    </row>
    <row r="209" spans="1:33">
      <c r="A209" s="18" t="s">
        <v>851</v>
      </c>
      <c r="B209" s="18" t="s">
        <v>867</v>
      </c>
      <c r="C209" s="18" t="s">
        <v>534</v>
      </c>
      <c r="D209" s="18">
        <v>33341.732000000004</v>
      </c>
      <c r="E209" s="18">
        <v>6057</v>
      </c>
      <c r="F209" s="18">
        <v>39398.732000000004</v>
      </c>
      <c r="G209" s="18">
        <v>33226</v>
      </c>
      <c r="H209" s="18">
        <v>7425</v>
      </c>
      <c r="I209" s="18">
        <v>391</v>
      </c>
      <c r="J209" s="18">
        <v>0</v>
      </c>
      <c r="K209" s="18">
        <v>3447</v>
      </c>
      <c r="L209" s="18">
        <v>352</v>
      </c>
      <c r="M209" s="18">
        <v>19298</v>
      </c>
      <c r="N209" s="18">
        <v>6057</v>
      </c>
      <c r="O209" s="18">
        <v>472</v>
      </c>
      <c r="P209" s="18">
        <v>46566.239000000001</v>
      </c>
      <c r="Q209" s="18">
        <v>9573.5499999999993</v>
      </c>
      <c r="R209" s="18">
        <v>-17103.7</v>
      </c>
      <c r="S209" s="18">
        <v>1867.79</v>
      </c>
      <c r="T209" s="18">
        <v>40903.879000000001</v>
      </c>
      <c r="U209" s="18">
        <v>39398.732000000004</v>
      </c>
      <c r="V209" s="18">
        <v>33488.922200000001</v>
      </c>
      <c r="W209" s="18">
        <v>7414.9568000000099</v>
      </c>
      <c r="X209" s="18">
        <v>5190.46976</v>
      </c>
      <c r="Y209" s="18">
        <v>1.1319999999999999</v>
      </c>
      <c r="Z209" s="18">
        <v>9934</v>
      </c>
      <c r="AA209" s="18">
        <v>44599.364624000002</v>
      </c>
      <c r="AB209" s="18">
        <v>44578.424966755701</v>
      </c>
      <c r="AC209" s="18">
        <v>4487.4597308994998</v>
      </c>
      <c r="AD209" s="18">
        <v>-1019.53741582896</v>
      </c>
      <c r="AE209" s="18">
        <v>-10128085</v>
      </c>
      <c r="AF209" s="18"/>
      <c r="AG209" s="18"/>
    </row>
    <row r="210" spans="1:33">
      <c r="A210" s="18" t="s">
        <v>868</v>
      </c>
      <c r="B210" s="18" t="s">
        <v>869</v>
      </c>
      <c r="C210" s="18" t="s">
        <v>536</v>
      </c>
      <c r="D210" s="18">
        <v>54820.970999999998</v>
      </c>
      <c r="E210" s="18">
        <v>4679</v>
      </c>
      <c r="F210" s="18">
        <v>59499.970999999998</v>
      </c>
      <c r="G210" s="18">
        <v>34100</v>
      </c>
      <c r="H210" s="18">
        <v>9354</v>
      </c>
      <c r="I210" s="18">
        <v>237</v>
      </c>
      <c r="J210" s="18">
        <v>0</v>
      </c>
      <c r="K210" s="18">
        <v>2820</v>
      </c>
      <c r="L210" s="18">
        <v>1</v>
      </c>
      <c r="M210" s="18">
        <v>7165</v>
      </c>
      <c r="N210" s="18">
        <v>4679</v>
      </c>
      <c r="O210" s="18">
        <v>0</v>
      </c>
      <c r="P210" s="18">
        <v>47791.15</v>
      </c>
      <c r="Q210" s="18">
        <v>10549.35</v>
      </c>
      <c r="R210" s="18">
        <v>-6091.1</v>
      </c>
      <c r="S210" s="18">
        <v>2759.1</v>
      </c>
      <c r="T210" s="18">
        <v>55008.5</v>
      </c>
      <c r="U210" s="18">
        <v>59499.970999999998</v>
      </c>
      <c r="V210" s="18">
        <v>50574.975350000001</v>
      </c>
      <c r="W210" s="18">
        <v>4433.5246500000103</v>
      </c>
      <c r="X210" s="18">
        <v>3103.467255</v>
      </c>
      <c r="Y210" s="18">
        <v>1.052</v>
      </c>
      <c r="Z210" s="18">
        <v>11527</v>
      </c>
      <c r="AA210" s="18">
        <v>62593.969491999997</v>
      </c>
      <c r="AB210" s="18">
        <v>62564.581264661501</v>
      </c>
      <c r="AC210" s="18">
        <v>5427.6551804165401</v>
      </c>
      <c r="AD210" s="18">
        <v>-79.341966311921198</v>
      </c>
      <c r="AE210" s="18">
        <v>-914575</v>
      </c>
      <c r="AF210" s="18"/>
      <c r="AG210" s="18"/>
    </row>
    <row r="211" spans="1:33">
      <c r="A211" s="18" t="s">
        <v>868</v>
      </c>
      <c r="B211" s="18" t="s">
        <v>870</v>
      </c>
      <c r="C211" s="18" t="s">
        <v>537</v>
      </c>
      <c r="D211" s="18">
        <v>50544.9</v>
      </c>
      <c r="E211" s="18">
        <v>4095</v>
      </c>
      <c r="F211" s="18">
        <v>54639.9</v>
      </c>
      <c r="G211" s="18">
        <v>23631</v>
      </c>
      <c r="H211" s="18">
        <v>6264</v>
      </c>
      <c r="I211" s="18">
        <v>354</v>
      </c>
      <c r="J211" s="18">
        <v>0</v>
      </c>
      <c r="K211" s="18">
        <v>909</v>
      </c>
      <c r="L211" s="18">
        <v>4</v>
      </c>
      <c r="M211" s="18">
        <v>0</v>
      </c>
      <c r="N211" s="18">
        <v>4095</v>
      </c>
      <c r="O211" s="18">
        <v>64</v>
      </c>
      <c r="P211" s="18">
        <v>33118.8465</v>
      </c>
      <c r="Q211" s="18">
        <v>6397.95</v>
      </c>
      <c r="R211" s="18">
        <v>-57.8</v>
      </c>
      <c r="S211" s="18">
        <v>3480.75</v>
      </c>
      <c r="T211" s="18">
        <v>42939.746500000001</v>
      </c>
      <c r="U211" s="18">
        <v>54639.9</v>
      </c>
      <c r="V211" s="18">
        <v>46443.915000000001</v>
      </c>
      <c r="W211" s="18">
        <v>-3504.1685000000102</v>
      </c>
      <c r="X211" s="18">
        <v>-2452.91795</v>
      </c>
      <c r="Y211" s="18">
        <v>0.95499999999999996</v>
      </c>
      <c r="Z211" s="18">
        <v>9564</v>
      </c>
      <c r="AA211" s="18">
        <v>52181.104500000001</v>
      </c>
      <c r="AB211" s="18">
        <v>52156.605172440701</v>
      </c>
      <c r="AC211" s="18">
        <v>5453.4300682183903</v>
      </c>
      <c r="AD211" s="18">
        <v>-53.567078510072001</v>
      </c>
      <c r="AE211" s="18">
        <v>-512316</v>
      </c>
      <c r="AF211" s="18"/>
      <c r="AG211" s="18"/>
    </row>
    <row r="212" spans="1:33">
      <c r="A212" s="18" t="s">
        <v>868</v>
      </c>
      <c r="B212" s="18" t="s">
        <v>871</v>
      </c>
      <c r="C212" s="18" t="s">
        <v>538</v>
      </c>
      <c r="D212" s="18">
        <v>79650.849000000002</v>
      </c>
      <c r="E212" s="18">
        <v>6877</v>
      </c>
      <c r="F212" s="18">
        <v>86527.849000000002</v>
      </c>
      <c r="G212" s="18">
        <v>50842</v>
      </c>
      <c r="H212" s="18">
        <v>15897</v>
      </c>
      <c r="I212" s="18">
        <v>1066</v>
      </c>
      <c r="J212" s="18">
        <v>0</v>
      </c>
      <c r="K212" s="18">
        <v>3860</v>
      </c>
      <c r="L212" s="18">
        <v>117</v>
      </c>
      <c r="M212" s="18">
        <v>17695</v>
      </c>
      <c r="N212" s="18">
        <v>6877</v>
      </c>
      <c r="O212" s="18">
        <v>1596</v>
      </c>
      <c r="P212" s="18">
        <v>71255.062999999995</v>
      </c>
      <c r="Q212" s="18">
        <v>17699.55</v>
      </c>
      <c r="R212" s="18">
        <v>-16496.8</v>
      </c>
      <c r="S212" s="18">
        <v>2837.3</v>
      </c>
      <c r="T212" s="18">
        <v>75295.112999999998</v>
      </c>
      <c r="U212" s="18">
        <v>86527.849000000002</v>
      </c>
      <c r="V212" s="18">
        <v>73548.671650000004</v>
      </c>
      <c r="W212" s="18">
        <v>1746.4413499999901</v>
      </c>
      <c r="X212" s="18">
        <v>1222.508945</v>
      </c>
      <c r="Y212" s="18">
        <v>1.014</v>
      </c>
      <c r="Z212" s="18">
        <v>16158</v>
      </c>
      <c r="AA212" s="18">
        <v>87739.238886000006</v>
      </c>
      <c r="AB212" s="18">
        <v>87698.044810599196</v>
      </c>
      <c r="AC212" s="18">
        <v>5427.5309327020104</v>
      </c>
      <c r="AD212" s="18">
        <v>-79.4662140264481</v>
      </c>
      <c r="AE212" s="18">
        <v>-1284015</v>
      </c>
      <c r="AF212" s="18"/>
      <c r="AG212" s="18"/>
    </row>
    <row r="213" spans="1:33">
      <c r="A213" s="18" t="s">
        <v>868</v>
      </c>
      <c r="B213" s="18" t="s">
        <v>872</v>
      </c>
      <c r="C213" s="18" t="s">
        <v>539</v>
      </c>
      <c r="D213" s="18">
        <v>33335.525999999998</v>
      </c>
      <c r="E213" s="18">
        <v>3873</v>
      </c>
      <c r="F213" s="18">
        <v>37208.525999999998</v>
      </c>
      <c r="G213" s="18">
        <v>33071</v>
      </c>
      <c r="H213" s="18">
        <v>9428</v>
      </c>
      <c r="I213" s="18">
        <v>133</v>
      </c>
      <c r="J213" s="18">
        <v>0</v>
      </c>
      <c r="K213" s="18">
        <v>1878</v>
      </c>
      <c r="L213" s="18">
        <v>25</v>
      </c>
      <c r="M213" s="18">
        <v>19950</v>
      </c>
      <c r="N213" s="18">
        <v>3873</v>
      </c>
      <c r="O213" s="18">
        <v>0</v>
      </c>
      <c r="P213" s="18">
        <v>46349.006500000003</v>
      </c>
      <c r="Q213" s="18">
        <v>9723.15</v>
      </c>
      <c r="R213" s="18">
        <v>-16978.75</v>
      </c>
      <c r="S213" s="18">
        <v>-99.45</v>
      </c>
      <c r="T213" s="18">
        <v>38993.9565</v>
      </c>
      <c r="U213" s="18">
        <v>37208.525999999998</v>
      </c>
      <c r="V213" s="18">
        <v>31627.247100000001</v>
      </c>
      <c r="W213" s="18">
        <v>7366.7093999999997</v>
      </c>
      <c r="X213" s="18">
        <v>5156.6965799999998</v>
      </c>
      <c r="Y213" s="18">
        <v>1.139</v>
      </c>
      <c r="Z213" s="18">
        <v>6880</v>
      </c>
      <c r="AA213" s="18">
        <v>42380.511114000001</v>
      </c>
      <c r="AB213" s="18">
        <v>42360.613221192601</v>
      </c>
      <c r="AC213" s="18">
        <v>6157.0658751733399</v>
      </c>
      <c r="AD213" s="18">
        <v>650.06872844487998</v>
      </c>
      <c r="AE213" s="18">
        <v>4472473</v>
      </c>
      <c r="AF213" s="18"/>
      <c r="AG213" s="18"/>
    </row>
    <row r="214" spans="1:33">
      <c r="A214" s="18" t="s">
        <v>868</v>
      </c>
      <c r="B214" s="18" t="s">
        <v>873</v>
      </c>
      <c r="C214" s="18" t="s">
        <v>540</v>
      </c>
      <c r="D214" s="18">
        <v>159351.86300000001</v>
      </c>
      <c r="E214" s="18">
        <v>14690</v>
      </c>
      <c r="F214" s="18">
        <v>174041.86300000001</v>
      </c>
      <c r="G214" s="18">
        <v>83789</v>
      </c>
      <c r="H214" s="18">
        <v>17820</v>
      </c>
      <c r="I214" s="18">
        <v>2651</v>
      </c>
      <c r="J214" s="18">
        <v>0</v>
      </c>
      <c r="K214" s="18">
        <v>6081</v>
      </c>
      <c r="L214" s="18">
        <v>127</v>
      </c>
      <c r="M214" s="18">
        <v>20343</v>
      </c>
      <c r="N214" s="18">
        <v>14690</v>
      </c>
      <c r="O214" s="18">
        <v>438</v>
      </c>
      <c r="P214" s="18">
        <v>117430.28350000001</v>
      </c>
      <c r="Q214" s="18">
        <v>22569.200000000001</v>
      </c>
      <c r="R214" s="18">
        <v>-17771.8</v>
      </c>
      <c r="S214" s="18">
        <v>9028.19</v>
      </c>
      <c r="T214" s="18">
        <v>131255.87349999999</v>
      </c>
      <c r="U214" s="18">
        <v>174041.86300000001</v>
      </c>
      <c r="V214" s="18">
        <v>147935.58355000001</v>
      </c>
      <c r="W214" s="18">
        <v>-16679.710050000002</v>
      </c>
      <c r="X214" s="18">
        <v>-11675.797035</v>
      </c>
      <c r="Y214" s="18">
        <v>0.93300000000000005</v>
      </c>
      <c r="Z214" s="18">
        <v>30381</v>
      </c>
      <c r="AA214" s="18">
        <v>162381.05817900001</v>
      </c>
      <c r="AB214" s="18">
        <v>162304.81934174499</v>
      </c>
      <c r="AC214" s="18">
        <v>5342.3132662435401</v>
      </c>
      <c r="AD214" s="18">
        <v>-164.68388048491801</v>
      </c>
      <c r="AE214" s="18">
        <v>-5003261</v>
      </c>
      <c r="AF214" s="18"/>
      <c r="AG214" s="18"/>
    </row>
    <row r="215" spans="1:33">
      <c r="A215" s="18" t="s">
        <v>868</v>
      </c>
      <c r="B215" s="18" t="s">
        <v>874</v>
      </c>
      <c r="C215" s="18" t="s">
        <v>541</v>
      </c>
      <c r="D215" s="18">
        <v>154298.33900000001</v>
      </c>
      <c r="E215" s="18">
        <v>6672</v>
      </c>
      <c r="F215" s="18">
        <v>160970.33900000001</v>
      </c>
      <c r="G215" s="18">
        <v>93071</v>
      </c>
      <c r="H215" s="18">
        <v>16511</v>
      </c>
      <c r="I215" s="18">
        <v>2427</v>
      </c>
      <c r="J215" s="18">
        <v>0</v>
      </c>
      <c r="K215" s="18">
        <v>8327</v>
      </c>
      <c r="L215" s="18">
        <v>2118</v>
      </c>
      <c r="M215" s="18">
        <v>11040</v>
      </c>
      <c r="N215" s="18">
        <v>6672</v>
      </c>
      <c r="O215" s="18">
        <v>4446</v>
      </c>
      <c r="P215" s="18">
        <v>130439.0065</v>
      </c>
      <c r="Q215" s="18">
        <v>23175.25</v>
      </c>
      <c r="R215" s="18">
        <v>-14963.4</v>
      </c>
      <c r="S215" s="18">
        <v>3794.4</v>
      </c>
      <c r="T215" s="18">
        <v>142445.25649999999</v>
      </c>
      <c r="U215" s="18">
        <v>160970.33900000001</v>
      </c>
      <c r="V215" s="18">
        <v>136824.78815000001</v>
      </c>
      <c r="W215" s="18">
        <v>5620.4683500000101</v>
      </c>
      <c r="X215" s="18">
        <v>3934.3278450000098</v>
      </c>
      <c r="Y215" s="18">
        <v>1.024</v>
      </c>
      <c r="Z215" s="18">
        <v>22092</v>
      </c>
      <c r="AA215" s="18">
        <v>164833.627136</v>
      </c>
      <c r="AB215" s="18">
        <v>164756.23680356701</v>
      </c>
      <c r="AC215" s="18">
        <v>7457.7329713727504</v>
      </c>
      <c r="AD215" s="18">
        <v>1950.73582464428</v>
      </c>
      <c r="AE215" s="18">
        <v>43095656</v>
      </c>
      <c r="AF215" s="18"/>
      <c r="AG215" s="18"/>
    </row>
    <row r="216" spans="1:33">
      <c r="A216" s="18" t="s">
        <v>868</v>
      </c>
      <c r="B216" s="18" t="s">
        <v>875</v>
      </c>
      <c r="C216" s="18" t="s">
        <v>542</v>
      </c>
      <c r="D216" s="18">
        <v>32763.719000000001</v>
      </c>
      <c r="E216" s="18">
        <v>1420</v>
      </c>
      <c r="F216" s="18">
        <v>34183.718999999997</v>
      </c>
      <c r="G216" s="18">
        <v>16265</v>
      </c>
      <c r="H216" s="18">
        <v>9386</v>
      </c>
      <c r="I216" s="18">
        <v>230</v>
      </c>
      <c r="J216" s="18">
        <v>0</v>
      </c>
      <c r="K216" s="18">
        <v>2108</v>
      </c>
      <c r="L216" s="18">
        <v>0</v>
      </c>
      <c r="M216" s="18">
        <v>2899</v>
      </c>
      <c r="N216" s="18">
        <v>1420</v>
      </c>
      <c r="O216" s="18">
        <v>0</v>
      </c>
      <c r="P216" s="18">
        <v>22795.397499999999</v>
      </c>
      <c r="Q216" s="18">
        <v>9965.4</v>
      </c>
      <c r="R216" s="18">
        <v>-2464.15</v>
      </c>
      <c r="S216" s="18">
        <v>714.17</v>
      </c>
      <c r="T216" s="18">
        <v>31010.817500000001</v>
      </c>
      <c r="U216" s="18">
        <v>34183.718999999997</v>
      </c>
      <c r="V216" s="18">
        <v>29056.16115</v>
      </c>
      <c r="W216" s="18">
        <v>1954.65635</v>
      </c>
      <c r="X216" s="18">
        <v>1368.2594449999999</v>
      </c>
      <c r="Y216" s="18">
        <v>1.04</v>
      </c>
      <c r="Z216" s="18">
        <v>5585</v>
      </c>
      <c r="AA216" s="18">
        <v>35551.067759999998</v>
      </c>
      <c r="AB216" s="18">
        <v>35534.376329979903</v>
      </c>
      <c r="AC216" s="18">
        <v>6362.4666660662197</v>
      </c>
      <c r="AD216" s="18">
        <v>855.46951933775995</v>
      </c>
      <c r="AE216" s="18">
        <v>4777797</v>
      </c>
      <c r="AF216" s="18"/>
      <c r="AG216" s="18"/>
    </row>
    <row r="217" spans="1:33">
      <c r="A217" s="18" t="s">
        <v>868</v>
      </c>
      <c r="B217" s="18" t="s">
        <v>876</v>
      </c>
      <c r="C217" s="18" t="s">
        <v>543</v>
      </c>
      <c r="D217" s="18">
        <v>43189.517999999996</v>
      </c>
      <c r="E217" s="18">
        <v>2631</v>
      </c>
      <c r="F217" s="18">
        <v>45820.517999999996</v>
      </c>
      <c r="G217" s="18">
        <v>25240</v>
      </c>
      <c r="H217" s="18">
        <v>7142</v>
      </c>
      <c r="I217" s="18">
        <v>739</v>
      </c>
      <c r="J217" s="18">
        <v>0</v>
      </c>
      <c r="K217" s="18">
        <v>4903</v>
      </c>
      <c r="L217" s="18">
        <v>64</v>
      </c>
      <c r="M217" s="18">
        <v>5138</v>
      </c>
      <c r="N217" s="18">
        <v>2631</v>
      </c>
      <c r="O217" s="18">
        <v>0</v>
      </c>
      <c r="P217" s="18">
        <v>35373.86</v>
      </c>
      <c r="Q217" s="18">
        <v>10866.4</v>
      </c>
      <c r="R217" s="18">
        <v>-4421.7</v>
      </c>
      <c r="S217" s="18">
        <v>1362.89</v>
      </c>
      <c r="T217" s="18">
        <v>43181.45</v>
      </c>
      <c r="U217" s="18">
        <v>45820.517999999996</v>
      </c>
      <c r="V217" s="18">
        <v>38947.440300000002</v>
      </c>
      <c r="W217" s="18">
        <v>4234.0097000000096</v>
      </c>
      <c r="X217" s="18">
        <v>2963.8067900000101</v>
      </c>
      <c r="Y217" s="18">
        <v>1.0649999999999999</v>
      </c>
      <c r="Z217" s="18">
        <v>8591</v>
      </c>
      <c r="AA217" s="18">
        <v>48798.851669999996</v>
      </c>
      <c r="AB217" s="18">
        <v>48775.940329524601</v>
      </c>
      <c r="AC217" s="18">
        <v>5677.5626038324499</v>
      </c>
      <c r="AD217" s="18">
        <v>170.56545710399001</v>
      </c>
      <c r="AE217" s="18">
        <v>1465328</v>
      </c>
      <c r="AF217" s="18"/>
      <c r="AG217" s="18"/>
    </row>
    <row r="218" spans="1:33">
      <c r="A218" s="18" t="s">
        <v>868</v>
      </c>
      <c r="B218" s="18" t="s">
        <v>877</v>
      </c>
      <c r="C218" s="18" t="s">
        <v>544</v>
      </c>
      <c r="D218" s="18">
        <v>169921.53899999999</v>
      </c>
      <c r="E218" s="18">
        <v>13135</v>
      </c>
      <c r="F218" s="18">
        <v>183056.53899999999</v>
      </c>
      <c r="G218" s="18">
        <v>95893</v>
      </c>
      <c r="H218" s="18">
        <v>26960</v>
      </c>
      <c r="I218" s="18">
        <v>1858</v>
      </c>
      <c r="J218" s="18">
        <v>0</v>
      </c>
      <c r="K218" s="18">
        <v>3933</v>
      </c>
      <c r="L218" s="18">
        <v>0</v>
      </c>
      <c r="M218" s="18">
        <v>29921</v>
      </c>
      <c r="N218" s="18">
        <v>13135</v>
      </c>
      <c r="O218" s="18">
        <v>614</v>
      </c>
      <c r="P218" s="18">
        <v>134394.03950000001</v>
      </c>
      <c r="Q218" s="18">
        <v>27838.35</v>
      </c>
      <c r="R218" s="18">
        <v>-25954.75</v>
      </c>
      <c r="S218" s="18">
        <v>6078.18</v>
      </c>
      <c r="T218" s="18">
        <v>142355.81950000001</v>
      </c>
      <c r="U218" s="18">
        <v>183056.53899999999</v>
      </c>
      <c r="V218" s="18">
        <v>155598.05815</v>
      </c>
      <c r="W218" s="18">
        <v>-13242.238649999999</v>
      </c>
      <c r="X218" s="18">
        <v>-9269.5670550000104</v>
      </c>
      <c r="Y218" s="18">
        <v>0.94899999999999995</v>
      </c>
      <c r="Z218" s="18">
        <v>23641</v>
      </c>
      <c r="AA218" s="18">
        <v>173720.65551099999</v>
      </c>
      <c r="AB218" s="18">
        <v>173639.092667822</v>
      </c>
      <c r="AC218" s="18">
        <v>7344.8285888000601</v>
      </c>
      <c r="AD218" s="18">
        <v>1837.8314420715899</v>
      </c>
      <c r="AE218" s="18">
        <v>43448173</v>
      </c>
      <c r="AF218" s="18"/>
      <c r="AG218" s="18"/>
    </row>
    <row r="219" spans="1:33">
      <c r="A219" s="18" t="s">
        <v>868</v>
      </c>
      <c r="B219" s="18" t="s">
        <v>878</v>
      </c>
      <c r="C219" s="18" t="s">
        <v>545</v>
      </c>
      <c r="D219" s="18">
        <v>21129.25</v>
      </c>
      <c r="E219" s="18">
        <v>2992</v>
      </c>
      <c r="F219" s="18">
        <v>24121.25</v>
      </c>
      <c r="G219" s="18">
        <v>7197</v>
      </c>
      <c r="H219" s="18">
        <v>7519</v>
      </c>
      <c r="I219" s="18">
        <v>35</v>
      </c>
      <c r="J219" s="18">
        <v>0</v>
      </c>
      <c r="K219" s="18">
        <v>1322</v>
      </c>
      <c r="L219" s="18">
        <v>0</v>
      </c>
      <c r="M219" s="18">
        <v>0</v>
      </c>
      <c r="N219" s="18">
        <v>2992</v>
      </c>
      <c r="O219" s="18">
        <v>0</v>
      </c>
      <c r="P219" s="18">
        <v>10086.595499999999</v>
      </c>
      <c r="Q219" s="18">
        <v>7544.6</v>
      </c>
      <c r="R219" s="18">
        <v>0</v>
      </c>
      <c r="S219" s="18">
        <v>2543.1999999999998</v>
      </c>
      <c r="T219" s="18">
        <v>20174.395499999999</v>
      </c>
      <c r="U219" s="18">
        <v>24121.25</v>
      </c>
      <c r="V219" s="18">
        <v>20503.0625</v>
      </c>
      <c r="W219" s="18">
        <v>-328.667000000001</v>
      </c>
      <c r="X219" s="18">
        <v>-230.066900000001</v>
      </c>
      <c r="Y219" s="18">
        <v>0.99</v>
      </c>
      <c r="Z219" s="18">
        <v>4613</v>
      </c>
      <c r="AA219" s="18">
        <v>23880.037499999999</v>
      </c>
      <c r="AB219" s="18">
        <v>23868.8256855617</v>
      </c>
      <c r="AC219" s="18">
        <v>5174.2522622071701</v>
      </c>
      <c r="AD219" s="18">
        <v>-332.74488452129401</v>
      </c>
      <c r="AE219" s="18">
        <v>-1534952</v>
      </c>
      <c r="AF219" s="18"/>
      <c r="AG219" s="18"/>
    </row>
    <row r="220" spans="1:33">
      <c r="A220" s="18" t="s">
        <v>868</v>
      </c>
      <c r="B220" s="18" t="s">
        <v>879</v>
      </c>
      <c r="C220" s="18" t="s">
        <v>546</v>
      </c>
      <c r="D220" s="18">
        <v>70964.278000000006</v>
      </c>
      <c r="E220" s="18">
        <v>7175</v>
      </c>
      <c r="F220" s="18">
        <v>78139.278000000006</v>
      </c>
      <c r="G220" s="18">
        <v>25533</v>
      </c>
      <c r="H220" s="18">
        <v>17044</v>
      </c>
      <c r="I220" s="18">
        <v>181</v>
      </c>
      <c r="J220" s="18">
        <v>0</v>
      </c>
      <c r="K220" s="18">
        <v>2763</v>
      </c>
      <c r="L220" s="18">
        <v>12</v>
      </c>
      <c r="M220" s="18">
        <v>7906</v>
      </c>
      <c r="N220" s="18">
        <v>7175</v>
      </c>
      <c r="O220" s="18">
        <v>134</v>
      </c>
      <c r="P220" s="18">
        <v>35784.499499999998</v>
      </c>
      <c r="Q220" s="18">
        <v>16989.8</v>
      </c>
      <c r="R220" s="18">
        <v>-6844.2</v>
      </c>
      <c r="S220" s="18">
        <v>4754.7299999999996</v>
      </c>
      <c r="T220" s="18">
        <v>50684.8295</v>
      </c>
      <c r="U220" s="18">
        <v>78139.278000000006</v>
      </c>
      <c r="V220" s="18">
        <v>66418.386299999998</v>
      </c>
      <c r="W220" s="18">
        <v>-15733.5568</v>
      </c>
      <c r="X220" s="18">
        <v>-11013.48976</v>
      </c>
      <c r="Y220" s="18">
        <v>0.85899999999999999</v>
      </c>
      <c r="Z220" s="18">
        <v>10710</v>
      </c>
      <c r="AA220" s="18">
        <v>67121.639802000005</v>
      </c>
      <c r="AB220" s="18">
        <v>67090.125807507502</v>
      </c>
      <c r="AC220" s="18">
        <v>6264.2507756776304</v>
      </c>
      <c r="AD220" s="18">
        <v>757.25362894917305</v>
      </c>
      <c r="AE220" s="18">
        <v>8110186</v>
      </c>
      <c r="AF220" s="18"/>
      <c r="AG220" s="18"/>
    </row>
    <row r="221" spans="1:33">
      <c r="A221" s="18" t="s">
        <v>868</v>
      </c>
      <c r="B221" s="18" t="s">
        <v>880</v>
      </c>
      <c r="C221" s="18" t="s">
        <v>547</v>
      </c>
      <c r="D221" s="18">
        <v>936566.005</v>
      </c>
      <c r="E221" s="18">
        <v>67403</v>
      </c>
      <c r="F221" s="18">
        <v>1003969.005</v>
      </c>
      <c r="G221" s="18">
        <v>526590</v>
      </c>
      <c r="H221" s="18">
        <v>126778</v>
      </c>
      <c r="I221" s="18">
        <v>608217</v>
      </c>
      <c r="J221" s="18">
        <v>29939</v>
      </c>
      <c r="K221" s="18">
        <v>0</v>
      </c>
      <c r="L221" s="18">
        <v>590417</v>
      </c>
      <c r="M221" s="18">
        <v>45747</v>
      </c>
      <c r="N221" s="18">
        <v>67403</v>
      </c>
      <c r="O221" s="18">
        <v>8752</v>
      </c>
      <c r="P221" s="18">
        <v>738015.88500000001</v>
      </c>
      <c r="Q221" s="18">
        <v>650193.9</v>
      </c>
      <c r="R221" s="18">
        <v>-548178.6</v>
      </c>
      <c r="S221" s="18">
        <v>49515.56</v>
      </c>
      <c r="T221" s="18">
        <v>889546.745</v>
      </c>
      <c r="U221" s="18">
        <v>1003969.005</v>
      </c>
      <c r="V221" s="18">
        <v>853373.65425000002</v>
      </c>
      <c r="W221" s="18">
        <v>36173.090750000199</v>
      </c>
      <c r="X221" s="18">
        <v>25321.163525000102</v>
      </c>
      <c r="Y221" s="18">
        <v>1.0249999999999999</v>
      </c>
      <c r="Z221" s="18">
        <v>156946</v>
      </c>
      <c r="AA221" s="18">
        <v>1029068.230125</v>
      </c>
      <c r="AB221" s="18">
        <v>1028585.07669442</v>
      </c>
      <c r="AC221" s="18">
        <v>6553.7514603393402</v>
      </c>
      <c r="AD221" s="18">
        <v>1046.75431361088</v>
      </c>
      <c r="AE221" s="18">
        <v>164283903</v>
      </c>
      <c r="AF221" s="18"/>
      <c r="AG221" s="18"/>
    </row>
    <row r="222" spans="1:33">
      <c r="A222" s="18" t="s">
        <v>881</v>
      </c>
      <c r="B222" s="18" t="s">
        <v>882</v>
      </c>
      <c r="C222" s="18" t="s">
        <v>549</v>
      </c>
      <c r="D222" s="18">
        <v>68564.724000000002</v>
      </c>
      <c r="E222" s="18">
        <v>8761</v>
      </c>
      <c r="F222" s="18">
        <v>77325.724000000002</v>
      </c>
      <c r="G222" s="18">
        <v>32568</v>
      </c>
      <c r="H222" s="18">
        <v>6576</v>
      </c>
      <c r="I222" s="18">
        <v>311</v>
      </c>
      <c r="J222" s="18">
        <v>0</v>
      </c>
      <c r="K222" s="18">
        <v>1937</v>
      </c>
      <c r="L222" s="18">
        <v>596</v>
      </c>
      <c r="M222" s="18">
        <v>2313</v>
      </c>
      <c r="N222" s="18">
        <v>8761</v>
      </c>
      <c r="O222" s="18">
        <v>400</v>
      </c>
      <c r="P222" s="18">
        <v>45644.052000000003</v>
      </c>
      <c r="Q222" s="18">
        <v>7500.4</v>
      </c>
      <c r="R222" s="18">
        <v>-2812.65</v>
      </c>
      <c r="S222" s="18">
        <v>7053.64</v>
      </c>
      <c r="T222" s="18">
        <v>57385.442000000003</v>
      </c>
      <c r="U222" s="18">
        <v>77325.724000000002</v>
      </c>
      <c r="V222" s="18">
        <v>65726.865399999995</v>
      </c>
      <c r="W222" s="18">
        <v>-8341.4233999999997</v>
      </c>
      <c r="X222" s="18">
        <v>-5838.9963799999996</v>
      </c>
      <c r="Y222" s="18">
        <v>0.92400000000000004</v>
      </c>
      <c r="Z222" s="18">
        <v>14085</v>
      </c>
      <c r="AA222" s="18">
        <v>71448.968976000004</v>
      </c>
      <c r="AB222" s="18">
        <v>71415.423275664798</v>
      </c>
      <c r="AC222" s="18">
        <v>5070.3175914564999</v>
      </c>
      <c r="AD222" s="18">
        <v>-436.67955527196398</v>
      </c>
      <c r="AE222" s="18">
        <v>-6150632</v>
      </c>
      <c r="AF222" s="18"/>
      <c r="AG222" s="18"/>
    </row>
    <row r="223" spans="1:33">
      <c r="A223" s="18" t="s">
        <v>881</v>
      </c>
      <c r="B223" s="18" t="s">
        <v>883</v>
      </c>
      <c r="C223" s="18" t="s">
        <v>550</v>
      </c>
      <c r="D223" s="18">
        <v>60876.89</v>
      </c>
      <c r="E223" s="18">
        <v>4948</v>
      </c>
      <c r="F223" s="18">
        <v>65824.89</v>
      </c>
      <c r="G223" s="18">
        <v>38350</v>
      </c>
      <c r="H223" s="18">
        <v>6688</v>
      </c>
      <c r="I223" s="18">
        <v>719</v>
      </c>
      <c r="J223" s="18">
        <v>0</v>
      </c>
      <c r="K223" s="18">
        <v>3147</v>
      </c>
      <c r="L223" s="18">
        <v>169</v>
      </c>
      <c r="M223" s="18">
        <v>11836</v>
      </c>
      <c r="N223" s="18">
        <v>4948</v>
      </c>
      <c r="O223" s="18">
        <v>717</v>
      </c>
      <c r="P223" s="18">
        <v>53747.525000000001</v>
      </c>
      <c r="Q223" s="18">
        <v>8970.9</v>
      </c>
      <c r="R223" s="18">
        <v>-10813.7</v>
      </c>
      <c r="S223" s="18">
        <v>2193.6799999999998</v>
      </c>
      <c r="T223" s="18">
        <v>54098.404999999999</v>
      </c>
      <c r="U223" s="18">
        <v>65824.89</v>
      </c>
      <c r="V223" s="18">
        <v>55951.156499999997</v>
      </c>
      <c r="W223" s="18">
        <v>-1852.7514999999901</v>
      </c>
      <c r="X223" s="18">
        <v>-1296.92604999999</v>
      </c>
      <c r="Y223" s="18">
        <v>0.98</v>
      </c>
      <c r="Z223" s="18">
        <v>13306</v>
      </c>
      <c r="AA223" s="18">
        <v>64508.392200000002</v>
      </c>
      <c r="AB223" s="18">
        <v>64478.105140230502</v>
      </c>
      <c r="AC223" s="18">
        <v>4845.7917586224603</v>
      </c>
      <c r="AD223" s="18">
        <v>-661.20538810600203</v>
      </c>
      <c r="AE223" s="18">
        <v>-8797999</v>
      </c>
      <c r="AF223" s="18"/>
      <c r="AG223" s="18"/>
    </row>
    <row r="224" spans="1:33">
      <c r="A224" s="18" t="s">
        <v>881</v>
      </c>
      <c r="B224" s="18" t="s">
        <v>884</v>
      </c>
      <c r="C224" s="18" t="s">
        <v>551</v>
      </c>
      <c r="D224" s="18">
        <v>123386.399</v>
      </c>
      <c r="E224" s="18">
        <v>7793</v>
      </c>
      <c r="F224" s="18">
        <v>131179.399</v>
      </c>
      <c r="G224" s="18">
        <v>60685</v>
      </c>
      <c r="H224" s="18">
        <v>20552</v>
      </c>
      <c r="I224" s="18">
        <v>1793</v>
      </c>
      <c r="J224" s="18">
        <v>0</v>
      </c>
      <c r="K224" s="18">
        <v>4644</v>
      </c>
      <c r="L224" s="18">
        <v>9</v>
      </c>
      <c r="M224" s="18">
        <v>14928</v>
      </c>
      <c r="N224" s="18">
        <v>7793</v>
      </c>
      <c r="O224" s="18">
        <v>241</v>
      </c>
      <c r="P224" s="18">
        <v>85050.027499999997</v>
      </c>
      <c r="Q224" s="18">
        <v>22940.65</v>
      </c>
      <c r="R224" s="18">
        <v>-12901.3</v>
      </c>
      <c r="S224" s="18">
        <v>4086.29</v>
      </c>
      <c r="T224" s="18">
        <v>99175.667499999996</v>
      </c>
      <c r="U224" s="18">
        <v>131179.399</v>
      </c>
      <c r="V224" s="18">
        <v>111502.48914999999</v>
      </c>
      <c r="W224" s="18">
        <v>-12326.82165</v>
      </c>
      <c r="X224" s="18">
        <v>-8628.7751550000103</v>
      </c>
      <c r="Y224" s="18">
        <v>0.93400000000000005</v>
      </c>
      <c r="Z224" s="18">
        <v>16560</v>
      </c>
      <c r="AA224" s="18">
        <v>122521.558666</v>
      </c>
      <c r="AB224" s="18">
        <v>122464.034092161</v>
      </c>
      <c r="AC224" s="18">
        <v>7395.1711408309502</v>
      </c>
      <c r="AD224" s="18">
        <v>1888.17399410249</v>
      </c>
      <c r="AE224" s="18">
        <v>31268161</v>
      </c>
      <c r="AF224" s="18"/>
      <c r="AG224" s="18"/>
    </row>
    <row r="225" spans="1:33">
      <c r="A225" s="18" t="s">
        <v>881</v>
      </c>
      <c r="B225" s="18" t="s">
        <v>885</v>
      </c>
      <c r="C225" s="18" t="s">
        <v>552</v>
      </c>
      <c r="D225" s="18">
        <v>74063.172999999995</v>
      </c>
      <c r="E225" s="18">
        <v>3807</v>
      </c>
      <c r="F225" s="18">
        <v>77870.172999999995</v>
      </c>
      <c r="G225" s="18">
        <v>47631</v>
      </c>
      <c r="H225" s="18">
        <v>13118</v>
      </c>
      <c r="I225" s="18">
        <v>2430</v>
      </c>
      <c r="J225" s="18">
        <v>0</v>
      </c>
      <c r="K225" s="18">
        <v>2436</v>
      </c>
      <c r="L225" s="18">
        <v>2</v>
      </c>
      <c r="M225" s="18">
        <v>7182</v>
      </c>
      <c r="N225" s="18">
        <v>3807</v>
      </c>
      <c r="O225" s="18">
        <v>2287</v>
      </c>
      <c r="P225" s="18">
        <v>66754.8465</v>
      </c>
      <c r="Q225" s="18">
        <v>15286.4</v>
      </c>
      <c r="R225" s="18">
        <v>-8050.35</v>
      </c>
      <c r="S225" s="18">
        <v>2015.01</v>
      </c>
      <c r="T225" s="18">
        <v>76005.906499999997</v>
      </c>
      <c r="U225" s="18">
        <v>77870.172999999995</v>
      </c>
      <c r="V225" s="18">
        <v>66189.64705</v>
      </c>
      <c r="W225" s="18">
        <v>9816.2594499999796</v>
      </c>
      <c r="X225" s="18">
        <v>6871.3816149999902</v>
      </c>
      <c r="Y225" s="18">
        <v>1.0880000000000001</v>
      </c>
      <c r="Z225" s="18">
        <v>8810</v>
      </c>
      <c r="AA225" s="18">
        <v>84722.748223999995</v>
      </c>
      <c r="AB225" s="18">
        <v>84682.970408249399</v>
      </c>
      <c r="AC225" s="18">
        <v>9612.1419305617892</v>
      </c>
      <c r="AD225" s="18">
        <v>4105.1447838333297</v>
      </c>
      <c r="AE225" s="18">
        <v>36166326</v>
      </c>
      <c r="AF225" s="18"/>
      <c r="AG225" s="18"/>
    </row>
    <row r="226" spans="1:33">
      <c r="A226" s="18" t="s">
        <v>881</v>
      </c>
      <c r="B226" s="18" t="s">
        <v>886</v>
      </c>
      <c r="C226" s="18" t="s">
        <v>553</v>
      </c>
      <c r="D226" s="18">
        <v>117458.514</v>
      </c>
      <c r="E226" s="18">
        <v>9965</v>
      </c>
      <c r="F226" s="18">
        <v>127423.514</v>
      </c>
      <c r="G226" s="18">
        <v>103398</v>
      </c>
      <c r="H226" s="18">
        <v>12253</v>
      </c>
      <c r="I226" s="18">
        <v>338</v>
      </c>
      <c r="J226" s="18">
        <v>0</v>
      </c>
      <c r="K226" s="18">
        <v>3663</v>
      </c>
      <c r="L226" s="18">
        <v>0</v>
      </c>
      <c r="M226" s="18">
        <v>26195</v>
      </c>
      <c r="N226" s="18">
        <v>9965</v>
      </c>
      <c r="O226" s="18">
        <v>543</v>
      </c>
      <c r="P226" s="18">
        <v>144912.29699999999</v>
      </c>
      <c r="Q226" s="18">
        <v>13815.9</v>
      </c>
      <c r="R226" s="18">
        <v>-22727.3</v>
      </c>
      <c r="S226" s="18">
        <v>4017.1</v>
      </c>
      <c r="T226" s="18">
        <v>140017.997</v>
      </c>
      <c r="U226" s="18">
        <v>127423.514</v>
      </c>
      <c r="V226" s="18">
        <v>108309.9869</v>
      </c>
      <c r="W226" s="18">
        <v>31708.0101</v>
      </c>
      <c r="X226" s="18">
        <v>22195.607069999998</v>
      </c>
      <c r="Y226" s="18">
        <v>1.1739999999999999</v>
      </c>
      <c r="Z226" s="18">
        <v>26122</v>
      </c>
      <c r="AA226" s="18">
        <v>149595.20543599999</v>
      </c>
      <c r="AB226" s="18">
        <v>149524.96962987099</v>
      </c>
      <c r="AC226" s="18">
        <v>5724.1011266316</v>
      </c>
      <c r="AD226" s="18">
        <v>217.103979903137</v>
      </c>
      <c r="AE226" s="18">
        <v>5671190</v>
      </c>
      <c r="AF226" s="18"/>
      <c r="AG226" s="18"/>
    </row>
    <row r="227" spans="1:33">
      <c r="A227" s="18" t="s">
        <v>881</v>
      </c>
      <c r="B227" s="18" t="s">
        <v>887</v>
      </c>
      <c r="C227" s="18" t="s">
        <v>554</v>
      </c>
      <c r="D227" s="18">
        <v>22972.775000000001</v>
      </c>
      <c r="E227" s="18">
        <v>3312</v>
      </c>
      <c r="F227" s="18">
        <v>26284.775000000001</v>
      </c>
      <c r="G227" s="18">
        <v>21734</v>
      </c>
      <c r="H227" s="18">
        <v>985</v>
      </c>
      <c r="I227" s="18">
        <v>67</v>
      </c>
      <c r="J227" s="18">
        <v>0</v>
      </c>
      <c r="K227" s="18">
        <v>740</v>
      </c>
      <c r="L227" s="18">
        <v>407</v>
      </c>
      <c r="M227" s="18">
        <v>11492</v>
      </c>
      <c r="N227" s="18">
        <v>3312</v>
      </c>
      <c r="O227" s="18">
        <v>0</v>
      </c>
      <c r="P227" s="18">
        <v>30460.201000000001</v>
      </c>
      <c r="Q227" s="18">
        <v>1523.2</v>
      </c>
      <c r="R227" s="18">
        <v>-10114.15</v>
      </c>
      <c r="S227" s="18">
        <v>861.56</v>
      </c>
      <c r="T227" s="18">
        <v>22730.811000000002</v>
      </c>
      <c r="U227" s="18">
        <v>26284.775000000001</v>
      </c>
      <c r="V227" s="18">
        <v>22342.05875</v>
      </c>
      <c r="W227" s="18">
        <v>388.75225000000501</v>
      </c>
      <c r="X227" s="18">
        <v>272.12657500000302</v>
      </c>
      <c r="Y227" s="18">
        <v>1.01</v>
      </c>
      <c r="Z227" s="18">
        <v>5706</v>
      </c>
      <c r="AA227" s="18">
        <v>26547.622749999999</v>
      </c>
      <c r="AB227" s="18">
        <v>26535.158489001598</v>
      </c>
      <c r="AC227" s="18">
        <v>4650.3958094990503</v>
      </c>
      <c r="AD227" s="18">
        <v>-856.60133722940895</v>
      </c>
      <c r="AE227" s="18">
        <v>-4887767</v>
      </c>
      <c r="AF227" s="18"/>
      <c r="AG227" s="18"/>
    </row>
    <row r="228" spans="1:33">
      <c r="A228" s="18" t="s">
        <v>881</v>
      </c>
      <c r="B228" s="18" t="s">
        <v>888</v>
      </c>
      <c r="C228" s="18" t="s">
        <v>555</v>
      </c>
      <c r="D228" s="18">
        <v>143658.06</v>
      </c>
      <c r="E228" s="18">
        <v>9073</v>
      </c>
      <c r="F228" s="18">
        <v>152731.06</v>
      </c>
      <c r="G228" s="18">
        <v>61127</v>
      </c>
      <c r="H228" s="18">
        <v>14552</v>
      </c>
      <c r="I228" s="18">
        <v>1258</v>
      </c>
      <c r="J228" s="18">
        <v>448</v>
      </c>
      <c r="K228" s="18">
        <v>4152</v>
      </c>
      <c r="L228" s="18">
        <v>19</v>
      </c>
      <c r="M228" s="18">
        <v>5564</v>
      </c>
      <c r="N228" s="18">
        <v>9073</v>
      </c>
      <c r="O228" s="18">
        <v>0</v>
      </c>
      <c r="P228" s="18">
        <v>85669.4905</v>
      </c>
      <c r="Q228" s="18">
        <v>17348.5</v>
      </c>
      <c r="R228" s="18">
        <v>-4745.55</v>
      </c>
      <c r="S228" s="18">
        <v>6766.17</v>
      </c>
      <c r="T228" s="18">
        <v>105038.6105</v>
      </c>
      <c r="U228" s="18">
        <v>152731.06</v>
      </c>
      <c r="V228" s="18">
        <v>129821.401</v>
      </c>
      <c r="W228" s="18">
        <v>-24782.790499999999</v>
      </c>
      <c r="X228" s="18">
        <v>-17347.95335</v>
      </c>
      <c r="Y228" s="18">
        <v>0.88600000000000001</v>
      </c>
      <c r="Z228" s="18">
        <v>22972</v>
      </c>
      <c r="AA228" s="18">
        <v>135319.71916000001</v>
      </c>
      <c r="AB228" s="18">
        <v>135256.185776475</v>
      </c>
      <c r="AC228" s="18">
        <v>5887.8715730661397</v>
      </c>
      <c r="AD228" s="18">
        <v>380.87442633768001</v>
      </c>
      <c r="AE228" s="18">
        <v>8749447</v>
      </c>
      <c r="AF228" s="18"/>
      <c r="AG228" s="18"/>
    </row>
    <row r="229" spans="1:33">
      <c r="A229" s="18" t="s">
        <v>881</v>
      </c>
      <c r="B229" s="18" t="s">
        <v>889</v>
      </c>
      <c r="C229" s="18" t="s">
        <v>556</v>
      </c>
      <c r="D229" s="18">
        <v>14632.999</v>
      </c>
      <c r="E229" s="18">
        <v>1481</v>
      </c>
      <c r="F229" s="18">
        <v>16113.999</v>
      </c>
      <c r="G229" s="18">
        <v>10874</v>
      </c>
      <c r="H229" s="18">
        <v>7023</v>
      </c>
      <c r="I229" s="18">
        <v>231</v>
      </c>
      <c r="J229" s="18">
        <v>0</v>
      </c>
      <c r="K229" s="18">
        <v>1620</v>
      </c>
      <c r="L229" s="18">
        <v>-3</v>
      </c>
      <c r="M229" s="18">
        <v>3904</v>
      </c>
      <c r="N229" s="18">
        <v>1481</v>
      </c>
      <c r="O229" s="18">
        <v>33</v>
      </c>
      <c r="P229" s="18">
        <v>15239.911</v>
      </c>
      <c r="Q229" s="18">
        <v>7542.9</v>
      </c>
      <c r="R229" s="18">
        <v>-3343.9</v>
      </c>
      <c r="S229" s="18">
        <v>595.16999999999996</v>
      </c>
      <c r="T229" s="18">
        <v>20034.080999999998</v>
      </c>
      <c r="U229" s="18">
        <v>16113.999</v>
      </c>
      <c r="V229" s="18">
        <v>13696.899149999999</v>
      </c>
      <c r="W229" s="18">
        <v>6337.1818499999999</v>
      </c>
      <c r="X229" s="18">
        <v>4436.0272949999999</v>
      </c>
      <c r="Y229" s="18">
        <v>1.2749999999999999</v>
      </c>
      <c r="Z229" s="18">
        <v>4376</v>
      </c>
      <c r="AA229" s="18">
        <v>20545.348725</v>
      </c>
      <c r="AB229" s="18">
        <v>20535.7025660492</v>
      </c>
      <c r="AC229" s="18">
        <v>4692.80223172971</v>
      </c>
      <c r="AD229" s="18">
        <v>-814.19491499874903</v>
      </c>
      <c r="AE229" s="18">
        <v>-3562917</v>
      </c>
      <c r="AF229" s="18"/>
      <c r="AG229" s="18"/>
    </row>
    <row r="230" spans="1:33">
      <c r="A230" s="18" t="s">
        <v>881</v>
      </c>
      <c r="B230" s="18" t="s">
        <v>890</v>
      </c>
      <c r="C230" s="18" t="s">
        <v>557</v>
      </c>
      <c r="D230" s="18">
        <v>33271.432999999997</v>
      </c>
      <c r="E230" s="18">
        <v>4156</v>
      </c>
      <c r="F230" s="18">
        <v>37427.432999999997</v>
      </c>
      <c r="G230" s="18">
        <v>28784</v>
      </c>
      <c r="H230" s="18">
        <v>959</v>
      </c>
      <c r="I230" s="18">
        <v>17</v>
      </c>
      <c r="J230" s="18">
        <v>0</v>
      </c>
      <c r="K230" s="18">
        <v>4099</v>
      </c>
      <c r="L230" s="18">
        <v>6</v>
      </c>
      <c r="M230" s="18">
        <v>10412</v>
      </c>
      <c r="N230" s="18">
        <v>4156</v>
      </c>
      <c r="O230" s="18">
        <v>1109</v>
      </c>
      <c r="P230" s="18">
        <v>40340.775999999998</v>
      </c>
      <c r="Q230" s="18">
        <v>4313.75</v>
      </c>
      <c r="R230" s="18">
        <v>-9797.9500000000007</v>
      </c>
      <c r="S230" s="18">
        <v>1762.56</v>
      </c>
      <c r="T230" s="18">
        <v>36619.135999999999</v>
      </c>
      <c r="U230" s="18">
        <v>37427.432999999997</v>
      </c>
      <c r="V230" s="18">
        <v>31813.318050000002</v>
      </c>
      <c r="W230" s="18">
        <v>4805.8179499999997</v>
      </c>
      <c r="X230" s="18">
        <v>3364.0725649999999</v>
      </c>
      <c r="Y230" s="18">
        <v>1.0900000000000001</v>
      </c>
      <c r="Z230" s="18">
        <v>10100</v>
      </c>
      <c r="AA230" s="18">
        <v>40795.901969999999</v>
      </c>
      <c r="AB230" s="18">
        <v>40776.748060265498</v>
      </c>
      <c r="AC230" s="18">
        <v>4037.3017881451001</v>
      </c>
      <c r="AD230" s="18">
        <v>-1469.6953585833701</v>
      </c>
      <c r="AE230" s="18">
        <v>-14843923</v>
      </c>
      <c r="AF230" s="18"/>
      <c r="AG230" s="18"/>
    </row>
    <row r="231" spans="1:33">
      <c r="A231" s="18" t="s">
        <v>881</v>
      </c>
      <c r="B231" s="18" t="s">
        <v>891</v>
      </c>
      <c r="C231" s="18" t="s">
        <v>558</v>
      </c>
      <c r="D231" s="18">
        <v>748166.19799999997</v>
      </c>
      <c r="E231" s="18">
        <v>66552</v>
      </c>
      <c r="F231" s="18">
        <v>814718.19799999997</v>
      </c>
      <c r="G231" s="18">
        <v>242446</v>
      </c>
      <c r="H231" s="18">
        <v>231157</v>
      </c>
      <c r="I231" s="18">
        <v>14673</v>
      </c>
      <c r="J231" s="18">
        <v>0</v>
      </c>
      <c r="K231" s="18">
        <v>8203</v>
      </c>
      <c r="L231" s="18">
        <v>0</v>
      </c>
      <c r="M231" s="18">
        <v>0</v>
      </c>
      <c r="N231" s="18">
        <v>66552</v>
      </c>
      <c r="O231" s="18">
        <v>1075</v>
      </c>
      <c r="P231" s="18">
        <v>339788.06900000002</v>
      </c>
      <c r="Q231" s="18">
        <v>215928.05</v>
      </c>
      <c r="R231" s="18">
        <v>-913.75</v>
      </c>
      <c r="S231" s="18">
        <v>56569.2</v>
      </c>
      <c r="T231" s="18">
        <v>611371.56900000002</v>
      </c>
      <c r="U231" s="18">
        <v>814718.19799999997</v>
      </c>
      <c r="V231" s="18">
        <v>692510.46829999995</v>
      </c>
      <c r="W231" s="18">
        <v>-81138.899300000005</v>
      </c>
      <c r="X231" s="18">
        <v>-56797.229509999997</v>
      </c>
      <c r="Y231" s="18">
        <v>0.93</v>
      </c>
      <c r="Z231" s="18">
        <v>156684</v>
      </c>
      <c r="AA231" s="18">
        <v>757687.92414000002</v>
      </c>
      <c r="AB231" s="18">
        <v>757332.18531808106</v>
      </c>
      <c r="AC231" s="18">
        <v>4833.5004551714401</v>
      </c>
      <c r="AD231" s="18">
        <v>-673.496691557026</v>
      </c>
      <c r="AE231" s="18">
        <v>-105526156</v>
      </c>
      <c r="AF231" s="18"/>
      <c r="AG231" s="18"/>
    </row>
    <row r="232" spans="1:33">
      <c r="A232" s="18" t="s">
        <v>892</v>
      </c>
      <c r="B232" s="18" t="s">
        <v>893</v>
      </c>
      <c r="C232" s="18" t="s">
        <v>560</v>
      </c>
      <c r="D232" s="18">
        <v>91443.115000000005</v>
      </c>
      <c r="E232" s="18">
        <v>8278</v>
      </c>
      <c r="F232" s="18">
        <v>99721.115000000005</v>
      </c>
      <c r="G232" s="18">
        <v>65712</v>
      </c>
      <c r="H232" s="18">
        <v>19227</v>
      </c>
      <c r="I232" s="18">
        <v>1796</v>
      </c>
      <c r="J232" s="18">
        <v>0</v>
      </c>
      <c r="K232" s="18">
        <v>4300</v>
      </c>
      <c r="L232" s="18">
        <v>85</v>
      </c>
      <c r="M232" s="18">
        <v>22199</v>
      </c>
      <c r="N232" s="18">
        <v>8278</v>
      </c>
      <c r="O232" s="18">
        <v>288</v>
      </c>
      <c r="P232" s="18">
        <v>92095.368000000002</v>
      </c>
      <c r="Q232" s="18">
        <v>21524.55</v>
      </c>
      <c r="R232" s="18">
        <v>-19186.2</v>
      </c>
      <c r="S232" s="18">
        <v>3262.47</v>
      </c>
      <c r="T232" s="18">
        <v>97696.187999999995</v>
      </c>
      <c r="U232" s="18">
        <v>99721.115000000005</v>
      </c>
      <c r="V232" s="18">
        <v>84762.947750000007</v>
      </c>
      <c r="W232" s="18">
        <v>12933.240250000001</v>
      </c>
      <c r="X232" s="18">
        <v>9053.2681749999992</v>
      </c>
      <c r="Y232" s="18">
        <v>1.091</v>
      </c>
      <c r="Z232" s="18">
        <v>22929</v>
      </c>
      <c r="AA232" s="18">
        <v>108795.73646499999</v>
      </c>
      <c r="AB232" s="18">
        <v>108744.656243333</v>
      </c>
      <c r="AC232" s="18">
        <v>4742.6689451494904</v>
      </c>
      <c r="AD232" s="18">
        <v>-764.32820157897595</v>
      </c>
      <c r="AE232" s="18">
        <v>-17525281</v>
      </c>
      <c r="AF232" s="18"/>
      <c r="AG232" s="18"/>
    </row>
    <row r="233" spans="1:33">
      <c r="A233" s="18" t="s">
        <v>892</v>
      </c>
      <c r="B233" s="18" t="s">
        <v>894</v>
      </c>
      <c r="C233" s="18" t="s">
        <v>561</v>
      </c>
      <c r="D233" s="18">
        <v>302247.23200000002</v>
      </c>
      <c r="E233" s="18">
        <v>39088</v>
      </c>
      <c r="F233" s="18">
        <v>341335.23200000002</v>
      </c>
      <c r="G233" s="18">
        <v>217273</v>
      </c>
      <c r="H233" s="18">
        <v>61431</v>
      </c>
      <c r="I233" s="18">
        <v>2451</v>
      </c>
      <c r="J233" s="18">
        <v>0</v>
      </c>
      <c r="K233" s="18">
        <v>11819</v>
      </c>
      <c r="L233" s="18">
        <v>420</v>
      </c>
      <c r="M233" s="18">
        <v>69299</v>
      </c>
      <c r="N233" s="18">
        <v>39088</v>
      </c>
      <c r="O233" s="18">
        <v>2847</v>
      </c>
      <c r="P233" s="18">
        <v>304508.10950000002</v>
      </c>
      <c r="Q233" s="18">
        <v>64345.85</v>
      </c>
      <c r="R233" s="18">
        <v>-61681.1</v>
      </c>
      <c r="S233" s="18">
        <v>21443.97</v>
      </c>
      <c r="T233" s="18">
        <v>328616.82949999999</v>
      </c>
      <c r="U233" s="18">
        <v>341335.23200000002</v>
      </c>
      <c r="V233" s="18">
        <v>290134.9472</v>
      </c>
      <c r="W233" s="18">
        <v>38481.882299999997</v>
      </c>
      <c r="X233" s="18">
        <v>26937.317609999998</v>
      </c>
      <c r="Y233" s="18">
        <v>1.079</v>
      </c>
      <c r="Z233" s="18">
        <v>52260</v>
      </c>
      <c r="AA233" s="18">
        <v>368300.71532800002</v>
      </c>
      <c r="AB233" s="18">
        <v>368127.79603179899</v>
      </c>
      <c r="AC233" s="18">
        <v>7044.1598934519498</v>
      </c>
      <c r="AD233" s="18">
        <v>1537.16274672348</v>
      </c>
      <c r="AE233" s="18">
        <v>80332125</v>
      </c>
      <c r="AF233" s="18"/>
      <c r="AG233" s="18"/>
    </row>
    <row r="234" spans="1:33">
      <c r="A234" s="18" t="s">
        <v>892</v>
      </c>
      <c r="B234" s="18" t="s">
        <v>895</v>
      </c>
      <c r="C234" s="18" t="s">
        <v>562</v>
      </c>
      <c r="D234" s="18">
        <v>324160.19900000002</v>
      </c>
      <c r="E234" s="18">
        <v>36111</v>
      </c>
      <c r="F234" s="18">
        <v>360271.19900000002</v>
      </c>
      <c r="G234" s="18">
        <v>161501</v>
      </c>
      <c r="H234" s="18">
        <v>65247</v>
      </c>
      <c r="I234" s="18">
        <v>18583</v>
      </c>
      <c r="J234" s="18">
        <v>0</v>
      </c>
      <c r="K234" s="18">
        <v>5011</v>
      </c>
      <c r="L234" s="18">
        <v>8735</v>
      </c>
      <c r="M234" s="18">
        <v>0</v>
      </c>
      <c r="N234" s="18">
        <v>36111</v>
      </c>
      <c r="O234" s="18">
        <v>32</v>
      </c>
      <c r="P234" s="18">
        <v>226343.65150000001</v>
      </c>
      <c r="Q234" s="18">
        <v>75514.850000000006</v>
      </c>
      <c r="R234" s="18">
        <v>-7451.95</v>
      </c>
      <c r="S234" s="18">
        <v>30694.35</v>
      </c>
      <c r="T234" s="18">
        <v>325100.90149999998</v>
      </c>
      <c r="U234" s="18">
        <v>360271.19900000002</v>
      </c>
      <c r="V234" s="18">
        <v>306230.51915000001</v>
      </c>
      <c r="W234" s="18">
        <v>18870.38235</v>
      </c>
      <c r="X234" s="18">
        <v>13209.267645</v>
      </c>
      <c r="Y234" s="18">
        <v>1.0369999999999999</v>
      </c>
      <c r="Z234" s="18">
        <v>59788</v>
      </c>
      <c r="AA234" s="18">
        <v>373601.23336299998</v>
      </c>
      <c r="AB234" s="18">
        <v>373425.82544320897</v>
      </c>
      <c r="AC234" s="18">
        <v>6245.8323650767597</v>
      </c>
      <c r="AD234" s="18">
        <v>738.83521834829799</v>
      </c>
      <c r="AE234" s="18">
        <v>44173480</v>
      </c>
      <c r="AF234" s="18"/>
      <c r="AG234" s="18"/>
    </row>
    <row r="235" spans="1:33">
      <c r="A235" s="18" t="s">
        <v>892</v>
      </c>
      <c r="B235" s="18" t="s">
        <v>896</v>
      </c>
      <c r="C235" s="18" t="s">
        <v>563</v>
      </c>
      <c r="D235" s="18">
        <v>49763.54</v>
      </c>
      <c r="E235" s="18">
        <v>5712</v>
      </c>
      <c r="F235" s="18">
        <v>55475.54</v>
      </c>
      <c r="G235" s="18">
        <v>25720</v>
      </c>
      <c r="H235" s="18">
        <v>8393</v>
      </c>
      <c r="I235" s="18">
        <v>244</v>
      </c>
      <c r="J235" s="18">
        <v>454</v>
      </c>
      <c r="K235" s="18">
        <v>3623</v>
      </c>
      <c r="L235" s="18">
        <v>625</v>
      </c>
      <c r="M235" s="18">
        <v>0</v>
      </c>
      <c r="N235" s="18">
        <v>5712</v>
      </c>
      <c r="O235" s="18">
        <v>0</v>
      </c>
      <c r="P235" s="18">
        <v>36046.58</v>
      </c>
      <c r="Q235" s="18">
        <v>10806.9</v>
      </c>
      <c r="R235" s="18">
        <v>-531.25</v>
      </c>
      <c r="S235" s="18">
        <v>4855.2</v>
      </c>
      <c r="T235" s="18">
        <v>51177.43</v>
      </c>
      <c r="U235" s="18">
        <v>55475.54</v>
      </c>
      <c r="V235" s="18">
        <v>47154.209000000003</v>
      </c>
      <c r="W235" s="18">
        <v>4023.22100000001</v>
      </c>
      <c r="X235" s="18">
        <v>2816.2547</v>
      </c>
      <c r="Y235" s="18">
        <v>1.0509999999999999</v>
      </c>
      <c r="Z235" s="18">
        <v>10497</v>
      </c>
      <c r="AA235" s="18">
        <v>58304.792540000002</v>
      </c>
      <c r="AB235" s="18">
        <v>58277.418105817298</v>
      </c>
      <c r="AC235" s="18">
        <v>5551.8165290861498</v>
      </c>
      <c r="AD235" s="18">
        <v>44.819382357686699</v>
      </c>
      <c r="AE235" s="18">
        <v>470469</v>
      </c>
      <c r="AF235" s="18"/>
      <c r="AG235" s="18"/>
    </row>
    <row r="236" spans="1:33">
      <c r="A236" s="18" t="s">
        <v>892</v>
      </c>
      <c r="B236" s="18" t="s">
        <v>897</v>
      </c>
      <c r="C236" s="18" t="s">
        <v>564</v>
      </c>
      <c r="D236" s="18">
        <v>73264.717000000004</v>
      </c>
      <c r="E236" s="18">
        <v>14673</v>
      </c>
      <c r="F236" s="18">
        <v>87937.717000000004</v>
      </c>
      <c r="G236" s="18">
        <v>63055</v>
      </c>
      <c r="H236" s="18">
        <v>3768</v>
      </c>
      <c r="I236" s="18">
        <v>708</v>
      </c>
      <c r="J236" s="18">
        <v>-473</v>
      </c>
      <c r="K236" s="18">
        <v>5193</v>
      </c>
      <c r="L236" s="18">
        <v>625</v>
      </c>
      <c r="M236" s="18">
        <v>18471</v>
      </c>
      <c r="N236" s="18">
        <v>14673</v>
      </c>
      <c r="O236" s="18">
        <v>3627</v>
      </c>
      <c r="P236" s="18">
        <v>88371.582500000004</v>
      </c>
      <c r="Q236" s="18">
        <v>7816.6</v>
      </c>
      <c r="R236" s="18">
        <v>-19314.55</v>
      </c>
      <c r="S236" s="18">
        <v>9331.98</v>
      </c>
      <c r="T236" s="18">
        <v>86205.612500000003</v>
      </c>
      <c r="U236" s="18">
        <v>87937.717000000004</v>
      </c>
      <c r="V236" s="18">
        <v>74747.059450000001</v>
      </c>
      <c r="W236" s="18">
        <v>11458.55305</v>
      </c>
      <c r="X236" s="18">
        <v>8020.9871350000003</v>
      </c>
      <c r="Y236" s="18">
        <v>1.091</v>
      </c>
      <c r="Z236" s="18">
        <v>15446</v>
      </c>
      <c r="AA236" s="18">
        <v>95940.049247000003</v>
      </c>
      <c r="AB236" s="18">
        <v>95895.004844144205</v>
      </c>
      <c r="AC236" s="18">
        <v>6208.4037837721198</v>
      </c>
      <c r="AD236" s="18">
        <v>701.40663704366</v>
      </c>
      <c r="AE236" s="18">
        <v>10833927</v>
      </c>
      <c r="AF236" s="18"/>
      <c r="AG236" s="18"/>
    </row>
    <row r="237" spans="1:33">
      <c r="A237" s="18" t="s">
        <v>892</v>
      </c>
      <c r="B237" s="18" t="s">
        <v>898</v>
      </c>
      <c r="C237" s="18" t="s">
        <v>565</v>
      </c>
      <c r="D237" s="18">
        <v>42522.593999999997</v>
      </c>
      <c r="E237" s="18">
        <v>4529</v>
      </c>
      <c r="F237" s="18">
        <v>47051.593999999997</v>
      </c>
      <c r="G237" s="18">
        <v>38805</v>
      </c>
      <c r="H237" s="18">
        <v>3082</v>
      </c>
      <c r="I237" s="18">
        <v>417</v>
      </c>
      <c r="J237" s="18">
        <v>0</v>
      </c>
      <c r="K237" s="18">
        <v>3333</v>
      </c>
      <c r="L237" s="18">
        <v>53</v>
      </c>
      <c r="M237" s="18">
        <v>11269</v>
      </c>
      <c r="N237" s="18">
        <v>4529</v>
      </c>
      <c r="O237" s="18">
        <v>2</v>
      </c>
      <c r="P237" s="18">
        <v>54385.207499999997</v>
      </c>
      <c r="Q237" s="18">
        <v>5807.2</v>
      </c>
      <c r="R237" s="18">
        <v>-9625.4</v>
      </c>
      <c r="S237" s="18">
        <v>1933.92</v>
      </c>
      <c r="T237" s="18">
        <v>52500.927499999998</v>
      </c>
      <c r="U237" s="18">
        <v>47051.593999999997</v>
      </c>
      <c r="V237" s="18">
        <v>39993.854899999998</v>
      </c>
      <c r="W237" s="18">
        <v>12507.0726</v>
      </c>
      <c r="X237" s="18">
        <v>8754.9508199999891</v>
      </c>
      <c r="Y237" s="18">
        <v>1.1859999999999999</v>
      </c>
      <c r="Z237" s="18">
        <v>16014</v>
      </c>
      <c r="AA237" s="18">
        <v>55803.190483999999</v>
      </c>
      <c r="AB237" s="18">
        <v>55776.990566316701</v>
      </c>
      <c r="AC237" s="18">
        <v>3483.0142729059999</v>
      </c>
      <c r="AD237" s="18">
        <v>-2023.9828738224601</v>
      </c>
      <c r="AE237" s="18">
        <v>-32412062</v>
      </c>
      <c r="AF237" s="18"/>
      <c r="AG237" s="18"/>
    </row>
    <row r="238" spans="1:33">
      <c r="A238" s="18" t="s">
        <v>892</v>
      </c>
      <c r="B238" s="18" t="s">
        <v>899</v>
      </c>
      <c r="C238" s="18" t="s">
        <v>566</v>
      </c>
      <c r="D238" s="18">
        <v>128673.27800000001</v>
      </c>
      <c r="E238" s="18">
        <v>14152</v>
      </c>
      <c r="F238" s="18">
        <v>142825.27799999999</v>
      </c>
      <c r="G238" s="18">
        <v>89170</v>
      </c>
      <c r="H238" s="18">
        <v>30938</v>
      </c>
      <c r="I238" s="18">
        <v>2325</v>
      </c>
      <c r="J238" s="18">
        <v>0</v>
      </c>
      <c r="K238" s="18">
        <v>4811</v>
      </c>
      <c r="L238" s="18">
        <v>3</v>
      </c>
      <c r="M238" s="18">
        <v>28126</v>
      </c>
      <c r="N238" s="18">
        <v>14152</v>
      </c>
      <c r="O238" s="18">
        <v>1748</v>
      </c>
      <c r="P238" s="18">
        <v>124971.755</v>
      </c>
      <c r="Q238" s="18">
        <v>32362.9</v>
      </c>
      <c r="R238" s="18">
        <v>-25395.45</v>
      </c>
      <c r="S238" s="18">
        <v>7247.78</v>
      </c>
      <c r="T238" s="18">
        <v>139186.98499999999</v>
      </c>
      <c r="U238" s="18">
        <v>142825.27799999999</v>
      </c>
      <c r="V238" s="18">
        <v>121401.4863</v>
      </c>
      <c r="W238" s="18">
        <v>17785.4987</v>
      </c>
      <c r="X238" s="18">
        <v>12449.84909</v>
      </c>
      <c r="Y238" s="18">
        <v>1.087</v>
      </c>
      <c r="Z238" s="18">
        <v>26498</v>
      </c>
      <c r="AA238" s="18">
        <v>155251.07718600001</v>
      </c>
      <c r="AB238" s="18">
        <v>155178.185915676</v>
      </c>
      <c r="AC238" s="18">
        <v>5856.2225796541597</v>
      </c>
      <c r="AD238" s="18">
        <v>349.22543292569799</v>
      </c>
      <c r="AE238" s="18">
        <v>9253776</v>
      </c>
      <c r="AF238" s="18"/>
      <c r="AG238" s="18"/>
    </row>
    <row r="239" spans="1:33">
      <c r="A239" s="18" t="s">
        <v>892</v>
      </c>
      <c r="B239" s="18" t="s">
        <v>900</v>
      </c>
      <c r="C239" s="18" t="s">
        <v>567</v>
      </c>
      <c r="D239" s="18">
        <v>45101.792000000001</v>
      </c>
      <c r="E239" s="18">
        <v>4647</v>
      </c>
      <c r="F239" s="18">
        <v>49748.792000000001</v>
      </c>
      <c r="G239" s="18">
        <v>36168</v>
      </c>
      <c r="H239" s="18">
        <v>6771</v>
      </c>
      <c r="I239" s="18">
        <v>1374</v>
      </c>
      <c r="J239" s="18">
        <v>0</v>
      </c>
      <c r="K239" s="18">
        <v>2918</v>
      </c>
      <c r="L239" s="18">
        <v>0</v>
      </c>
      <c r="M239" s="18">
        <v>9637</v>
      </c>
      <c r="N239" s="18">
        <v>4647</v>
      </c>
      <c r="O239" s="18">
        <v>0</v>
      </c>
      <c r="P239" s="18">
        <v>50689.451999999997</v>
      </c>
      <c r="Q239" s="18">
        <v>9403.5499999999993</v>
      </c>
      <c r="R239" s="18">
        <v>-8191.45</v>
      </c>
      <c r="S239" s="18">
        <v>2311.66</v>
      </c>
      <c r="T239" s="18">
        <v>54213.212</v>
      </c>
      <c r="U239" s="18">
        <v>49748.792000000001</v>
      </c>
      <c r="V239" s="18">
        <v>42286.4732</v>
      </c>
      <c r="W239" s="18">
        <v>11926.738799999999</v>
      </c>
      <c r="X239" s="18">
        <v>8348.7171600000001</v>
      </c>
      <c r="Y239" s="18">
        <v>1.1679999999999999</v>
      </c>
      <c r="Z239" s="18">
        <v>10159</v>
      </c>
      <c r="AA239" s="18">
        <v>58106.589055999997</v>
      </c>
      <c r="AB239" s="18">
        <v>58079.307679488797</v>
      </c>
      <c r="AC239" s="18">
        <v>5717.0299910905396</v>
      </c>
      <c r="AD239" s="18">
        <v>210.032844362074</v>
      </c>
      <c r="AE239" s="18">
        <v>2133724</v>
      </c>
      <c r="AF239" s="18"/>
      <c r="AG239" s="18"/>
    </row>
    <row r="240" spans="1:33">
      <c r="A240" s="18" t="s">
        <v>892</v>
      </c>
      <c r="B240" s="18" t="s">
        <v>901</v>
      </c>
      <c r="C240" s="18" t="s">
        <v>568</v>
      </c>
      <c r="D240" s="18">
        <v>124364.274</v>
      </c>
      <c r="E240" s="18">
        <v>12716</v>
      </c>
      <c r="F240" s="18">
        <v>137080.274</v>
      </c>
      <c r="G240" s="18">
        <v>68294</v>
      </c>
      <c r="H240" s="18">
        <v>17499</v>
      </c>
      <c r="I240" s="18">
        <v>7691</v>
      </c>
      <c r="J240" s="18">
        <v>0</v>
      </c>
      <c r="K240" s="18">
        <v>5370</v>
      </c>
      <c r="L240" s="18">
        <v>3262</v>
      </c>
      <c r="M240" s="18">
        <v>967</v>
      </c>
      <c r="N240" s="18">
        <v>12716</v>
      </c>
      <c r="O240" s="18">
        <v>651</v>
      </c>
      <c r="P240" s="18">
        <v>95714.040999999997</v>
      </c>
      <c r="Q240" s="18">
        <v>25976</v>
      </c>
      <c r="R240" s="18">
        <v>-4148</v>
      </c>
      <c r="S240" s="18">
        <v>10644.21</v>
      </c>
      <c r="T240" s="18">
        <v>128186.251</v>
      </c>
      <c r="U240" s="18">
        <v>137080.274</v>
      </c>
      <c r="V240" s="18">
        <v>116518.2329</v>
      </c>
      <c r="W240" s="18">
        <v>11668.018099999999</v>
      </c>
      <c r="X240" s="18">
        <v>8167.6126700000004</v>
      </c>
      <c r="Y240" s="18">
        <v>1.06</v>
      </c>
      <c r="Z240" s="18">
        <v>20603</v>
      </c>
      <c r="AA240" s="18">
        <v>145305.09044</v>
      </c>
      <c r="AB240" s="18">
        <v>145236.86886744399</v>
      </c>
      <c r="AC240" s="18">
        <v>7049.3068420833597</v>
      </c>
      <c r="AD240" s="18">
        <v>1542.3096953549</v>
      </c>
      <c r="AE240" s="18">
        <v>31776207</v>
      </c>
      <c r="AF240" s="18"/>
      <c r="AG240" s="18"/>
    </row>
    <row r="241" spans="1:33">
      <c r="A241" s="18" t="s">
        <v>892</v>
      </c>
      <c r="B241" s="18" t="s">
        <v>902</v>
      </c>
      <c r="C241" s="18" t="s">
        <v>569</v>
      </c>
      <c r="D241" s="18">
        <v>34522.347000000002</v>
      </c>
      <c r="E241" s="18">
        <v>4999</v>
      </c>
      <c r="F241" s="18">
        <v>39521.347000000002</v>
      </c>
      <c r="G241" s="18">
        <v>15441</v>
      </c>
      <c r="H241" s="18">
        <v>5071</v>
      </c>
      <c r="I241" s="18">
        <v>93</v>
      </c>
      <c r="J241" s="18">
        <v>0</v>
      </c>
      <c r="K241" s="18">
        <v>1996</v>
      </c>
      <c r="L241" s="18">
        <v>0</v>
      </c>
      <c r="M241" s="18">
        <v>3948</v>
      </c>
      <c r="N241" s="18">
        <v>4999</v>
      </c>
      <c r="O241" s="18">
        <v>0</v>
      </c>
      <c r="P241" s="18">
        <v>21640.5615</v>
      </c>
      <c r="Q241" s="18">
        <v>6086</v>
      </c>
      <c r="R241" s="18">
        <v>-3355.8</v>
      </c>
      <c r="S241" s="18">
        <v>3577.99</v>
      </c>
      <c r="T241" s="18">
        <v>27948.751499999998</v>
      </c>
      <c r="U241" s="18">
        <v>39521.347000000002</v>
      </c>
      <c r="V241" s="18">
        <v>33593.144950000002</v>
      </c>
      <c r="W241" s="18">
        <v>-5644.3934499999996</v>
      </c>
      <c r="X241" s="18">
        <v>-3951.0754149999998</v>
      </c>
      <c r="Y241" s="18">
        <v>0.9</v>
      </c>
      <c r="Z241" s="18">
        <v>6926</v>
      </c>
      <c r="AA241" s="18">
        <v>35569.212299999999</v>
      </c>
      <c r="AB241" s="18">
        <v>35552.512351014397</v>
      </c>
      <c r="AC241" s="18">
        <v>5133.1955459160199</v>
      </c>
      <c r="AD241" s="18">
        <v>-373.801600812441</v>
      </c>
      <c r="AE241" s="18">
        <v>-2588950</v>
      </c>
      <c r="AF241" s="18"/>
      <c r="AG241" s="18"/>
    </row>
    <row r="242" spans="1:33">
      <c r="A242" s="18" t="s">
        <v>892</v>
      </c>
      <c r="B242" s="18" t="s">
        <v>903</v>
      </c>
      <c r="C242" s="18" t="s">
        <v>570</v>
      </c>
      <c r="D242" s="18">
        <v>62525.4</v>
      </c>
      <c r="E242" s="18">
        <v>5555</v>
      </c>
      <c r="F242" s="18">
        <v>68080.399999999994</v>
      </c>
      <c r="G242" s="18">
        <v>32711</v>
      </c>
      <c r="H242" s="18">
        <v>317</v>
      </c>
      <c r="I242" s="18">
        <v>2363</v>
      </c>
      <c r="J242" s="18">
        <v>0</v>
      </c>
      <c r="K242" s="18">
        <v>1705</v>
      </c>
      <c r="L242" s="18">
        <v>235</v>
      </c>
      <c r="M242" s="18">
        <v>1055</v>
      </c>
      <c r="N242" s="18">
        <v>5555</v>
      </c>
      <c r="O242" s="18">
        <v>16</v>
      </c>
      <c r="P242" s="18">
        <v>45844.466500000002</v>
      </c>
      <c r="Q242" s="18">
        <v>3727.25</v>
      </c>
      <c r="R242" s="18">
        <v>-1110.0999999999999</v>
      </c>
      <c r="S242" s="18">
        <v>4542.3999999999996</v>
      </c>
      <c r="T242" s="18">
        <v>53004.016499999998</v>
      </c>
      <c r="U242" s="18">
        <v>68080.399999999994</v>
      </c>
      <c r="V242" s="18">
        <v>57868.34</v>
      </c>
      <c r="W242" s="18">
        <v>-4864.3234999999904</v>
      </c>
      <c r="X242" s="18">
        <v>-3405.0264499999898</v>
      </c>
      <c r="Y242" s="18">
        <v>0.95</v>
      </c>
      <c r="Z242" s="18">
        <v>11089</v>
      </c>
      <c r="AA242" s="18">
        <v>64676.38</v>
      </c>
      <c r="AB242" s="18">
        <v>64646.014068995799</v>
      </c>
      <c r="AC242" s="18">
        <v>5829.74245369247</v>
      </c>
      <c r="AD242" s="18">
        <v>322.74530696400598</v>
      </c>
      <c r="AE242" s="18">
        <v>3578923</v>
      </c>
      <c r="AF242" s="18"/>
      <c r="AG242" s="18"/>
    </row>
    <row r="243" spans="1:33">
      <c r="A243" s="18" t="s">
        <v>892</v>
      </c>
      <c r="B243" s="18" t="s">
        <v>904</v>
      </c>
      <c r="C243" s="18" t="s">
        <v>571</v>
      </c>
      <c r="D243" s="18">
        <v>47936.480000000003</v>
      </c>
      <c r="E243" s="18">
        <v>3326</v>
      </c>
      <c r="F243" s="18">
        <v>51262.48</v>
      </c>
      <c r="G243" s="18">
        <v>21126</v>
      </c>
      <c r="H243" s="18">
        <v>12623</v>
      </c>
      <c r="I243" s="18">
        <v>826</v>
      </c>
      <c r="J243" s="18">
        <v>0</v>
      </c>
      <c r="K243" s="18">
        <v>1559</v>
      </c>
      <c r="L243" s="18">
        <v>201</v>
      </c>
      <c r="M243" s="18">
        <v>0</v>
      </c>
      <c r="N243" s="18">
        <v>3326</v>
      </c>
      <c r="O243" s="18">
        <v>0</v>
      </c>
      <c r="P243" s="18">
        <v>29608.089</v>
      </c>
      <c r="Q243" s="18">
        <v>12756.8</v>
      </c>
      <c r="R243" s="18">
        <v>-170.85</v>
      </c>
      <c r="S243" s="18">
        <v>2827.1</v>
      </c>
      <c r="T243" s="18">
        <v>45021.139000000003</v>
      </c>
      <c r="U243" s="18">
        <v>51262.48</v>
      </c>
      <c r="V243" s="18">
        <v>43573.108</v>
      </c>
      <c r="W243" s="18">
        <v>1448.0309999999999</v>
      </c>
      <c r="X243" s="18">
        <v>1013.6217</v>
      </c>
      <c r="Y243" s="18">
        <v>1.02</v>
      </c>
      <c r="Z243" s="18">
        <v>10935</v>
      </c>
      <c r="AA243" s="18">
        <v>52287.729599999999</v>
      </c>
      <c r="AB243" s="18">
        <v>52263.180211345301</v>
      </c>
      <c r="AC243" s="18">
        <v>4779.4403485455196</v>
      </c>
      <c r="AD243" s="18">
        <v>-727.55679818294004</v>
      </c>
      <c r="AE243" s="18">
        <v>-7955834</v>
      </c>
      <c r="AF243" s="18"/>
      <c r="AG243" s="18"/>
    </row>
    <row r="244" spans="1:33">
      <c r="A244" s="18" t="s">
        <v>892</v>
      </c>
      <c r="B244" s="18" t="s">
        <v>905</v>
      </c>
      <c r="C244" s="18" t="s">
        <v>572</v>
      </c>
      <c r="D244" s="18">
        <v>58786.196000000004</v>
      </c>
      <c r="E244" s="18">
        <v>5011</v>
      </c>
      <c r="F244" s="18">
        <v>63797.196000000004</v>
      </c>
      <c r="G244" s="18">
        <v>37088</v>
      </c>
      <c r="H244" s="18">
        <v>7414</v>
      </c>
      <c r="I244" s="18">
        <v>778</v>
      </c>
      <c r="J244" s="18">
        <v>0</v>
      </c>
      <c r="K244" s="18">
        <v>3366</v>
      </c>
      <c r="L244" s="18">
        <v>150</v>
      </c>
      <c r="M244" s="18">
        <v>12583</v>
      </c>
      <c r="N244" s="18">
        <v>5011</v>
      </c>
      <c r="O244" s="18">
        <v>0</v>
      </c>
      <c r="P244" s="18">
        <v>51978.832000000002</v>
      </c>
      <c r="Q244" s="18">
        <v>9824.2999999999993</v>
      </c>
      <c r="R244" s="18">
        <v>-10823.05</v>
      </c>
      <c r="S244" s="18">
        <v>2120.2399999999998</v>
      </c>
      <c r="T244" s="18">
        <v>53100.322</v>
      </c>
      <c r="U244" s="18">
        <v>63797.196000000004</v>
      </c>
      <c r="V244" s="18">
        <v>54227.616600000001</v>
      </c>
      <c r="W244" s="18">
        <v>-1127.29460000001</v>
      </c>
      <c r="X244" s="18">
        <v>-789.10622000000603</v>
      </c>
      <c r="Y244" s="18">
        <v>0.98799999999999999</v>
      </c>
      <c r="Z244" s="18">
        <v>11227</v>
      </c>
      <c r="AA244" s="18">
        <v>63031.629648000002</v>
      </c>
      <c r="AB244" s="18">
        <v>63002.035936710403</v>
      </c>
      <c r="AC244" s="18">
        <v>5611.6536863552501</v>
      </c>
      <c r="AD244" s="18">
        <v>104.656539626792</v>
      </c>
      <c r="AE244" s="18">
        <v>1174979</v>
      </c>
      <c r="AF244" s="18"/>
      <c r="AG244" s="18"/>
    </row>
    <row r="245" spans="1:33">
      <c r="A245" s="18" t="s">
        <v>892</v>
      </c>
      <c r="B245" s="18" t="s">
        <v>906</v>
      </c>
      <c r="C245" s="18" t="s">
        <v>573</v>
      </c>
      <c r="D245" s="18">
        <v>35838.125</v>
      </c>
      <c r="E245" s="18">
        <v>3807</v>
      </c>
      <c r="F245" s="18">
        <v>39645.125</v>
      </c>
      <c r="G245" s="18">
        <v>17627</v>
      </c>
      <c r="H245" s="18">
        <v>13531</v>
      </c>
      <c r="I245" s="18">
        <v>57</v>
      </c>
      <c r="J245" s="18">
        <v>0</v>
      </c>
      <c r="K245" s="18">
        <v>2321</v>
      </c>
      <c r="L245" s="18">
        <v>20</v>
      </c>
      <c r="M245" s="18">
        <v>6991</v>
      </c>
      <c r="N245" s="18">
        <v>3807</v>
      </c>
      <c r="O245" s="18">
        <v>1</v>
      </c>
      <c r="P245" s="18">
        <v>24704.2405</v>
      </c>
      <c r="Q245" s="18">
        <v>13522.65</v>
      </c>
      <c r="R245" s="18">
        <v>-5960.2</v>
      </c>
      <c r="S245" s="18">
        <v>2047.48</v>
      </c>
      <c r="T245" s="18">
        <v>34314.1705</v>
      </c>
      <c r="U245" s="18">
        <v>39645.125</v>
      </c>
      <c r="V245" s="18">
        <v>33698.356249999997</v>
      </c>
      <c r="W245" s="18">
        <v>615.81425000000297</v>
      </c>
      <c r="X245" s="18">
        <v>431.06997500000199</v>
      </c>
      <c r="Y245" s="18">
        <v>1.0109999999999999</v>
      </c>
      <c r="Z245" s="18">
        <v>6764</v>
      </c>
      <c r="AA245" s="18">
        <v>40081.221375000001</v>
      </c>
      <c r="AB245" s="18">
        <v>40062.4030118999</v>
      </c>
      <c r="AC245" s="18">
        <v>5922.8863116351204</v>
      </c>
      <c r="AD245" s="18">
        <v>415.88916490665503</v>
      </c>
      <c r="AE245" s="18">
        <v>2813074</v>
      </c>
      <c r="AF245" s="18"/>
      <c r="AG245" s="18"/>
    </row>
    <row r="246" spans="1:33">
      <c r="A246" s="18" t="s">
        <v>892</v>
      </c>
      <c r="B246" s="18" t="s">
        <v>907</v>
      </c>
      <c r="C246" s="18" t="s">
        <v>574</v>
      </c>
      <c r="D246" s="18">
        <v>24650.559000000001</v>
      </c>
      <c r="E246" s="18">
        <v>4137</v>
      </c>
      <c r="F246" s="18">
        <v>28787.559000000001</v>
      </c>
      <c r="G246" s="18">
        <v>13365</v>
      </c>
      <c r="H246" s="18">
        <v>3436</v>
      </c>
      <c r="I246" s="18">
        <v>39</v>
      </c>
      <c r="J246" s="18">
        <v>0</v>
      </c>
      <c r="K246" s="18">
        <v>719</v>
      </c>
      <c r="L246" s="18">
        <v>2</v>
      </c>
      <c r="M246" s="18">
        <v>1380</v>
      </c>
      <c r="N246" s="18">
        <v>4137</v>
      </c>
      <c r="O246" s="18">
        <v>31</v>
      </c>
      <c r="P246" s="18">
        <v>18731.047500000001</v>
      </c>
      <c r="Q246" s="18">
        <v>3564.9</v>
      </c>
      <c r="R246" s="18">
        <v>-1201.05</v>
      </c>
      <c r="S246" s="18">
        <v>3281.85</v>
      </c>
      <c r="T246" s="18">
        <v>24376.747500000001</v>
      </c>
      <c r="U246" s="18">
        <v>28787.559000000001</v>
      </c>
      <c r="V246" s="18">
        <v>24469.425149999999</v>
      </c>
      <c r="W246" s="18">
        <v>-92.677649999994202</v>
      </c>
      <c r="X246" s="18">
        <v>-64.874354999995901</v>
      </c>
      <c r="Y246" s="18">
        <v>0.998</v>
      </c>
      <c r="Z246" s="18">
        <v>7029</v>
      </c>
      <c r="AA246" s="18">
        <v>28729.983882</v>
      </c>
      <c r="AB246" s="18">
        <v>28716.4949899452</v>
      </c>
      <c r="AC246" s="18">
        <v>4085.4310698456702</v>
      </c>
      <c r="AD246" s="18">
        <v>-1421.56607688279</v>
      </c>
      <c r="AE246" s="18">
        <v>-9992188</v>
      </c>
      <c r="AF246" s="18"/>
      <c r="AG246" s="18"/>
    </row>
    <row r="247" spans="1:33">
      <c r="A247" s="18" t="s">
        <v>908</v>
      </c>
      <c r="B247" s="18" t="s">
        <v>909</v>
      </c>
      <c r="C247" s="18" t="s">
        <v>576</v>
      </c>
      <c r="D247" s="18">
        <v>174458.337</v>
      </c>
      <c r="E247" s="18">
        <v>16624</v>
      </c>
      <c r="F247" s="18">
        <v>191082.337</v>
      </c>
      <c r="G247" s="18">
        <v>82053</v>
      </c>
      <c r="H247" s="18">
        <v>11962</v>
      </c>
      <c r="I247" s="18">
        <v>2464</v>
      </c>
      <c r="J247" s="18">
        <v>0</v>
      </c>
      <c r="K247" s="18">
        <v>5845</v>
      </c>
      <c r="L247" s="18">
        <v>353</v>
      </c>
      <c r="M247" s="18">
        <v>23264</v>
      </c>
      <c r="N247" s="18">
        <v>16624</v>
      </c>
      <c r="O247" s="18">
        <v>3</v>
      </c>
      <c r="P247" s="18">
        <v>114997.2795</v>
      </c>
      <c r="Q247" s="18">
        <v>17230.349999999999</v>
      </c>
      <c r="R247" s="18">
        <v>-20077</v>
      </c>
      <c r="S247" s="18">
        <v>10175.52</v>
      </c>
      <c r="T247" s="18">
        <v>122326.1495</v>
      </c>
      <c r="U247" s="18">
        <v>191082.337</v>
      </c>
      <c r="V247" s="18">
        <v>162419.98645</v>
      </c>
      <c r="W247" s="18">
        <v>-40093.836949999997</v>
      </c>
      <c r="X247" s="18">
        <v>-28065.685864999999</v>
      </c>
      <c r="Y247" s="18">
        <v>0.85299999999999998</v>
      </c>
      <c r="Z247" s="18">
        <v>26744</v>
      </c>
      <c r="AA247" s="18">
        <v>162993.233461</v>
      </c>
      <c r="AB247" s="18">
        <v>162916.707203942</v>
      </c>
      <c r="AC247" s="18">
        <v>6091.7105595252197</v>
      </c>
      <c r="AD247" s="18">
        <v>584.71341279675801</v>
      </c>
      <c r="AE247" s="18">
        <v>15637576</v>
      </c>
      <c r="AF247" s="18"/>
      <c r="AG247" s="18"/>
    </row>
    <row r="248" spans="1:33">
      <c r="A248" s="18" t="s">
        <v>908</v>
      </c>
      <c r="B248" s="18" t="s">
        <v>910</v>
      </c>
      <c r="C248" s="18" t="s">
        <v>577</v>
      </c>
      <c r="D248" s="18">
        <v>509174.21299999999</v>
      </c>
      <c r="E248" s="18">
        <v>45022</v>
      </c>
      <c r="F248" s="18">
        <v>554196.21299999999</v>
      </c>
      <c r="G248" s="18">
        <v>285027</v>
      </c>
      <c r="H248" s="18">
        <v>112194</v>
      </c>
      <c r="I248" s="18">
        <v>13462</v>
      </c>
      <c r="J248" s="18">
        <v>0</v>
      </c>
      <c r="K248" s="18">
        <v>10233</v>
      </c>
      <c r="L248" s="18">
        <v>9578</v>
      </c>
      <c r="M248" s="18">
        <v>60487</v>
      </c>
      <c r="N248" s="18">
        <v>45022</v>
      </c>
      <c r="O248" s="18">
        <v>4000</v>
      </c>
      <c r="P248" s="18">
        <v>399465.34049999999</v>
      </c>
      <c r="Q248" s="18">
        <v>115505.65</v>
      </c>
      <c r="R248" s="18">
        <v>-62955.25</v>
      </c>
      <c r="S248" s="18">
        <v>27985.91</v>
      </c>
      <c r="T248" s="18">
        <v>480001.65049999999</v>
      </c>
      <c r="U248" s="18">
        <v>554196.21299999999</v>
      </c>
      <c r="V248" s="18">
        <v>471066.78104999999</v>
      </c>
      <c r="W248" s="18">
        <v>8934.8694500000001</v>
      </c>
      <c r="X248" s="18">
        <v>6254.4086150000003</v>
      </c>
      <c r="Y248" s="18">
        <v>1.0109999999999999</v>
      </c>
      <c r="Z248" s="18">
        <v>103183</v>
      </c>
      <c r="AA248" s="18">
        <v>560292.37134299998</v>
      </c>
      <c r="AB248" s="18">
        <v>560029.31086419197</v>
      </c>
      <c r="AC248" s="18">
        <v>5427.5346797843804</v>
      </c>
      <c r="AD248" s="18">
        <v>-79.462466944080901</v>
      </c>
      <c r="AE248" s="18">
        <v>-8199176</v>
      </c>
      <c r="AF248" s="18"/>
      <c r="AG248" s="18"/>
    </row>
    <row r="249" spans="1:33">
      <c r="A249" s="18" t="s">
        <v>908</v>
      </c>
      <c r="B249" s="18" t="s">
        <v>911</v>
      </c>
      <c r="C249" s="18" t="s">
        <v>578</v>
      </c>
      <c r="D249" s="18">
        <v>45156.805999999997</v>
      </c>
      <c r="E249" s="18">
        <v>6932</v>
      </c>
      <c r="F249" s="18">
        <v>52088.805999999997</v>
      </c>
      <c r="G249" s="18">
        <v>48909</v>
      </c>
      <c r="H249" s="18">
        <v>5212</v>
      </c>
      <c r="I249" s="18">
        <v>430</v>
      </c>
      <c r="J249" s="18">
        <v>0</v>
      </c>
      <c r="K249" s="18">
        <v>4964</v>
      </c>
      <c r="L249" s="18">
        <v>700</v>
      </c>
      <c r="M249" s="18">
        <v>25455</v>
      </c>
      <c r="N249" s="18">
        <v>6932</v>
      </c>
      <c r="O249" s="18">
        <v>0</v>
      </c>
      <c r="P249" s="18">
        <v>68545.963499999998</v>
      </c>
      <c r="Q249" s="18">
        <v>9015.1</v>
      </c>
      <c r="R249" s="18">
        <v>-22231.75</v>
      </c>
      <c r="S249" s="18">
        <v>1564.85</v>
      </c>
      <c r="T249" s="18">
        <v>56894.163500000002</v>
      </c>
      <c r="U249" s="18">
        <v>52088.805999999997</v>
      </c>
      <c r="V249" s="18">
        <v>44275.485099999998</v>
      </c>
      <c r="W249" s="18">
        <v>12618.678400000001</v>
      </c>
      <c r="X249" s="18">
        <v>8833.0748800000001</v>
      </c>
      <c r="Y249" s="18">
        <v>1.17</v>
      </c>
      <c r="Z249" s="18">
        <v>9583</v>
      </c>
      <c r="AA249" s="18">
        <v>60943.903019999998</v>
      </c>
      <c r="AB249" s="18">
        <v>60915.289508324902</v>
      </c>
      <c r="AC249" s="18">
        <v>6356.5991347516301</v>
      </c>
      <c r="AD249" s="18">
        <v>849.60198802317097</v>
      </c>
      <c r="AE249" s="18">
        <v>8141736</v>
      </c>
      <c r="AF249" s="18"/>
      <c r="AG249" s="18"/>
    </row>
    <row r="250" spans="1:33">
      <c r="A250" s="18" t="s">
        <v>908</v>
      </c>
      <c r="B250" s="18" t="s">
        <v>912</v>
      </c>
      <c r="C250" s="18" t="s">
        <v>579</v>
      </c>
      <c r="D250" s="18">
        <v>257442.86499999999</v>
      </c>
      <c r="E250" s="18">
        <v>19628</v>
      </c>
      <c r="F250" s="18">
        <v>277070.86499999999</v>
      </c>
      <c r="G250" s="18">
        <v>160262</v>
      </c>
      <c r="H250" s="18">
        <v>66066</v>
      </c>
      <c r="I250" s="18">
        <v>4451</v>
      </c>
      <c r="J250" s="18">
        <v>8062</v>
      </c>
      <c r="K250" s="18">
        <v>124</v>
      </c>
      <c r="L250" s="18">
        <v>159</v>
      </c>
      <c r="M250" s="18">
        <v>47797</v>
      </c>
      <c r="N250" s="18">
        <v>19628</v>
      </c>
      <c r="O250" s="18">
        <v>734</v>
      </c>
      <c r="P250" s="18">
        <v>224607.193</v>
      </c>
      <c r="Q250" s="18">
        <v>66897.55</v>
      </c>
      <c r="R250" s="18">
        <v>-41386.5</v>
      </c>
      <c r="S250" s="18">
        <v>8558.31</v>
      </c>
      <c r="T250" s="18">
        <v>258676.55300000001</v>
      </c>
      <c r="U250" s="18">
        <v>277070.86499999999</v>
      </c>
      <c r="V250" s="18">
        <v>235510.23525</v>
      </c>
      <c r="W250" s="18">
        <v>23166.317749999998</v>
      </c>
      <c r="X250" s="18">
        <v>16216.422425000001</v>
      </c>
      <c r="Y250" s="18">
        <v>1.0589999999999999</v>
      </c>
      <c r="Z250" s="18">
        <v>37700</v>
      </c>
      <c r="AA250" s="18">
        <v>293418.04603500001</v>
      </c>
      <c r="AB250" s="18">
        <v>293280.28458110802</v>
      </c>
      <c r="AC250" s="18">
        <v>7779.3178933980798</v>
      </c>
      <c r="AD250" s="18">
        <v>2272.3207466696199</v>
      </c>
      <c r="AE250" s="18">
        <v>85666492</v>
      </c>
      <c r="AF250" s="18"/>
      <c r="AG250" s="18"/>
    </row>
    <row r="251" spans="1:33">
      <c r="A251" s="18" t="s">
        <v>908</v>
      </c>
      <c r="B251" s="18" t="s">
        <v>913</v>
      </c>
      <c r="C251" s="18" t="s">
        <v>580</v>
      </c>
      <c r="D251" s="18">
        <v>124054.58</v>
      </c>
      <c r="E251" s="18">
        <v>9066</v>
      </c>
      <c r="F251" s="18">
        <v>133120.57999999999</v>
      </c>
      <c r="G251" s="18">
        <v>65691</v>
      </c>
      <c r="H251" s="18">
        <v>22194</v>
      </c>
      <c r="I251" s="18">
        <v>1221</v>
      </c>
      <c r="J251" s="18">
        <v>0</v>
      </c>
      <c r="K251" s="18">
        <v>3606</v>
      </c>
      <c r="L251" s="18">
        <v>555</v>
      </c>
      <c r="M251" s="18">
        <v>29476</v>
      </c>
      <c r="N251" s="18">
        <v>9066</v>
      </c>
      <c r="O251" s="18">
        <v>66</v>
      </c>
      <c r="P251" s="18">
        <v>92065.936499999996</v>
      </c>
      <c r="Q251" s="18">
        <v>22967.85</v>
      </c>
      <c r="R251" s="18">
        <v>-25582.45</v>
      </c>
      <c r="S251" s="18">
        <v>2695.18</v>
      </c>
      <c r="T251" s="18">
        <v>92146.516499999998</v>
      </c>
      <c r="U251" s="18">
        <v>133120.57999999999</v>
      </c>
      <c r="V251" s="18">
        <v>113152.493</v>
      </c>
      <c r="W251" s="18">
        <v>-21005.976500000001</v>
      </c>
      <c r="X251" s="18">
        <v>-14704.18355</v>
      </c>
      <c r="Y251" s="18">
        <v>0.89</v>
      </c>
      <c r="Z251" s="18">
        <v>18821</v>
      </c>
      <c r="AA251" s="18">
        <v>118477.3162</v>
      </c>
      <c r="AB251" s="18">
        <v>118421.690421172</v>
      </c>
      <c r="AC251" s="18">
        <v>6291.9977908278897</v>
      </c>
      <c r="AD251" s="18">
        <v>785.000644099429</v>
      </c>
      <c r="AE251" s="18">
        <v>14774497</v>
      </c>
      <c r="AF251" s="18"/>
      <c r="AG251" s="119"/>
    </row>
    <row r="252" spans="1:33">
      <c r="A252" s="18" t="s">
        <v>908</v>
      </c>
      <c r="B252" s="18" t="s">
        <v>914</v>
      </c>
      <c r="C252" s="18" t="s">
        <v>581</v>
      </c>
      <c r="D252" s="18">
        <v>36759.514999999999</v>
      </c>
      <c r="E252" s="18">
        <v>6106</v>
      </c>
      <c r="F252" s="18">
        <v>42865.514999999999</v>
      </c>
      <c r="G252" s="18">
        <v>13656</v>
      </c>
      <c r="H252" s="18">
        <v>11823</v>
      </c>
      <c r="I252" s="18">
        <v>483</v>
      </c>
      <c r="J252" s="18">
        <v>0</v>
      </c>
      <c r="K252" s="18">
        <v>2132</v>
      </c>
      <c r="L252" s="18">
        <v>449</v>
      </c>
      <c r="M252" s="18">
        <v>0</v>
      </c>
      <c r="N252" s="18">
        <v>6106</v>
      </c>
      <c r="O252" s="18">
        <v>201</v>
      </c>
      <c r="P252" s="18">
        <v>19138.883999999998</v>
      </c>
      <c r="Q252" s="18">
        <v>12272.3</v>
      </c>
      <c r="R252" s="18">
        <v>-552.5</v>
      </c>
      <c r="S252" s="18">
        <v>5190.1000000000004</v>
      </c>
      <c r="T252" s="18">
        <v>36048.784</v>
      </c>
      <c r="U252" s="18">
        <v>42865.514999999999</v>
      </c>
      <c r="V252" s="18">
        <v>36435.687749999997</v>
      </c>
      <c r="W252" s="18">
        <v>-386.90374999999801</v>
      </c>
      <c r="X252" s="18">
        <v>-270.83262499999802</v>
      </c>
      <c r="Y252" s="18">
        <v>0.99399999999999999</v>
      </c>
      <c r="Z252" s="18">
        <v>9491</v>
      </c>
      <c r="AA252" s="18">
        <v>42608.321909999999</v>
      </c>
      <c r="AB252" s="18">
        <v>42588.317058718501</v>
      </c>
      <c r="AC252" s="18">
        <v>4487.2318047327499</v>
      </c>
      <c r="AD252" s="18">
        <v>-1019.7653419957099</v>
      </c>
      <c r="AE252" s="18">
        <v>-9678593</v>
      </c>
      <c r="AF252" s="18"/>
      <c r="AG252" s="18"/>
    </row>
    <row r="253" spans="1:33">
      <c r="A253" s="18" t="s">
        <v>908</v>
      </c>
      <c r="B253" s="18" t="s">
        <v>915</v>
      </c>
      <c r="C253" s="18" t="s">
        <v>582</v>
      </c>
      <c r="D253" s="18">
        <v>33398.705999999998</v>
      </c>
      <c r="E253" s="18">
        <v>6476</v>
      </c>
      <c r="F253" s="18">
        <v>39874.705999999998</v>
      </c>
      <c r="G253" s="18">
        <v>13262</v>
      </c>
      <c r="H253" s="18">
        <v>7458</v>
      </c>
      <c r="I253" s="18">
        <v>1660</v>
      </c>
      <c r="J253" s="18">
        <v>0</v>
      </c>
      <c r="K253" s="18">
        <v>139</v>
      </c>
      <c r="L253" s="18">
        <v>150</v>
      </c>
      <c r="M253" s="18">
        <v>2731</v>
      </c>
      <c r="N253" s="18">
        <v>6476</v>
      </c>
      <c r="O253" s="18">
        <v>0</v>
      </c>
      <c r="P253" s="18">
        <v>18586.692999999999</v>
      </c>
      <c r="Q253" s="18">
        <v>7868.45</v>
      </c>
      <c r="R253" s="18">
        <v>-2448.85</v>
      </c>
      <c r="S253" s="18">
        <v>5040.33</v>
      </c>
      <c r="T253" s="18">
        <v>29046.623</v>
      </c>
      <c r="U253" s="18">
        <v>39874.705999999998</v>
      </c>
      <c r="V253" s="18">
        <v>33893.500099999997</v>
      </c>
      <c r="W253" s="18">
        <v>-4846.8770999999997</v>
      </c>
      <c r="X253" s="18">
        <v>-3392.8139700000002</v>
      </c>
      <c r="Y253" s="18">
        <v>0.91500000000000004</v>
      </c>
      <c r="Z253" s="18">
        <v>5883</v>
      </c>
      <c r="AA253" s="18">
        <v>36485.355989999996</v>
      </c>
      <c r="AB253" s="18">
        <v>36468.225906302403</v>
      </c>
      <c r="AC253" s="18">
        <v>6198.9165232538498</v>
      </c>
      <c r="AD253" s="18">
        <v>691.91937652539002</v>
      </c>
      <c r="AE253" s="18">
        <v>4070562</v>
      </c>
      <c r="AF253" s="18"/>
      <c r="AG253" s="18"/>
    </row>
    <row r="254" spans="1:33">
      <c r="A254" s="18" t="s">
        <v>908</v>
      </c>
      <c r="B254" s="18" t="s">
        <v>916</v>
      </c>
      <c r="C254" s="18" t="s">
        <v>583</v>
      </c>
      <c r="D254" s="18">
        <v>67564.399999999994</v>
      </c>
      <c r="E254" s="18">
        <v>3219</v>
      </c>
      <c r="F254" s="18">
        <v>70783.399999999994</v>
      </c>
      <c r="G254" s="18">
        <v>32675</v>
      </c>
      <c r="H254" s="18">
        <v>3757</v>
      </c>
      <c r="I254" s="18">
        <v>58</v>
      </c>
      <c r="J254" s="18">
        <v>0</v>
      </c>
      <c r="K254" s="18">
        <v>3248</v>
      </c>
      <c r="L254" s="18">
        <v>0</v>
      </c>
      <c r="M254" s="18">
        <v>4701</v>
      </c>
      <c r="N254" s="18">
        <v>3219</v>
      </c>
      <c r="O254" s="18">
        <v>35</v>
      </c>
      <c r="P254" s="18">
        <v>45794.012499999997</v>
      </c>
      <c r="Q254" s="18">
        <v>6003.55</v>
      </c>
      <c r="R254" s="18">
        <v>-4025.6</v>
      </c>
      <c r="S254" s="18">
        <v>1936.98</v>
      </c>
      <c r="T254" s="18">
        <v>49708.942499999997</v>
      </c>
      <c r="U254" s="18">
        <v>70783.399999999994</v>
      </c>
      <c r="V254" s="18">
        <v>60165.89</v>
      </c>
      <c r="W254" s="18">
        <v>-10456.9475</v>
      </c>
      <c r="X254" s="18">
        <v>-7319.8632499999903</v>
      </c>
      <c r="Y254" s="18">
        <v>0.89700000000000002</v>
      </c>
      <c r="Z254" s="18">
        <v>11721</v>
      </c>
      <c r="AA254" s="18">
        <v>63492.709799999997</v>
      </c>
      <c r="AB254" s="18">
        <v>63462.899608937099</v>
      </c>
      <c r="AC254" s="18">
        <v>5414.4611900808004</v>
      </c>
      <c r="AD254" s="18">
        <v>-92.535956647659106</v>
      </c>
      <c r="AE254" s="18">
        <v>-1084614</v>
      </c>
      <c r="AF254" s="18"/>
      <c r="AG254" s="18"/>
    </row>
    <row r="255" spans="1:33">
      <c r="A255" s="18" t="s">
        <v>908</v>
      </c>
      <c r="B255" s="18" t="s">
        <v>917</v>
      </c>
      <c r="C255" s="18" t="s">
        <v>584</v>
      </c>
      <c r="D255" s="18">
        <v>172904.24400000001</v>
      </c>
      <c r="E255" s="18">
        <v>15524</v>
      </c>
      <c r="F255" s="18">
        <v>188428.24400000001</v>
      </c>
      <c r="G255" s="18">
        <v>99148</v>
      </c>
      <c r="H255" s="18">
        <v>10790</v>
      </c>
      <c r="I255" s="18">
        <v>9437</v>
      </c>
      <c r="J255" s="18">
        <v>0</v>
      </c>
      <c r="K255" s="18">
        <v>5982</v>
      </c>
      <c r="L255" s="18">
        <v>4892</v>
      </c>
      <c r="M255" s="18">
        <v>26571</v>
      </c>
      <c r="N255" s="18">
        <v>15524</v>
      </c>
      <c r="O255" s="18">
        <v>245</v>
      </c>
      <c r="P255" s="18">
        <v>138955.92199999999</v>
      </c>
      <c r="Q255" s="18">
        <v>22277.65</v>
      </c>
      <c r="R255" s="18">
        <v>-26951.8</v>
      </c>
      <c r="S255" s="18">
        <v>8678.33</v>
      </c>
      <c r="T255" s="18">
        <v>142960.10200000001</v>
      </c>
      <c r="U255" s="18">
        <v>188428.24400000001</v>
      </c>
      <c r="V255" s="18">
        <v>160164.0074</v>
      </c>
      <c r="W255" s="18">
        <v>-17203.9054</v>
      </c>
      <c r="X255" s="18">
        <v>-12042.73378</v>
      </c>
      <c r="Y255" s="18">
        <v>0.93600000000000005</v>
      </c>
      <c r="Z255" s="18">
        <v>39280</v>
      </c>
      <c r="AA255" s="18">
        <v>176368.83638399999</v>
      </c>
      <c r="AB255" s="18">
        <v>176286.03020472801</v>
      </c>
      <c r="AC255" s="18">
        <v>4487.9335591835097</v>
      </c>
      <c r="AD255" s="18">
        <v>-1019.06358754495</v>
      </c>
      <c r="AE255" s="18">
        <v>-40028818</v>
      </c>
      <c r="AF255" s="18"/>
      <c r="AG255" s="18"/>
    </row>
    <row r="256" spans="1:33">
      <c r="A256" s="18" t="s">
        <v>908</v>
      </c>
      <c r="B256" s="18" t="s">
        <v>918</v>
      </c>
      <c r="C256" s="18" t="s">
        <v>585</v>
      </c>
      <c r="D256" s="18">
        <v>172960.46299999999</v>
      </c>
      <c r="E256" s="18">
        <v>12340</v>
      </c>
      <c r="F256" s="18">
        <v>185300.46299999999</v>
      </c>
      <c r="G256" s="18">
        <v>89035</v>
      </c>
      <c r="H256" s="18">
        <v>10473</v>
      </c>
      <c r="I256" s="18">
        <v>24564</v>
      </c>
      <c r="J256" s="18">
        <v>0</v>
      </c>
      <c r="K256" s="18">
        <v>5546</v>
      </c>
      <c r="L256" s="18">
        <v>50</v>
      </c>
      <c r="M256" s="18">
        <v>22311</v>
      </c>
      <c r="N256" s="18">
        <v>12340</v>
      </c>
      <c r="O256" s="18">
        <v>286</v>
      </c>
      <c r="P256" s="18">
        <v>124782.55250000001</v>
      </c>
      <c r="Q256" s="18">
        <v>34495.550000000003</v>
      </c>
      <c r="R256" s="18">
        <v>-19249.95</v>
      </c>
      <c r="S256" s="18">
        <v>6696.13</v>
      </c>
      <c r="T256" s="18">
        <v>146724.2825</v>
      </c>
      <c r="U256" s="18">
        <v>185300.46299999999</v>
      </c>
      <c r="V256" s="18">
        <v>157505.39355000001</v>
      </c>
      <c r="W256" s="18">
        <v>-10781.11105</v>
      </c>
      <c r="X256" s="18">
        <v>-7546.7777349999997</v>
      </c>
      <c r="Y256" s="18">
        <v>0.95899999999999996</v>
      </c>
      <c r="Z256" s="18">
        <v>25467</v>
      </c>
      <c r="AA256" s="18">
        <v>177703.14401700001</v>
      </c>
      <c r="AB256" s="18">
        <v>177619.71137264901</v>
      </c>
      <c r="AC256" s="18">
        <v>6974.5047069795801</v>
      </c>
      <c r="AD256" s="18">
        <v>1467.5075602511199</v>
      </c>
      <c r="AE256" s="18">
        <v>37373015</v>
      </c>
      <c r="AF256" s="18"/>
      <c r="AG256" s="18"/>
    </row>
    <row r="257" spans="1:33">
      <c r="A257" s="18" t="s">
        <v>919</v>
      </c>
      <c r="B257" s="18" t="s">
        <v>920</v>
      </c>
      <c r="C257" s="18" t="s">
        <v>587</v>
      </c>
      <c r="D257" s="18">
        <v>193507.88500000001</v>
      </c>
      <c r="E257" s="18">
        <v>12680</v>
      </c>
      <c r="F257" s="18">
        <v>206187.88500000001</v>
      </c>
      <c r="G257" s="18">
        <v>89802</v>
      </c>
      <c r="H257" s="18">
        <v>23482</v>
      </c>
      <c r="I257" s="18">
        <v>5969</v>
      </c>
      <c r="J257" s="18">
        <v>11338</v>
      </c>
      <c r="K257" s="18">
        <v>278</v>
      </c>
      <c r="L257" s="18">
        <v>4817</v>
      </c>
      <c r="M257" s="18">
        <v>2845</v>
      </c>
      <c r="N257" s="18">
        <v>12680</v>
      </c>
      <c r="O257" s="18">
        <v>2335</v>
      </c>
      <c r="P257" s="18">
        <v>125857.503</v>
      </c>
      <c r="Q257" s="18">
        <v>34906.949999999997</v>
      </c>
      <c r="R257" s="18">
        <v>-8497.4500000000007</v>
      </c>
      <c r="S257" s="18">
        <v>10294.35</v>
      </c>
      <c r="T257" s="18">
        <v>162561.353</v>
      </c>
      <c r="U257" s="18">
        <v>206187.88500000001</v>
      </c>
      <c r="V257" s="18">
        <v>175259.70225</v>
      </c>
      <c r="W257" s="18">
        <v>-12698.349249999999</v>
      </c>
      <c r="X257" s="18">
        <v>-8888.8444750000199</v>
      </c>
      <c r="Y257" s="18">
        <v>0.95699999999999996</v>
      </c>
      <c r="Z257" s="18">
        <v>24992</v>
      </c>
      <c r="AA257" s="18">
        <v>197321.805945</v>
      </c>
      <c r="AB257" s="18">
        <v>197229.16222645901</v>
      </c>
      <c r="AC257" s="18">
        <v>7891.6918304441097</v>
      </c>
      <c r="AD257" s="18">
        <v>2384.6946837156502</v>
      </c>
      <c r="AE257" s="18">
        <v>59598290</v>
      </c>
      <c r="AF257" s="18"/>
      <c r="AG257" s="18"/>
    </row>
    <row r="258" spans="1:33">
      <c r="A258" s="18" t="s">
        <v>919</v>
      </c>
      <c r="B258" s="18" t="s">
        <v>921</v>
      </c>
      <c r="C258" s="18" t="s">
        <v>588</v>
      </c>
      <c r="D258" s="18">
        <v>122587.932</v>
      </c>
      <c r="E258" s="18">
        <v>9282</v>
      </c>
      <c r="F258" s="18">
        <v>131869.932</v>
      </c>
      <c r="G258" s="18">
        <v>94496</v>
      </c>
      <c r="H258" s="18">
        <v>5342</v>
      </c>
      <c r="I258" s="18">
        <v>1644</v>
      </c>
      <c r="J258" s="18">
        <v>0</v>
      </c>
      <c r="K258" s="18">
        <v>3337</v>
      </c>
      <c r="L258" s="18">
        <v>998</v>
      </c>
      <c r="M258" s="18">
        <v>31494</v>
      </c>
      <c r="N258" s="18">
        <v>9282</v>
      </c>
      <c r="O258" s="18">
        <v>0</v>
      </c>
      <c r="P258" s="18">
        <v>132436.144</v>
      </c>
      <c r="Q258" s="18">
        <v>8774.5499999999993</v>
      </c>
      <c r="R258" s="18">
        <v>-27618.2</v>
      </c>
      <c r="S258" s="18">
        <v>2535.7199999999998</v>
      </c>
      <c r="T258" s="18">
        <v>116128.21400000001</v>
      </c>
      <c r="U258" s="18">
        <v>131869.932</v>
      </c>
      <c r="V258" s="18">
        <v>112089.4422</v>
      </c>
      <c r="W258" s="18">
        <v>4038.7718</v>
      </c>
      <c r="X258" s="18">
        <v>2827.1402600000001</v>
      </c>
      <c r="Y258" s="18">
        <v>1.0209999999999999</v>
      </c>
      <c r="Z258" s="18">
        <v>18050</v>
      </c>
      <c r="AA258" s="18">
        <v>134639.200572</v>
      </c>
      <c r="AB258" s="18">
        <v>134575.98669585201</v>
      </c>
      <c r="AC258" s="18">
        <v>7455.7333349502396</v>
      </c>
      <c r="AD258" s="18">
        <v>1948.7361882217799</v>
      </c>
      <c r="AE258" s="18">
        <v>35174688</v>
      </c>
      <c r="AF258" s="18"/>
      <c r="AG258" s="18"/>
    </row>
    <row r="259" spans="1:33">
      <c r="A259" s="18" t="s">
        <v>919</v>
      </c>
      <c r="B259" s="18" t="s">
        <v>922</v>
      </c>
      <c r="C259" s="18" t="s">
        <v>589</v>
      </c>
      <c r="D259" s="18">
        <v>136039.302</v>
      </c>
      <c r="E259" s="18">
        <v>11934</v>
      </c>
      <c r="F259" s="18">
        <v>147973.302</v>
      </c>
      <c r="G259" s="18">
        <v>64927</v>
      </c>
      <c r="H259" s="18">
        <v>17220</v>
      </c>
      <c r="I259" s="18">
        <v>1596</v>
      </c>
      <c r="J259" s="18">
        <v>428</v>
      </c>
      <c r="K259" s="18">
        <v>4030</v>
      </c>
      <c r="L259" s="18">
        <v>138</v>
      </c>
      <c r="M259" s="18">
        <v>6895</v>
      </c>
      <c r="N259" s="18">
        <v>11934</v>
      </c>
      <c r="O259" s="18">
        <v>46</v>
      </c>
      <c r="P259" s="18">
        <v>90995.190499999997</v>
      </c>
      <c r="Q259" s="18">
        <v>19782.900000000001</v>
      </c>
      <c r="R259" s="18">
        <v>-6017.15</v>
      </c>
      <c r="S259" s="18">
        <v>8971.75</v>
      </c>
      <c r="T259" s="18">
        <v>113732.6905</v>
      </c>
      <c r="U259" s="18">
        <v>147973.302</v>
      </c>
      <c r="V259" s="18">
        <v>125777.3067</v>
      </c>
      <c r="W259" s="18">
        <v>-12044.6162</v>
      </c>
      <c r="X259" s="18">
        <v>-8431.2313399999894</v>
      </c>
      <c r="Y259" s="18">
        <v>0.94299999999999995</v>
      </c>
      <c r="Z259" s="18">
        <v>18809</v>
      </c>
      <c r="AA259" s="18">
        <v>139538.82378599999</v>
      </c>
      <c r="AB259" s="18">
        <v>139473.30950867801</v>
      </c>
      <c r="AC259" s="18">
        <v>7415.2432085000901</v>
      </c>
      <c r="AD259" s="18">
        <v>1908.2460617716299</v>
      </c>
      <c r="AE259" s="18">
        <v>35892200</v>
      </c>
      <c r="AF259" s="18"/>
      <c r="AG259" s="18"/>
    </row>
    <row r="260" spans="1:33">
      <c r="A260" s="18" t="s">
        <v>919</v>
      </c>
      <c r="B260" s="18" t="s">
        <v>923</v>
      </c>
      <c r="C260" s="18" t="s">
        <v>590</v>
      </c>
      <c r="D260" s="18">
        <v>497318.30300000001</v>
      </c>
      <c r="E260" s="18">
        <v>42662</v>
      </c>
      <c r="F260" s="18">
        <v>539980.30299999996</v>
      </c>
      <c r="G260" s="18">
        <v>287453</v>
      </c>
      <c r="H260" s="18">
        <v>68509</v>
      </c>
      <c r="I260" s="18">
        <v>39459</v>
      </c>
      <c r="J260" s="18">
        <v>0</v>
      </c>
      <c r="K260" s="18">
        <v>13608</v>
      </c>
      <c r="L260" s="18">
        <v>25216</v>
      </c>
      <c r="M260" s="18">
        <v>37546</v>
      </c>
      <c r="N260" s="18">
        <v>42662</v>
      </c>
      <c r="O260" s="18">
        <v>269</v>
      </c>
      <c r="P260" s="18">
        <v>402865.37949999998</v>
      </c>
      <c r="Q260" s="18">
        <v>103339.6</v>
      </c>
      <c r="R260" s="18">
        <v>-53576.35</v>
      </c>
      <c r="S260" s="18">
        <v>29879.88</v>
      </c>
      <c r="T260" s="18">
        <v>482508.50949999999</v>
      </c>
      <c r="U260" s="18">
        <v>539980.30299999996</v>
      </c>
      <c r="V260" s="18">
        <v>458983.25754999998</v>
      </c>
      <c r="W260" s="18">
        <v>23525.2519499999</v>
      </c>
      <c r="X260" s="18">
        <v>16467.676364999999</v>
      </c>
      <c r="Y260" s="18">
        <v>1.03</v>
      </c>
      <c r="Z260" s="18">
        <v>99368</v>
      </c>
      <c r="AA260" s="18">
        <v>556179.71209000004</v>
      </c>
      <c r="AB260" s="18">
        <v>555918.58252827602</v>
      </c>
      <c r="AC260" s="18">
        <v>5594.5433391864199</v>
      </c>
      <c r="AD260" s="18">
        <v>87.546192457960402</v>
      </c>
      <c r="AE260" s="18">
        <v>8699290</v>
      </c>
      <c r="AF260" s="18"/>
      <c r="AG260" s="18"/>
    </row>
    <row r="261" spans="1:33">
      <c r="A261" s="18" t="s">
        <v>919</v>
      </c>
      <c r="B261" s="18" t="s">
        <v>924</v>
      </c>
      <c r="C261" s="18" t="s">
        <v>591</v>
      </c>
      <c r="D261" s="18">
        <v>81678.84</v>
      </c>
      <c r="E261" s="18">
        <v>8320</v>
      </c>
      <c r="F261" s="18">
        <v>89998.84</v>
      </c>
      <c r="G261" s="18">
        <v>36878</v>
      </c>
      <c r="H261" s="18">
        <v>11027</v>
      </c>
      <c r="I261" s="18">
        <v>1204</v>
      </c>
      <c r="J261" s="18">
        <v>0</v>
      </c>
      <c r="K261" s="18">
        <v>7</v>
      </c>
      <c r="L261" s="18">
        <v>76</v>
      </c>
      <c r="M261" s="18">
        <v>8167</v>
      </c>
      <c r="N261" s="18">
        <v>8320</v>
      </c>
      <c r="O261" s="18">
        <v>0</v>
      </c>
      <c r="P261" s="18">
        <v>51684.517</v>
      </c>
      <c r="Q261" s="18">
        <v>10402.299999999999</v>
      </c>
      <c r="R261" s="18">
        <v>-7006.55</v>
      </c>
      <c r="S261" s="18">
        <v>5683.61</v>
      </c>
      <c r="T261" s="18">
        <v>60763.877</v>
      </c>
      <c r="U261" s="18">
        <v>89998.84</v>
      </c>
      <c r="V261" s="18">
        <v>76499.013999999996</v>
      </c>
      <c r="W261" s="18">
        <v>-15735.137000000001</v>
      </c>
      <c r="X261" s="18">
        <v>-11014.5959</v>
      </c>
      <c r="Y261" s="18">
        <v>0.878</v>
      </c>
      <c r="Z261" s="18">
        <v>17921</v>
      </c>
      <c r="AA261" s="18">
        <v>79018.981520000001</v>
      </c>
      <c r="AB261" s="18">
        <v>78981.881655399397</v>
      </c>
      <c r="AC261" s="18">
        <v>4407.2251356174002</v>
      </c>
      <c r="AD261" s="18">
        <v>-1099.77201111106</v>
      </c>
      <c r="AE261" s="18">
        <v>-19709014</v>
      </c>
      <c r="AF261" s="18"/>
      <c r="AG261" s="18"/>
    </row>
    <row r="262" spans="1:33">
      <c r="A262" s="18" t="s">
        <v>919</v>
      </c>
      <c r="B262" s="18" t="s">
        <v>925</v>
      </c>
      <c r="C262" s="18" t="s">
        <v>592</v>
      </c>
      <c r="D262" s="18">
        <v>54913.582999999999</v>
      </c>
      <c r="E262" s="18">
        <v>3630</v>
      </c>
      <c r="F262" s="18">
        <v>58543.582999999999</v>
      </c>
      <c r="G262" s="18">
        <v>23855</v>
      </c>
      <c r="H262" s="18">
        <v>11414</v>
      </c>
      <c r="I262" s="18">
        <v>706</v>
      </c>
      <c r="J262" s="18">
        <v>0</v>
      </c>
      <c r="K262" s="18">
        <v>1478</v>
      </c>
      <c r="L262" s="18">
        <v>488</v>
      </c>
      <c r="M262" s="18">
        <v>6309</v>
      </c>
      <c r="N262" s="18">
        <v>3630</v>
      </c>
      <c r="O262" s="18">
        <v>1</v>
      </c>
      <c r="P262" s="18">
        <v>33432.782500000001</v>
      </c>
      <c r="Q262" s="18">
        <v>11558.3</v>
      </c>
      <c r="R262" s="18">
        <v>-5778.3</v>
      </c>
      <c r="S262" s="18">
        <v>2012.97</v>
      </c>
      <c r="T262" s="18">
        <v>41225.752500000002</v>
      </c>
      <c r="U262" s="18">
        <v>58543.582999999999</v>
      </c>
      <c r="V262" s="18">
        <v>49762.045550000003</v>
      </c>
      <c r="W262" s="18">
        <v>-8536.2930499999893</v>
      </c>
      <c r="X262" s="18">
        <v>-5975.40513499999</v>
      </c>
      <c r="Y262" s="18">
        <v>0.89800000000000002</v>
      </c>
      <c r="Z262" s="18">
        <v>9254</v>
      </c>
      <c r="AA262" s="18">
        <v>52572.137534000001</v>
      </c>
      <c r="AB262" s="18">
        <v>52547.454614190603</v>
      </c>
      <c r="AC262" s="18">
        <v>5678.3504013605598</v>
      </c>
      <c r="AD262" s="18">
        <v>171.35325463209699</v>
      </c>
      <c r="AE262" s="18">
        <v>1585703</v>
      </c>
      <c r="AF262" s="18"/>
      <c r="AG262" s="18"/>
    </row>
    <row r="263" spans="1:33">
      <c r="A263" s="18" t="s">
        <v>919</v>
      </c>
      <c r="B263" s="18" t="s">
        <v>926</v>
      </c>
      <c r="C263" s="18" t="s">
        <v>593</v>
      </c>
      <c r="D263" s="18">
        <v>354396.011</v>
      </c>
      <c r="E263" s="18">
        <v>27197</v>
      </c>
      <c r="F263" s="18">
        <v>381593.011</v>
      </c>
      <c r="G263" s="18">
        <v>192904</v>
      </c>
      <c r="H263" s="18">
        <v>43860</v>
      </c>
      <c r="I263" s="18">
        <v>11474</v>
      </c>
      <c r="J263" s="18">
        <v>5350</v>
      </c>
      <c r="K263" s="18">
        <v>-936</v>
      </c>
      <c r="L263" s="18">
        <v>3104</v>
      </c>
      <c r="M263" s="18">
        <v>63077</v>
      </c>
      <c r="N263" s="18">
        <v>27197</v>
      </c>
      <c r="O263" s="18">
        <v>762</v>
      </c>
      <c r="P263" s="18">
        <v>270354.95600000001</v>
      </c>
      <c r="Q263" s="18">
        <v>50785.8</v>
      </c>
      <c r="R263" s="18">
        <v>-56901.55</v>
      </c>
      <c r="S263" s="18">
        <v>12394.36</v>
      </c>
      <c r="T263" s="18">
        <v>276633.56599999999</v>
      </c>
      <c r="U263" s="18">
        <v>381593.011</v>
      </c>
      <c r="V263" s="18">
        <v>324354.05935</v>
      </c>
      <c r="W263" s="18">
        <v>-47720.493349999997</v>
      </c>
      <c r="X263" s="18">
        <v>-33404.345345000002</v>
      </c>
      <c r="Y263" s="18">
        <v>0.91200000000000003</v>
      </c>
      <c r="Z263" s="18">
        <v>55829</v>
      </c>
      <c r="AA263" s="18">
        <v>348012.82603200001</v>
      </c>
      <c r="AB263" s="18">
        <v>347849.43201607198</v>
      </c>
      <c r="AC263" s="18">
        <v>6230.6226515981398</v>
      </c>
      <c r="AD263" s="18">
        <v>723.62550486967302</v>
      </c>
      <c r="AE263" s="18">
        <v>40399288</v>
      </c>
      <c r="AF263" s="18"/>
      <c r="AG263" s="18"/>
    </row>
    <row r="264" spans="1:33">
      <c r="A264" s="18" t="s">
        <v>927</v>
      </c>
      <c r="B264" s="18" t="s">
        <v>928</v>
      </c>
      <c r="C264" s="18" t="s">
        <v>595</v>
      </c>
      <c r="D264" s="18">
        <v>40521.915000000001</v>
      </c>
      <c r="E264" s="18">
        <v>3904</v>
      </c>
      <c r="F264" s="18">
        <v>44425.915000000001</v>
      </c>
      <c r="G264" s="18">
        <v>33192</v>
      </c>
      <c r="H264" s="18">
        <v>7711</v>
      </c>
      <c r="I264" s="18">
        <v>96</v>
      </c>
      <c r="J264" s="18">
        <v>0</v>
      </c>
      <c r="K264" s="18">
        <v>2620</v>
      </c>
      <c r="L264" s="18">
        <v>191</v>
      </c>
      <c r="M264" s="18">
        <v>9144</v>
      </c>
      <c r="N264" s="18">
        <v>3904</v>
      </c>
      <c r="O264" s="18">
        <v>25</v>
      </c>
      <c r="P264" s="18">
        <v>46518.588000000003</v>
      </c>
      <c r="Q264" s="18">
        <v>8862.9500000000007</v>
      </c>
      <c r="R264" s="18">
        <v>-7956</v>
      </c>
      <c r="S264" s="18">
        <v>1763.92</v>
      </c>
      <c r="T264" s="18">
        <v>49189.457999999999</v>
      </c>
      <c r="U264" s="18">
        <v>44425.915000000001</v>
      </c>
      <c r="V264" s="18">
        <v>37762.027750000001</v>
      </c>
      <c r="W264" s="18">
        <v>11427.430249999999</v>
      </c>
      <c r="X264" s="18">
        <v>7999.2011749999901</v>
      </c>
      <c r="Y264" s="18">
        <v>1.18</v>
      </c>
      <c r="Z264" s="18">
        <v>7119</v>
      </c>
      <c r="AA264" s="18">
        <v>52422.579700000002</v>
      </c>
      <c r="AB264" s="18">
        <v>52397.966998450604</v>
      </c>
      <c r="AC264" s="18">
        <v>7360.2987777006101</v>
      </c>
      <c r="AD264" s="18">
        <v>1853.30163097215</v>
      </c>
      <c r="AE264" s="18">
        <v>13193654</v>
      </c>
      <c r="AF264" s="18"/>
      <c r="AG264" s="18"/>
    </row>
    <row r="265" spans="1:33">
      <c r="A265" s="18" t="s">
        <v>927</v>
      </c>
      <c r="B265" s="18" t="s">
        <v>929</v>
      </c>
      <c r="C265" s="18" t="s">
        <v>596</v>
      </c>
      <c r="D265" s="18">
        <v>28728.181</v>
      </c>
      <c r="E265" s="18">
        <v>2892</v>
      </c>
      <c r="F265" s="18">
        <v>31620.181</v>
      </c>
      <c r="G265" s="18">
        <v>27477</v>
      </c>
      <c r="H265" s="18">
        <v>1733</v>
      </c>
      <c r="I265" s="18">
        <v>97</v>
      </c>
      <c r="J265" s="18">
        <v>0</v>
      </c>
      <c r="K265" s="18">
        <v>3138</v>
      </c>
      <c r="L265" s="18">
        <v>153</v>
      </c>
      <c r="M265" s="18">
        <v>7070</v>
      </c>
      <c r="N265" s="18">
        <v>2892</v>
      </c>
      <c r="O265" s="18">
        <v>23</v>
      </c>
      <c r="P265" s="18">
        <v>38509.015500000001</v>
      </c>
      <c r="Q265" s="18">
        <v>4222.8</v>
      </c>
      <c r="R265" s="18">
        <v>-6159.1</v>
      </c>
      <c r="S265" s="18">
        <v>1256.3</v>
      </c>
      <c r="T265" s="18">
        <v>37829.015500000001</v>
      </c>
      <c r="U265" s="18">
        <v>31620.181</v>
      </c>
      <c r="V265" s="18">
        <v>26877.153849999999</v>
      </c>
      <c r="W265" s="18">
        <v>10951.861650000001</v>
      </c>
      <c r="X265" s="18">
        <v>7666.3031550000096</v>
      </c>
      <c r="Y265" s="18">
        <v>1.242</v>
      </c>
      <c r="Z265" s="18">
        <v>6163</v>
      </c>
      <c r="AA265" s="18">
        <v>39272.264801999998</v>
      </c>
      <c r="AB265" s="18">
        <v>39253.826248646299</v>
      </c>
      <c r="AC265" s="18">
        <v>6369.2724726020197</v>
      </c>
      <c r="AD265" s="18">
        <v>862.27532587355904</v>
      </c>
      <c r="AE265" s="18">
        <v>5314203</v>
      </c>
      <c r="AF265" s="18"/>
      <c r="AG265" s="18"/>
    </row>
    <row r="266" spans="1:33">
      <c r="A266" s="18" t="s">
        <v>927</v>
      </c>
      <c r="B266" s="18" t="s">
        <v>930</v>
      </c>
      <c r="C266" s="18" t="s">
        <v>597</v>
      </c>
      <c r="D266" s="18">
        <v>45894.857000000004</v>
      </c>
      <c r="E266" s="18">
        <v>1939</v>
      </c>
      <c r="F266" s="18">
        <v>47833.857000000004</v>
      </c>
      <c r="G266" s="18">
        <v>40979</v>
      </c>
      <c r="H266" s="18">
        <v>6445</v>
      </c>
      <c r="I266" s="18">
        <v>234</v>
      </c>
      <c r="J266" s="18">
        <v>0</v>
      </c>
      <c r="K266" s="18">
        <v>2645</v>
      </c>
      <c r="L266" s="18">
        <v>861</v>
      </c>
      <c r="M266" s="18">
        <v>3716</v>
      </c>
      <c r="N266" s="18">
        <v>1939</v>
      </c>
      <c r="O266" s="18">
        <v>553</v>
      </c>
      <c r="P266" s="18">
        <v>57432.068500000001</v>
      </c>
      <c r="Q266" s="18">
        <v>7925.4</v>
      </c>
      <c r="R266" s="18">
        <v>-4360.5</v>
      </c>
      <c r="S266" s="18">
        <v>1016.43</v>
      </c>
      <c r="T266" s="18">
        <v>62013.398500000003</v>
      </c>
      <c r="U266" s="18">
        <v>47833.857000000004</v>
      </c>
      <c r="V266" s="18">
        <v>40658.778449999998</v>
      </c>
      <c r="W266" s="18">
        <v>21354.620050000001</v>
      </c>
      <c r="X266" s="18">
        <v>14948.234034999999</v>
      </c>
      <c r="Y266" s="18">
        <v>1.3129999999999999</v>
      </c>
      <c r="Z266" s="18">
        <v>10065</v>
      </c>
      <c r="AA266" s="18">
        <v>62805.854241000001</v>
      </c>
      <c r="AB266" s="18">
        <v>62776.366532557702</v>
      </c>
      <c r="AC266" s="18">
        <v>6237.0955322958498</v>
      </c>
      <c r="AD266" s="18">
        <v>730.09838556738703</v>
      </c>
      <c r="AE266" s="18">
        <v>7348440</v>
      </c>
      <c r="AF266" s="18"/>
      <c r="AG266" s="18"/>
    </row>
    <row r="267" spans="1:33">
      <c r="A267" s="18" t="s">
        <v>927</v>
      </c>
      <c r="B267" s="18" t="s">
        <v>931</v>
      </c>
      <c r="C267" s="18" t="s">
        <v>598</v>
      </c>
      <c r="D267" s="18">
        <v>74470.263999999996</v>
      </c>
      <c r="E267" s="18">
        <v>5338</v>
      </c>
      <c r="F267" s="18">
        <v>79808.263999999996</v>
      </c>
      <c r="G267" s="18">
        <v>66149</v>
      </c>
      <c r="H267" s="18">
        <v>12735</v>
      </c>
      <c r="I267" s="18">
        <v>682</v>
      </c>
      <c r="J267" s="18">
        <v>0</v>
      </c>
      <c r="K267" s="18">
        <v>5491</v>
      </c>
      <c r="L267" s="18">
        <v>602</v>
      </c>
      <c r="M267" s="18">
        <v>8434</v>
      </c>
      <c r="N267" s="18">
        <v>5338</v>
      </c>
      <c r="O267" s="18">
        <v>224</v>
      </c>
      <c r="P267" s="18">
        <v>92707.823499999999</v>
      </c>
      <c r="Q267" s="18">
        <v>16071.8</v>
      </c>
      <c r="R267" s="18">
        <v>-7871</v>
      </c>
      <c r="S267" s="18">
        <v>3103.52</v>
      </c>
      <c r="T267" s="18">
        <v>104012.14350000001</v>
      </c>
      <c r="U267" s="18">
        <v>79808.263999999996</v>
      </c>
      <c r="V267" s="18">
        <v>67837.024399999995</v>
      </c>
      <c r="W267" s="18">
        <v>36175.119100000004</v>
      </c>
      <c r="X267" s="18">
        <v>25322.58337</v>
      </c>
      <c r="Y267" s="18">
        <v>1.3169999999999999</v>
      </c>
      <c r="Z267" s="18">
        <v>15347</v>
      </c>
      <c r="AA267" s="18">
        <v>105107.48368799999</v>
      </c>
      <c r="AB267" s="18">
        <v>105058.135122145</v>
      </c>
      <c r="AC267" s="18">
        <v>6845.5160697299098</v>
      </c>
      <c r="AD267" s="18">
        <v>1338.51892300145</v>
      </c>
      <c r="AE267" s="18">
        <v>20542250</v>
      </c>
      <c r="AF267" s="18"/>
      <c r="AG267" s="18"/>
    </row>
    <row r="268" spans="1:33">
      <c r="A268" s="18" t="s">
        <v>927</v>
      </c>
      <c r="B268" s="18" t="s">
        <v>932</v>
      </c>
      <c r="C268" s="18" t="s">
        <v>599</v>
      </c>
      <c r="D268" s="18">
        <v>3289.0549999999998</v>
      </c>
      <c r="E268" s="18">
        <v>1587</v>
      </c>
      <c r="F268" s="18">
        <v>4876.0550000000003</v>
      </c>
      <c r="G268" s="18">
        <v>2989</v>
      </c>
      <c r="H268" s="18">
        <v>0</v>
      </c>
      <c r="I268" s="18">
        <v>0</v>
      </c>
      <c r="J268" s="18">
        <v>0</v>
      </c>
      <c r="K268" s="18">
        <v>237</v>
      </c>
      <c r="L268" s="18">
        <v>0</v>
      </c>
      <c r="M268" s="18">
        <v>2032</v>
      </c>
      <c r="N268" s="18">
        <v>1587</v>
      </c>
      <c r="O268" s="18">
        <v>0</v>
      </c>
      <c r="P268" s="18">
        <v>4189.0834999999997</v>
      </c>
      <c r="Q268" s="18">
        <v>201.45</v>
      </c>
      <c r="R268" s="18">
        <v>-1727.2</v>
      </c>
      <c r="S268" s="18">
        <v>1003.51</v>
      </c>
      <c r="T268" s="18">
        <v>3666.8434999999999</v>
      </c>
      <c r="U268" s="18">
        <v>4876.0550000000003</v>
      </c>
      <c r="V268" s="18">
        <v>4144.6467499999999</v>
      </c>
      <c r="W268" s="18">
        <v>-477.80324999999999</v>
      </c>
      <c r="X268" s="18">
        <v>-334.46227499999998</v>
      </c>
      <c r="Y268" s="18">
        <v>0.93100000000000005</v>
      </c>
      <c r="Z268" s="18">
        <v>5221</v>
      </c>
      <c r="AA268" s="18">
        <v>4539.6072050000002</v>
      </c>
      <c r="AB268" s="18">
        <v>4537.4758334054004</v>
      </c>
      <c r="AC268" s="18">
        <v>869.08175319008001</v>
      </c>
      <c r="AD268" s="18">
        <v>-4637.9153935383802</v>
      </c>
      <c r="AE268" s="18">
        <v>-24214556</v>
      </c>
      <c r="AF268" s="18"/>
      <c r="AG268" s="18"/>
    </row>
    <row r="269" spans="1:33">
      <c r="A269" s="18" t="s">
        <v>927</v>
      </c>
      <c r="B269" s="18" t="s">
        <v>933</v>
      </c>
      <c r="C269" s="18" t="s">
        <v>600</v>
      </c>
      <c r="D269" s="18">
        <v>68524.180999999997</v>
      </c>
      <c r="E269" s="18">
        <v>2651</v>
      </c>
      <c r="F269" s="18">
        <v>71175.180999999997</v>
      </c>
      <c r="G269" s="18">
        <v>43481</v>
      </c>
      <c r="H269" s="18">
        <v>20232</v>
      </c>
      <c r="I269" s="18">
        <v>325</v>
      </c>
      <c r="J269" s="18">
        <v>0</v>
      </c>
      <c r="K269" s="18">
        <v>3037</v>
      </c>
      <c r="L269" s="18">
        <v>-7</v>
      </c>
      <c r="M269" s="18">
        <v>17950</v>
      </c>
      <c r="N269" s="18">
        <v>2651</v>
      </c>
      <c r="O269" s="18">
        <v>7</v>
      </c>
      <c r="P269" s="18">
        <v>60938.621500000001</v>
      </c>
      <c r="Q269" s="18">
        <v>20054.900000000001</v>
      </c>
      <c r="R269" s="18">
        <v>-15257.5</v>
      </c>
      <c r="S269" s="18">
        <v>-798.15</v>
      </c>
      <c r="T269" s="18">
        <v>64937.871500000001</v>
      </c>
      <c r="U269" s="18">
        <v>71175.180999999997</v>
      </c>
      <c r="V269" s="18">
        <v>60498.903850000002</v>
      </c>
      <c r="W269" s="18">
        <v>4438.9676500000096</v>
      </c>
      <c r="X269" s="18">
        <v>3107.2773550000002</v>
      </c>
      <c r="Y269" s="18">
        <v>1.044</v>
      </c>
      <c r="Z269" s="18">
        <v>11492</v>
      </c>
      <c r="AA269" s="18">
        <v>74306.888963999998</v>
      </c>
      <c r="AB269" s="18">
        <v>74272.001453854595</v>
      </c>
      <c r="AC269" s="18">
        <v>6462.9308609340897</v>
      </c>
      <c r="AD269" s="18">
        <v>955.93371420563005</v>
      </c>
      <c r="AE269" s="18">
        <v>10985590</v>
      </c>
      <c r="AF269" s="18"/>
      <c r="AG269" s="18"/>
    </row>
    <row r="270" spans="1:33">
      <c r="A270" s="18" t="s">
        <v>927</v>
      </c>
      <c r="B270" s="18" t="s">
        <v>934</v>
      </c>
      <c r="C270" s="18" t="s">
        <v>601</v>
      </c>
      <c r="D270" s="18">
        <v>33183.824999999997</v>
      </c>
      <c r="E270" s="18">
        <v>2794</v>
      </c>
      <c r="F270" s="18">
        <v>35977.824999999997</v>
      </c>
      <c r="G270" s="18">
        <v>22069</v>
      </c>
      <c r="H270" s="18">
        <v>15095</v>
      </c>
      <c r="I270" s="18">
        <v>479</v>
      </c>
      <c r="J270" s="18">
        <v>0</v>
      </c>
      <c r="K270" s="18">
        <v>2403</v>
      </c>
      <c r="L270" s="18">
        <v>0</v>
      </c>
      <c r="M270" s="18">
        <v>8233</v>
      </c>
      <c r="N270" s="18">
        <v>2794</v>
      </c>
      <c r="O270" s="18">
        <v>0</v>
      </c>
      <c r="P270" s="18">
        <v>30929.7035</v>
      </c>
      <c r="Q270" s="18">
        <v>15280.45</v>
      </c>
      <c r="R270" s="18">
        <v>-6998.05</v>
      </c>
      <c r="S270" s="18">
        <v>975.29</v>
      </c>
      <c r="T270" s="18">
        <v>40187.393499999998</v>
      </c>
      <c r="U270" s="18">
        <v>35977.824999999997</v>
      </c>
      <c r="V270" s="18">
        <v>30581.151249999999</v>
      </c>
      <c r="W270" s="18">
        <v>9606.2422499999993</v>
      </c>
      <c r="X270" s="18">
        <v>6724.3695749999997</v>
      </c>
      <c r="Y270" s="18">
        <v>1.1870000000000001</v>
      </c>
      <c r="Z270" s="18">
        <v>12194</v>
      </c>
      <c r="AA270" s="18">
        <v>42705.678274999998</v>
      </c>
      <c r="AB270" s="18">
        <v>42685.627714347298</v>
      </c>
      <c r="AC270" s="18">
        <v>3500.54352258056</v>
      </c>
      <c r="AD270" s="18">
        <v>-2006.45362414791</v>
      </c>
      <c r="AE270" s="18">
        <v>-24466695</v>
      </c>
      <c r="AF270" s="18"/>
      <c r="AG270" s="18"/>
    </row>
    <row r="271" spans="1:33">
      <c r="A271" s="18" t="s">
        <v>927</v>
      </c>
      <c r="B271" s="18" t="s">
        <v>935</v>
      </c>
      <c r="C271" s="18" t="s">
        <v>602</v>
      </c>
      <c r="D271" s="18">
        <v>678969.01800000004</v>
      </c>
      <c r="E271" s="18">
        <v>25760</v>
      </c>
      <c r="F271" s="18">
        <v>704729.01800000004</v>
      </c>
      <c r="G271" s="18">
        <v>378261</v>
      </c>
      <c r="H271" s="18">
        <v>70675</v>
      </c>
      <c r="I271" s="18">
        <v>21028</v>
      </c>
      <c r="J271" s="18">
        <v>17213</v>
      </c>
      <c r="K271" s="18">
        <v>0</v>
      </c>
      <c r="L271" s="18">
        <v>69</v>
      </c>
      <c r="M271" s="18">
        <v>11114</v>
      </c>
      <c r="N271" s="18">
        <v>25760</v>
      </c>
      <c r="O271" s="18">
        <v>11213</v>
      </c>
      <c r="P271" s="18">
        <v>530132.79150000005</v>
      </c>
      <c r="Q271" s="18">
        <v>92578.6</v>
      </c>
      <c r="R271" s="18">
        <v>-19036.599999999999</v>
      </c>
      <c r="S271" s="18">
        <v>20006.62</v>
      </c>
      <c r="T271" s="18">
        <v>623681.41150000005</v>
      </c>
      <c r="U271" s="18">
        <v>704729.01800000004</v>
      </c>
      <c r="V271" s="18">
        <v>599019.66529999999</v>
      </c>
      <c r="W271" s="18">
        <v>24661.7461999999</v>
      </c>
      <c r="X271" s="18">
        <v>17263.22234</v>
      </c>
      <c r="Y271" s="18">
        <v>1.024</v>
      </c>
      <c r="Z271" s="18">
        <v>64313</v>
      </c>
      <c r="AA271" s="18">
        <v>721642.514432</v>
      </c>
      <c r="AB271" s="18">
        <v>721303.69913647894</v>
      </c>
      <c r="AC271" s="18">
        <v>11215.5193994446</v>
      </c>
      <c r="AD271" s="18">
        <v>5708.5222527161104</v>
      </c>
      <c r="AE271" s="18">
        <v>367132192</v>
      </c>
      <c r="AF271" s="18"/>
      <c r="AG271" s="18"/>
    </row>
    <row r="272" spans="1:33">
      <c r="A272" s="18" t="s">
        <v>936</v>
      </c>
      <c r="B272" s="18" t="s">
        <v>937</v>
      </c>
      <c r="C272" s="18" t="s">
        <v>604</v>
      </c>
      <c r="D272" s="18">
        <v>2420.8310000000001</v>
      </c>
      <c r="E272" s="18">
        <v>166</v>
      </c>
      <c r="F272" s="18">
        <v>2586.8310000000001</v>
      </c>
      <c r="G272" s="18">
        <v>1214</v>
      </c>
      <c r="H272" s="18">
        <v>1619</v>
      </c>
      <c r="I272" s="18">
        <v>50</v>
      </c>
      <c r="J272" s="18">
        <v>0</v>
      </c>
      <c r="K272" s="18">
        <v>30</v>
      </c>
      <c r="L272" s="18">
        <v>0</v>
      </c>
      <c r="M272" s="18">
        <v>0</v>
      </c>
      <c r="N272" s="18">
        <v>166</v>
      </c>
      <c r="O272" s="18">
        <v>0</v>
      </c>
      <c r="P272" s="18">
        <v>1701.421</v>
      </c>
      <c r="Q272" s="18">
        <v>1444.15</v>
      </c>
      <c r="R272" s="18">
        <v>0</v>
      </c>
      <c r="S272" s="18">
        <v>141.1</v>
      </c>
      <c r="T272" s="18">
        <v>3286.6709999999998</v>
      </c>
      <c r="U272" s="18">
        <v>2586.8310000000001</v>
      </c>
      <c r="V272" s="18">
        <v>2198.8063499999998</v>
      </c>
      <c r="W272" s="18">
        <v>1087.86465</v>
      </c>
      <c r="X272" s="18">
        <v>761.50525500000003</v>
      </c>
      <c r="Y272" s="18">
        <v>1.294</v>
      </c>
      <c r="Z272" s="18">
        <v>2393</v>
      </c>
      <c r="AA272" s="18">
        <v>3347.3593139999998</v>
      </c>
      <c r="AB272" s="18">
        <v>3345.7877096217799</v>
      </c>
      <c r="AC272" s="18">
        <v>1398.1561678319199</v>
      </c>
      <c r="AD272" s="18">
        <v>-4108.84097889654</v>
      </c>
      <c r="AE272" s="18">
        <v>-9832456</v>
      </c>
      <c r="AF272" s="18"/>
      <c r="AG272" s="18"/>
    </row>
    <row r="273" spans="1:33">
      <c r="A273" s="18" t="s">
        <v>936</v>
      </c>
      <c r="B273" s="18" t="s">
        <v>938</v>
      </c>
      <c r="C273" s="18" t="s">
        <v>605</v>
      </c>
      <c r="D273" s="18">
        <v>9896.5570000000007</v>
      </c>
      <c r="E273" s="18">
        <v>1321</v>
      </c>
      <c r="F273" s="18">
        <v>11217.557000000001</v>
      </c>
      <c r="G273" s="18">
        <v>7513</v>
      </c>
      <c r="H273" s="18">
        <v>1433</v>
      </c>
      <c r="I273" s="18">
        <v>0</v>
      </c>
      <c r="J273" s="18">
        <v>0</v>
      </c>
      <c r="K273" s="18">
        <v>972</v>
      </c>
      <c r="L273" s="18">
        <v>0</v>
      </c>
      <c r="M273" s="18">
        <v>0</v>
      </c>
      <c r="N273" s="18">
        <v>1321</v>
      </c>
      <c r="O273" s="18">
        <v>0</v>
      </c>
      <c r="P273" s="18">
        <v>10529.469499999999</v>
      </c>
      <c r="Q273" s="18">
        <v>2044.25</v>
      </c>
      <c r="R273" s="18">
        <v>0</v>
      </c>
      <c r="S273" s="18">
        <v>1122.8499999999999</v>
      </c>
      <c r="T273" s="18">
        <v>13696.5695</v>
      </c>
      <c r="U273" s="18">
        <v>11217.557000000001</v>
      </c>
      <c r="V273" s="18">
        <v>9534.9234500000002</v>
      </c>
      <c r="W273" s="18">
        <v>4161.6460500000003</v>
      </c>
      <c r="X273" s="18">
        <v>2913.152235</v>
      </c>
      <c r="Y273" s="18">
        <v>1.26</v>
      </c>
      <c r="Z273" s="18">
        <v>2449</v>
      </c>
      <c r="AA273" s="18">
        <v>14134.12182</v>
      </c>
      <c r="AB273" s="18">
        <v>14127.4857688173</v>
      </c>
      <c r="AC273" s="18">
        <v>5768.6752833063701</v>
      </c>
      <c r="AD273" s="18">
        <v>261.67813657791203</v>
      </c>
      <c r="AE273" s="18">
        <v>640850</v>
      </c>
      <c r="AF273" s="18"/>
      <c r="AG273" s="18"/>
    </row>
    <row r="274" spans="1:33">
      <c r="A274" s="18" t="s">
        <v>936</v>
      </c>
      <c r="B274" s="18" t="s">
        <v>939</v>
      </c>
      <c r="C274" s="18" t="s">
        <v>606</v>
      </c>
      <c r="D274" s="18">
        <v>114993.005</v>
      </c>
      <c r="E274" s="18">
        <v>5249</v>
      </c>
      <c r="F274" s="18">
        <v>120242.005</v>
      </c>
      <c r="G274" s="18">
        <v>72014</v>
      </c>
      <c r="H274" s="18">
        <v>18133</v>
      </c>
      <c r="I274" s="18">
        <v>1731</v>
      </c>
      <c r="J274" s="18">
        <v>0</v>
      </c>
      <c r="K274" s="18">
        <v>3227</v>
      </c>
      <c r="L274" s="18">
        <v>2514</v>
      </c>
      <c r="M274" s="18">
        <v>10311</v>
      </c>
      <c r="N274" s="18">
        <v>5249</v>
      </c>
      <c r="O274" s="18">
        <v>3363</v>
      </c>
      <c r="P274" s="18">
        <v>100927.621</v>
      </c>
      <c r="Q274" s="18">
        <v>19627.349999999999</v>
      </c>
      <c r="R274" s="18">
        <v>-13759.8</v>
      </c>
      <c r="S274" s="18">
        <v>2708.78</v>
      </c>
      <c r="T274" s="18">
        <v>109503.951</v>
      </c>
      <c r="U274" s="18">
        <v>120242.005</v>
      </c>
      <c r="V274" s="18">
        <v>102205.70425</v>
      </c>
      <c r="W274" s="18">
        <v>7298.2467499999902</v>
      </c>
      <c r="X274" s="18">
        <v>5108.7727249999898</v>
      </c>
      <c r="Y274" s="18">
        <v>1.042</v>
      </c>
      <c r="Z274" s="18">
        <v>12278</v>
      </c>
      <c r="AA274" s="18">
        <v>125292.16920999999</v>
      </c>
      <c r="AB274" s="18">
        <v>125233.343818635</v>
      </c>
      <c r="AC274" s="18">
        <v>10199.816241947799</v>
      </c>
      <c r="AD274" s="18">
        <v>4692.8190952192999</v>
      </c>
      <c r="AE274" s="18">
        <v>57618433</v>
      </c>
      <c r="AF274" s="18"/>
      <c r="AG274" s="18"/>
    </row>
    <row r="275" spans="1:33">
      <c r="A275" s="18" t="s">
        <v>936</v>
      </c>
      <c r="B275" s="18" t="s">
        <v>940</v>
      </c>
      <c r="C275" s="18" t="s">
        <v>607</v>
      </c>
      <c r="D275" s="18">
        <v>4959.5259999999998</v>
      </c>
      <c r="E275" s="18">
        <v>607</v>
      </c>
      <c r="F275" s="18">
        <v>5566.5259999999998</v>
      </c>
      <c r="G275" s="18">
        <v>3774</v>
      </c>
      <c r="H275" s="18">
        <v>1193</v>
      </c>
      <c r="I275" s="18">
        <v>52</v>
      </c>
      <c r="J275" s="18">
        <v>0</v>
      </c>
      <c r="K275" s="18">
        <v>487</v>
      </c>
      <c r="L275" s="18">
        <v>0</v>
      </c>
      <c r="M275" s="18">
        <v>1813</v>
      </c>
      <c r="N275" s="18">
        <v>607</v>
      </c>
      <c r="O275" s="18">
        <v>0</v>
      </c>
      <c r="P275" s="18">
        <v>5289.2610000000004</v>
      </c>
      <c r="Q275" s="18">
        <v>1472.2</v>
      </c>
      <c r="R275" s="18">
        <v>-1541.05</v>
      </c>
      <c r="S275" s="18">
        <v>207.74</v>
      </c>
      <c r="T275" s="18">
        <v>5428.1509999999998</v>
      </c>
      <c r="U275" s="18">
        <v>5566.5259999999998</v>
      </c>
      <c r="V275" s="18">
        <v>4731.5470999999998</v>
      </c>
      <c r="W275" s="18">
        <v>696.60389999999904</v>
      </c>
      <c r="X275" s="18">
        <v>487.62272999999902</v>
      </c>
      <c r="Y275" s="18">
        <v>1.0880000000000001</v>
      </c>
      <c r="Z275" s="18">
        <v>3039</v>
      </c>
      <c r="AA275" s="18">
        <v>6056.3802880000003</v>
      </c>
      <c r="AB275" s="18">
        <v>6053.5367827518603</v>
      </c>
      <c r="AC275" s="18">
        <v>1991.95024111611</v>
      </c>
      <c r="AD275" s="18">
        <v>-3515.0469056123502</v>
      </c>
      <c r="AE275" s="18">
        <v>-10682228</v>
      </c>
      <c r="AF275" s="18"/>
      <c r="AG275" s="18"/>
    </row>
    <row r="276" spans="1:33">
      <c r="A276" s="18" t="s">
        <v>936</v>
      </c>
      <c r="B276" s="18" t="s">
        <v>941</v>
      </c>
      <c r="C276" s="18" t="s">
        <v>608</v>
      </c>
      <c r="D276" s="18">
        <v>36315.224999999999</v>
      </c>
      <c r="E276" s="18">
        <v>2026</v>
      </c>
      <c r="F276" s="18">
        <v>38341.224999999999</v>
      </c>
      <c r="G276" s="18">
        <v>18776</v>
      </c>
      <c r="H276" s="18">
        <v>6200</v>
      </c>
      <c r="I276" s="18">
        <v>143</v>
      </c>
      <c r="J276" s="18">
        <v>0</v>
      </c>
      <c r="K276" s="18">
        <v>1145</v>
      </c>
      <c r="L276" s="18">
        <v>148</v>
      </c>
      <c r="M276" s="18">
        <v>0</v>
      </c>
      <c r="N276" s="18">
        <v>2026</v>
      </c>
      <c r="O276" s="18">
        <v>0</v>
      </c>
      <c r="P276" s="18">
        <v>26314.563999999998</v>
      </c>
      <c r="Q276" s="18">
        <v>6364.8</v>
      </c>
      <c r="R276" s="18">
        <v>-125.8</v>
      </c>
      <c r="S276" s="18">
        <v>1722.1</v>
      </c>
      <c r="T276" s="18">
        <v>34275.663999999997</v>
      </c>
      <c r="U276" s="18">
        <v>38341.224999999999</v>
      </c>
      <c r="V276" s="18">
        <v>32590.041249999998</v>
      </c>
      <c r="W276" s="18">
        <v>1685.62275</v>
      </c>
      <c r="X276" s="18">
        <v>1179.935925</v>
      </c>
      <c r="Y276" s="18">
        <v>1.0309999999999999</v>
      </c>
      <c r="Z276" s="18">
        <v>7104</v>
      </c>
      <c r="AA276" s="18">
        <v>39529.802974999999</v>
      </c>
      <c r="AB276" s="18">
        <v>39511.243505998304</v>
      </c>
      <c r="AC276" s="18">
        <v>5561.8304484794999</v>
      </c>
      <c r="AD276" s="18">
        <v>54.833301751034902</v>
      </c>
      <c r="AE276" s="18">
        <v>389536</v>
      </c>
      <c r="AF276" s="18"/>
      <c r="AG276" s="18"/>
    </row>
    <row r="277" spans="1:33">
      <c r="A277" s="18" t="s">
        <v>936</v>
      </c>
      <c r="B277" s="18" t="s">
        <v>942</v>
      </c>
      <c r="C277" s="18" t="s">
        <v>609</v>
      </c>
      <c r="D277" s="18">
        <v>25328.433000000001</v>
      </c>
      <c r="E277" s="18">
        <v>3768</v>
      </c>
      <c r="F277" s="18">
        <v>29096.433000000001</v>
      </c>
      <c r="G277" s="18">
        <v>19935</v>
      </c>
      <c r="H277" s="18">
        <v>445</v>
      </c>
      <c r="I277" s="18">
        <v>402</v>
      </c>
      <c r="J277" s="18">
        <v>6</v>
      </c>
      <c r="K277" s="18">
        <v>1385</v>
      </c>
      <c r="L277" s="18">
        <v>86</v>
      </c>
      <c r="M277" s="18">
        <v>8540</v>
      </c>
      <c r="N277" s="18">
        <v>3768</v>
      </c>
      <c r="O277" s="18">
        <v>0</v>
      </c>
      <c r="P277" s="18">
        <v>27938.9025</v>
      </c>
      <c r="Q277" s="18">
        <v>1902.3</v>
      </c>
      <c r="R277" s="18">
        <v>-7332.1</v>
      </c>
      <c r="S277" s="18">
        <v>1751</v>
      </c>
      <c r="T277" s="18">
        <v>24260.102500000001</v>
      </c>
      <c r="U277" s="18">
        <v>29096.433000000001</v>
      </c>
      <c r="V277" s="18">
        <v>24731.968049999999</v>
      </c>
      <c r="W277" s="18">
        <v>-471.86554999999902</v>
      </c>
      <c r="X277" s="18">
        <v>-330.30588499999902</v>
      </c>
      <c r="Y277" s="18">
        <v>0.98899999999999999</v>
      </c>
      <c r="Z277" s="18">
        <v>3963</v>
      </c>
      <c r="AA277" s="18">
        <v>28776.372237</v>
      </c>
      <c r="AB277" s="18">
        <v>28762.8615653468</v>
      </c>
      <c r="AC277" s="18">
        <v>7257.8505085406896</v>
      </c>
      <c r="AD277" s="18">
        <v>1750.8533618122301</v>
      </c>
      <c r="AE277" s="18">
        <v>6938632</v>
      </c>
      <c r="AF277" s="18"/>
      <c r="AG277" s="18"/>
    </row>
    <row r="278" spans="1:33">
      <c r="A278" s="18" t="s">
        <v>936</v>
      </c>
      <c r="B278" s="18" t="s">
        <v>943</v>
      </c>
      <c r="C278" s="18" t="s">
        <v>610</v>
      </c>
      <c r="D278" s="18">
        <v>25327.22</v>
      </c>
      <c r="E278" s="18">
        <v>1230</v>
      </c>
      <c r="F278" s="18">
        <v>26557.22</v>
      </c>
      <c r="G278" s="18">
        <v>24327</v>
      </c>
      <c r="H278" s="18">
        <v>1417</v>
      </c>
      <c r="I278" s="18">
        <v>256</v>
      </c>
      <c r="J278" s="18">
        <v>0</v>
      </c>
      <c r="K278" s="18">
        <v>1882</v>
      </c>
      <c r="L278" s="18">
        <v>7</v>
      </c>
      <c r="M278" s="18">
        <v>7278</v>
      </c>
      <c r="N278" s="18">
        <v>1230</v>
      </c>
      <c r="O278" s="18">
        <v>0</v>
      </c>
      <c r="P278" s="18">
        <v>34094.290500000003</v>
      </c>
      <c r="Q278" s="18">
        <v>3021.75</v>
      </c>
      <c r="R278" s="18">
        <v>-6192.25</v>
      </c>
      <c r="S278" s="18">
        <v>-191.76</v>
      </c>
      <c r="T278" s="18">
        <v>30732.030500000001</v>
      </c>
      <c r="U278" s="18">
        <v>26557.22</v>
      </c>
      <c r="V278" s="18">
        <v>22573.636999999999</v>
      </c>
      <c r="W278" s="18">
        <v>8158.3935000000101</v>
      </c>
      <c r="X278" s="18">
        <v>5710.8754499999995</v>
      </c>
      <c r="Y278" s="18">
        <v>1.2150000000000001</v>
      </c>
      <c r="Z278" s="18">
        <v>6772</v>
      </c>
      <c r="AA278" s="18">
        <v>32267.022300000001</v>
      </c>
      <c r="AB278" s="18">
        <v>32251.872748140799</v>
      </c>
      <c r="AC278" s="18">
        <v>4762.5328925193198</v>
      </c>
      <c r="AD278" s="18">
        <v>-744.46425420914102</v>
      </c>
      <c r="AE278" s="18">
        <v>-5041512</v>
      </c>
      <c r="AF278" s="18"/>
      <c r="AG278" s="18"/>
    </row>
    <row r="279" spans="1:33">
      <c r="A279" s="18" t="s">
        <v>936</v>
      </c>
      <c r="B279" s="18" t="s">
        <v>944</v>
      </c>
      <c r="C279" s="18" t="s">
        <v>611</v>
      </c>
      <c r="D279" s="18">
        <v>569763.995</v>
      </c>
      <c r="E279" s="18">
        <v>32565</v>
      </c>
      <c r="F279" s="18">
        <v>602328.995</v>
      </c>
      <c r="G279" s="18">
        <v>359273</v>
      </c>
      <c r="H279" s="18">
        <v>25610</v>
      </c>
      <c r="I279" s="18">
        <v>15939</v>
      </c>
      <c r="J279" s="18">
        <v>0</v>
      </c>
      <c r="K279" s="18">
        <v>18247</v>
      </c>
      <c r="L279" s="18">
        <v>2644</v>
      </c>
      <c r="M279" s="18">
        <v>84351</v>
      </c>
      <c r="N279" s="18">
        <v>32565</v>
      </c>
      <c r="O279" s="18">
        <v>543</v>
      </c>
      <c r="P279" s="18">
        <v>503521.10950000002</v>
      </c>
      <c r="Q279" s="18">
        <v>50826.6</v>
      </c>
      <c r="R279" s="18">
        <v>-74407.3</v>
      </c>
      <c r="S279" s="18">
        <v>13340.58</v>
      </c>
      <c r="T279" s="18">
        <v>493280.98950000003</v>
      </c>
      <c r="U279" s="18">
        <v>602328.995</v>
      </c>
      <c r="V279" s="18">
        <v>511979.64575000003</v>
      </c>
      <c r="W279" s="18">
        <v>-18698.656249999902</v>
      </c>
      <c r="X279" s="18">
        <v>-13089.059375000001</v>
      </c>
      <c r="Y279" s="18">
        <v>0.97799999999999998</v>
      </c>
      <c r="Z279" s="18">
        <v>73320</v>
      </c>
      <c r="AA279" s="18">
        <v>589077.75711000001</v>
      </c>
      <c r="AB279" s="18">
        <v>588801.18172763498</v>
      </c>
      <c r="AC279" s="18">
        <v>8030.5671266725903</v>
      </c>
      <c r="AD279" s="18">
        <v>2523.56997994413</v>
      </c>
      <c r="AE279" s="18">
        <v>185028151</v>
      </c>
      <c r="AF279" s="18"/>
      <c r="AG279" s="18"/>
    </row>
    <row r="280" spans="1:33">
      <c r="A280" s="18" t="s">
        <v>936</v>
      </c>
      <c r="B280" s="18" t="s">
        <v>945</v>
      </c>
      <c r="C280" s="18" t="s">
        <v>612</v>
      </c>
      <c r="D280" s="18">
        <v>6212.9309999999996</v>
      </c>
      <c r="E280" s="18">
        <v>0</v>
      </c>
      <c r="F280" s="18">
        <v>6212.9309999999996</v>
      </c>
      <c r="G280" s="18">
        <v>5079</v>
      </c>
      <c r="H280" s="18">
        <v>5158</v>
      </c>
      <c r="I280" s="18">
        <v>202</v>
      </c>
      <c r="J280" s="18">
        <v>658</v>
      </c>
      <c r="K280" s="18">
        <v>0</v>
      </c>
      <c r="L280" s="18">
        <v>109</v>
      </c>
      <c r="M280" s="18">
        <v>0</v>
      </c>
      <c r="N280" s="18">
        <v>0</v>
      </c>
      <c r="O280" s="18">
        <v>0</v>
      </c>
      <c r="P280" s="18">
        <v>7118.2184999999999</v>
      </c>
      <c r="Q280" s="18">
        <v>5115.3</v>
      </c>
      <c r="R280" s="18">
        <v>-92.65</v>
      </c>
      <c r="S280" s="18">
        <v>0</v>
      </c>
      <c r="T280" s="18">
        <v>12140.8685</v>
      </c>
      <c r="U280" s="18">
        <v>6212.9309999999996</v>
      </c>
      <c r="V280" s="18">
        <v>5280.9913500000002</v>
      </c>
      <c r="W280" s="18">
        <v>6859.8771500000003</v>
      </c>
      <c r="X280" s="18">
        <v>4801.9140049999996</v>
      </c>
      <c r="Y280" s="18">
        <v>1.7729999999999999</v>
      </c>
      <c r="Z280" s="18">
        <v>2458</v>
      </c>
      <c r="AA280" s="18">
        <v>11015.526663000001</v>
      </c>
      <c r="AB280" s="18">
        <v>11010.354810113</v>
      </c>
      <c r="AC280" s="18">
        <v>4479.3957730321399</v>
      </c>
      <c r="AD280" s="18">
        <v>-1027.60137369632</v>
      </c>
      <c r="AE280" s="18">
        <v>-2525844</v>
      </c>
      <c r="AF280" s="18"/>
      <c r="AG280" s="18"/>
    </row>
    <row r="281" spans="1:33">
      <c r="A281" s="18" t="s">
        <v>936</v>
      </c>
      <c r="B281" s="18" t="s">
        <v>946</v>
      </c>
      <c r="C281" s="18" t="s">
        <v>613</v>
      </c>
      <c r="D281" s="18">
        <v>22859.362000000001</v>
      </c>
      <c r="E281" s="18">
        <v>2264</v>
      </c>
      <c r="F281" s="18">
        <v>25123.362000000001</v>
      </c>
      <c r="G281" s="18">
        <v>14304</v>
      </c>
      <c r="H281" s="18">
        <v>6290</v>
      </c>
      <c r="I281" s="18">
        <v>211</v>
      </c>
      <c r="J281" s="18">
        <v>0</v>
      </c>
      <c r="K281" s="18">
        <v>658</v>
      </c>
      <c r="L281" s="18">
        <v>0</v>
      </c>
      <c r="M281" s="18">
        <v>2106</v>
      </c>
      <c r="N281" s="18">
        <v>2264</v>
      </c>
      <c r="O281" s="18">
        <v>0</v>
      </c>
      <c r="P281" s="18">
        <v>20047.056</v>
      </c>
      <c r="Q281" s="18">
        <v>6085.15</v>
      </c>
      <c r="R281" s="18">
        <v>-1790.1</v>
      </c>
      <c r="S281" s="18">
        <v>1566.38</v>
      </c>
      <c r="T281" s="18">
        <v>25908.486000000001</v>
      </c>
      <c r="U281" s="18">
        <v>25123.362000000001</v>
      </c>
      <c r="V281" s="18">
        <v>21354.8577</v>
      </c>
      <c r="W281" s="18">
        <v>4553.6283000000003</v>
      </c>
      <c r="X281" s="18">
        <v>3187.5398100000002</v>
      </c>
      <c r="Y281" s="18">
        <v>1.127</v>
      </c>
      <c r="Z281" s="18">
        <v>5805</v>
      </c>
      <c r="AA281" s="18">
        <v>28314.028974000001</v>
      </c>
      <c r="AB281" s="18">
        <v>28300.735375158001</v>
      </c>
      <c r="AC281" s="18">
        <v>4875.2343454191096</v>
      </c>
      <c r="AD281" s="18">
        <v>-631.76280130934799</v>
      </c>
      <c r="AE281" s="18">
        <v>-3667383</v>
      </c>
      <c r="AF281" s="18"/>
      <c r="AG281" s="18"/>
    </row>
    <row r="282" spans="1:33">
      <c r="A282" s="18" t="s">
        <v>936</v>
      </c>
      <c r="B282" s="18" t="s">
        <v>947</v>
      </c>
      <c r="C282" s="18" t="s">
        <v>614</v>
      </c>
      <c r="D282" s="18">
        <v>828455.72499999998</v>
      </c>
      <c r="E282" s="18">
        <v>53401</v>
      </c>
      <c r="F282" s="18">
        <v>881856.72499999998</v>
      </c>
      <c r="G282" s="18">
        <v>472469</v>
      </c>
      <c r="H282" s="18">
        <v>199330</v>
      </c>
      <c r="I282" s="18">
        <v>2865</v>
      </c>
      <c r="J282" s="18">
        <v>22219</v>
      </c>
      <c r="K282" s="18">
        <v>3896</v>
      </c>
      <c r="L282" s="18">
        <v>51</v>
      </c>
      <c r="M282" s="18">
        <v>128498</v>
      </c>
      <c r="N282" s="18">
        <v>53401</v>
      </c>
      <c r="O282" s="18">
        <v>340</v>
      </c>
      <c r="P282" s="18">
        <v>662165.30350000004</v>
      </c>
      <c r="Q282" s="18">
        <v>194063.5</v>
      </c>
      <c r="R282" s="18">
        <v>-109555.65</v>
      </c>
      <c r="S282" s="18">
        <v>23546.19</v>
      </c>
      <c r="T282" s="18">
        <v>770219.34349999996</v>
      </c>
      <c r="U282" s="18">
        <v>881856.72499999998</v>
      </c>
      <c r="V282" s="18">
        <v>749578.21625000006</v>
      </c>
      <c r="W282" s="18">
        <v>20641.127250000001</v>
      </c>
      <c r="X282" s="18">
        <v>14448.789075000001</v>
      </c>
      <c r="Y282" s="18">
        <v>1.016</v>
      </c>
      <c r="Z282" s="18">
        <v>131064</v>
      </c>
      <c r="AA282" s="18">
        <v>895966.43259999994</v>
      </c>
      <c r="AB282" s="18">
        <v>895545.77122602705</v>
      </c>
      <c r="AC282" s="18">
        <v>6832.8890559270803</v>
      </c>
      <c r="AD282" s="18">
        <v>1325.8919091986199</v>
      </c>
      <c r="AE282" s="18">
        <v>173776697</v>
      </c>
      <c r="AF282" s="18"/>
      <c r="AG282" s="18"/>
    </row>
    <row r="283" spans="1:33">
      <c r="A283" s="18" t="s">
        <v>936</v>
      </c>
      <c r="B283" s="18" t="s">
        <v>948</v>
      </c>
      <c r="C283" s="18" t="s">
        <v>615</v>
      </c>
      <c r="D283" s="18">
        <v>46993.277999999998</v>
      </c>
      <c r="E283" s="18">
        <v>3901</v>
      </c>
      <c r="F283" s="18">
        <v>50894.277999999998</v>
      </c>
      <c r="G283" s="18">
        <v>36556</v>
      </c>
      <c r="H283" s="18">
        <v>3238</v>
      </c>
      <c r="I283" s="18">
        <v>106</v>
      </c>
      <c r="J283" s="18">
        <v>0</v>
      </c>
      <c r="K283" s="18">
        <v>1957</v>
      </c>
      <c r="L283" s="18">
        <v>942</v>
      </c>
      <c r="M283" s="18">
        <v>9187</v>
      </c>
      <c r="N283" s="18">
        <v>3901</v>
      </c>
      <c r="O283" s="18">
        <v>10</v>
      </c>
      <c r="P283" s="18">
        <v>51233.233999999997</v>
      </c>
      <c r="Q283" s="18">
        <v>4505.8500000000004</v>
      </c>
      <c r="R283" s="18">
        <v>-8618.15</v>
      </c>
      <c r="S283" s="18">
        <v>1754.06</v>
      </c>
      <c r="T283" s="18">
        <v>48874.993999999999</v>
      </c>
      <c r="U283" s="18">
        <v>50894.277999999998</v>
      </c>
      <c r="V283" s="18">
        <v>43260.136299999998</v>
      </c>
      <c r="W283" s="18">
        <v>5614.8576999999896</v>
      </c>
      <c r="X283" s="18">
        <v>3930.4003899999898</v>
      </c>
      <c r="Y283" s="18">
        <v>1.077</v>
      </c>
      <c r="Z283" s="18">
        <v>6488</v>
      </c>
      <c r="AA283" s="18">
        <v>54813.137406000002</v>
      </c>
      <c r="AB283" s="18">
        <v>54787.402323909802</v>
      </c>
      <c r="AC283" s="18">
        <v>8444.4208267431895</v>
      </c>
      <c r="AD283" s="18">
        <v>2937.4236800147301</v>
      </c>
      <c r="AE283" s="18">
        <v>19058005</v>
      </c>
      <c r="AF283" s="18"/>
      <c r="AG283" s="18"/>
    </row>
    <row r="284" spans="1:33">
      <c r="A284" s="18" t="s">
        <v>936</v>
      </c>
      <c r="B284" s="18" t="s">
        <v>949</v>
      </c>
      <c r="C284" s="18" t="s">
        <v>616</v>
      </c>
      <c r="D284" s="18">
        <v>22201.817999999999</v>
      </c>
      <c r="E284" s="18">
        <v>1961</v>
      </c>
      <c r="F284" s="18">
        <v>24162.817999999999</v>
      </c>
      <c r="G284" s="18">
        <v>13374</v>
      </c>
      <c r="H284" s="18">
        <v>14697</v>
      </c>
      <c r="I284" s="18">
        <v>177</v>
      </c>
      <c r="J284" s="18">
        <v>0</v>
      </c>
      <c r="K284" s="18">
        <v>1427</v>
      </c>
      <c r="L284" s="18">
        <v>313</v>
      </c>
      <c r="M284" s="18">
        <v>0</v>
      </c>
      <c r="N284" s="18">
        <v>1961</v>
      </c>
      <c r="O284" s="18">
        <v>0</v>
      </c>
      <c r="P284" s="18">
        <v>18743.661</v>
      </c>
      <c r="Q284" s="18">
        <v>13855.85</v>
      </c>
      <c r="R284" s="18">
        <v>-266.05</v>
      </c>
      <c r="S284" s="18">
        <v>1666.85</v>
      </c>
      <c r="T284" s="18">
        <v>34000.311000000002</v>
      </c>
      <c r="U284" s="18">
        <v>24162.817999999999</v>
      </c>
      <c r="V284" s="18">
        <v>20538.3953</v>
      </c>
      <c r="W284" s="18">
        <v>13461.9157</v>
      </c>
      <c r="X284" s="18">
        <v>9423.3409900000006</v>
      </c>
      <c r="Y284" s="18">
        <v>1.39</v>
      </c>
      <c r="Z284" s="18">
        <v>5543</v>
      </c>
      <c r="AA284" s="18">
        <v>33586.317020000002</v>
      </c>
      <c r="AB284" s="18">
        <v>33570.548051710299</v>
      </c>
      <c r="AC284" s="18">
        <v>6056.3860818528301</v>
      </c>
      <c r="AD284" s="18">
        <v>549.38893512437198</v>
      </c>
      <c r="AE284" s="18">
        <v>3045263</v>
      </c>
      <c r="AF284" s="18"/>
      <c r="AG284" s="18"/>
    </row>
    <row r="285" spans="1:33">
      <c r="A285" s="18" t="s">
        <v>936</v>
      </c>
      <c r="B285" s="18" t="s">
        <v>950</v>
      </c>
      <c r="C285" s="18" t="s">
        <v>617</v>
      </c>
      <c r="D285" s="18">
        <v>74117.737999999998</v>
      </c>
      <c r="E285" s="18">
        <v>3797</v>
      </c>
      <c r="F285" s="18">
        <v>77914.737999999998</v>
      </c>
      <c r="G285" s="18">
        <v>63145</v>
      </c>
      <c r="H285" s="18">
        <v>3720</v>
      </c>
      <c r="I285" s="18">
        <v>1982</v>
      </c>
      <c r="J285" s="18">
        <v>0</v>
      </c>
      <c r="K285" s="18">
        <v>4045</v>
      </c>
      <c r="L285" s="18">
        <v>2107</v>
      </c>
      <c r="M285" s="18">
        <v>13003</v>
      </c>
      <c r="N285" s="18">
        <v>3797</v>
      </c>
      <c r="O285" s="18">
        <v>10310</v>
      </c>
      <c r="P285" s="18">
        <v>88497.717499999999</v>
      </c>
      <c r="Q285" s="18">
        <v>8284.9500000000007</v>
      </c>
      <c r="R285" s="18">
        <v>-21607</v>
      </c>
      <c r="S285" s="18">
        <v>1016.94</v>
      </c>
      <c r="T285" s="18">
        <v>76192.607499999998</v>
      </c>
      <c r="U285" s="18">
        <v>77914.737999999998</v>
      </c>
      <c r="V285" s="18">
        <v>66227.527300000002</v>
      </c>
      <c r="W285" s="18">
        <v>9965.0802000000003</v>
      </c>
      <c r="X285" s="18">
        <v>6975.5561399999997</v>
      </c>
      <c r="Y285" s="18">
        <v>1.0900000000000001</v>
      </c>
      <c r="Z285" s="18">
        <v>9040</v>
      </c>
      <c r="AA285" s="18">
        <v>84927.064419999995</v>
      </c>
      <c r="AB285" s="18">
        <v>84887.190676624698</v>
      </c>
      <c r="AC285" s="18">
        <v>9390.1759598036097</v>
      </c>
      <c r="AD285" s="18">
        <v>3883.1788130751502</v>
      </c>
      <c r="AE285" s="18">
        <v>35103936</v>
      </c>
      <c r="AF285" s="18"/>
      <c r="AG285" s="18"/>
    </row>
    <row r="286" spans="1:33">
      <c r="A286" s="18" t="s">
        <v>936</v>
      </c>
      <c r="B286" s="18" t="s">
        <v>951</v>
      </c>
      <c r="C286" s="18" t="s">
        <v>618</v>
      </c>
      <c r="D286" s="18">
        <v>16924.008000000002</v>
      </c>
      <c r="E286" s="18">
        <v>1038</v>
      </c>
      <c r="F286" s="18">
        <v>17962.008000000002</v>
      </c>
      <c r="G286" s="18">
        <v>9403</v>
      </c>
      <c r="H286" s="18">
        <v>2812</v>
      </c>
      <c r="I286" s="18">
        <v>125</v>
      </c>
      <c r="J286" s="18">
        <v>1234</v>
      </c>
      <c r="K286" s="18">
        <v>729</v>
      </c>
      <c r="L286" s="18">
        <v>92</v>
      </c>
      <c r="M286" s="18">
        <v>0</v>
      </c>
      <c r="N286" s="18">
        <v>1038</v>
      </c>
      <c r="O286" s="18">
        <v>0</v>
      </c>
      <c r="P286" s="18">
        <v>13178.3045</v>
      </c>
      <c r="Q286" s="18">
        <v>4165</v>
      </c>
      <c r="R286" s="18">
        <v>-78.2</v>
      </c>
      <c r="S286" s="18">
        <v>882.3</v>
      </c>
      <c r="T286" s="18">
        <v>18147.404500000001</v>
      </c>
      <c r="U286" s="18">
        <v>17962.008000000002</v>
      </c>
      <c r="V286" s="18">
        <v>15267.7068</v>
      </c>
      <c r="W286" s="18">
        <v>2879.6977000000002</v>
      </c>
      <c r="X286" s="18">
        <v>2015.7883899999999</v>
      </c>
      <c r="Y286" s="18">
        <v>1.1120000000000001</v>
      </c>
      <c r="Z286" s="18">
        <v>2817</v>
      </c>
      <c r="AA286" s="18">
        <v>19973.752896000002</v>
      </c>
      <c r="AB286" s="18">
        <v>19964.375104566199</v>
      </c>
      <c r="AC286" s="18">
        <v>7087.1051134420204</v>
      </c>
      <c r="AD286" s="18">
        <v>1580.10796671356</v>
      </c>
      <c r="AE286" s="18">
        <v>4451164</v>
      </c>
      <c r="AF286" s="18"/>
      <c r="AG286" s="18"/>
    </row>
    <row r="287" spans="1:33">
      <c r="A287" s="18" t="s">
        <v>952</v>
      </c>
      <c r="B287" s="18" t="s">
        <v>953</v>
      </c>
      <c r="C287" s="18" t="s">
        <v>620</v>
      </c>
      <c r="D287" s="18">
        <v>6663.8559999999998</v>
      </c>
      <c r="E287" s="18">
        <v>2306</v>
      </c>
      <c r="F287" s="18">
        <v>8969.8559999999998</v>
      </c>
      <c r="G287" s="18">
        <v>12490</v>
      </c>
      <c r="H287" s="18">
        <v>1349</v>
      </c>
      <c r="I287" s="18">
        <v>841</v>
      </c>
      <c r="J287" s="18">
        <v>0</v>
      </c>
      <c r="K287" s="18">
        <v>242</v>
      </c>
      <c r="L287" s="18">
        <v>0</v>
      </c>
      <c r="M287" s="18">
        <v>9808</v>
      </c>
      <c r="N287" s="18">
        <v>2306</v>
      </c>
      <c r="O287" s="18">
        <v>0</v>
      </c>
      <c r="P287" s="18">
        <v>17504.735000000001</v>
      </c>
      <c r="Q287" s="18">
        <v>2067.1999999999998</v>
      </c>
      <c r="R287" s="18">
        <v>-8336.7999999999993</v>
      </c>
      <c r="S287" s="18">
        <v>292.74</v>
      </c>
      <c r="T287" s="18">
        <v>11527.875</v>
      </c>
      <c r="U287" s="18">
        <v>8969.8559999999998</v>
      </c>
      <c r="V287" s="18">
        <v>7624.3775999999998</v>
      </c>
      <c r="W287" s="18">
        <v>3903.4974000000002</v>
      </c>
      <c r="X287" s="18">
        <v>2732.4481799999999</v>
      </c>
      <c r="Y287" s="18">
        <v>1.3049999999999999</v>
      </c>
      <c r="Z287" s="18">
        <v>2707</v>
      </c>
      <c r="AA287" s="18">
        <v>11705.66208</v>
      </c>
      <c r="AB287" s="18">
        <v>11700.1662045803</v>
      </c>
      <c r="AC287" s="18">
        <v>4322.1892148430898</v>
      </c>
      <c r="AD287" s="18">
        <v>-1184.80793188537</v>
      </c>
      <c r="AE287" s="18">
        <v>-3207275</v>
      </c>
      <c r="AF287" s="18"/>
      <c r="AG287" s="18"/>
    </row>
    <row r="288" spans="1:33">
      <c r="A288" s="18" t="s">
        <v>952</v>
      </c>
      <c r="B288" s="18" t="s">
        <v>954</v>
      </c>
      <c r="C288" s="18" t="s">
        <v>621</v>
      </c>
      <c r="D288" s="18">
        <v>37914.144</v>
      </c>
      <c r="E288" s="18">
        <v>3294</v>
      </c>
      <c r="F288" s="18">
        <v>41208.144</v>
      </c>
      <c r="G288" s="18">
        <v>34313</v>
      </c>
      <c r="H288" s="18">
        <v>1878</v>
      </c>
      <c r="I288" s="18">
        <v>921</v>
      </c>
      <c r="J288" s="18">
        <v>0</v>
      </c>
      <c r="K288" s="18">
        <v>682</v>
      </c>
      <c r="L288" s="18">
        <v>189</v>
      </c>
      <c r="M288" s="18">
        <v>11176</v>
      </c>
      <c r="N288" s="18">
        <v>3294</v>
      </c>
      <c r="O288" s="18">
        <v>83</v>
      </c>
      <c r="P288" s="18">
        <v>48089.669500000004</v>
      </c>
      <c r="Q288" s="18">
        <v>2958.85</v>
      </c>
      <c r="R288" s="18">
        <v>-9730.7999999999993</v>
      </c>
      <c r="S288" s="18">
        <v>899.98</v>
      </c>
      <c r="T288" s="18">
        <v>42217.699500000002</v>
      </c>
      <c r="U288" s="18">
        <v>41208.144</v>
      </c>
      <c r="V288" s="18">
        <v>35026.922400000003</v>
      </c>
      <c r="W288" s="18">
        <v>7190.7771000000002</v>
      </c>
      <c r="X288" s="18">
        <v>5033.5439699999997</v>
      </c>
      <c r="Y288" s="18">
        <v>1.1220000000000001</v>
      </c>
      <c r="Z288" s="18">
        <v>6145</v>
      </c>
      <c r="AA288" s="18">
        <v>46235.537568</v>
      </c>
      <c r="AB288" s="18">
        <v>46213.829718183202</v>
      </c>
      <c r="AC288" s="18">
        <v>7520.5581315188301</v>
      </c>
      <c r="AD288" s="18">
        <v>2013.56098479037</v>
      </c>
      <c r="AE288" s="18">
        <v>12373332</v>
      </c>
      <c r="AF288" s="18"/>
      <c r="AG288" s="18"/>
    </row>
    <row r="289" spans="1:33">
      <c r="A289" s="18" t="s">
        <v>952</v>
      </c>
      <c r="B289" s="18" t="s">
        <v>955</v>
      </c>
      <c r="C289" s="18" t="s">
        <v>622</v>
      </c>
      <c r="D289" s="18">
        <v>196157.56099999999</v>
      </c>
      <c r="E289" s="18">
        <v>27699</v>
      </c>
      <c r="F289" s="18">
        <v>223856.56099999999</v>
      </c>
      <c r="G289" s="18">
        <v>126768</v>
      </c>
      <c r="H289" s="18">
        <v>11104</v>
      </c>
      <c r="I289" s="18">
        <v>7986</v>
      </c>
      <c r="J289" s="18">
        <v>0</v>
      </c>
      <c r="K289" s="18">
        <v>5919</v>
      </c>
      <c r="L289" s="18">
        <v>2152</v>
      </c>
      <c r="M289" s="18">
        <v>21175</v>
      </c>
      <c r="N289" s="18">
        <v>27699</v>
      </c>
      <c r="O289" s="18">
        <v>0</v>
      </c>
      <c r="P289" s="18">
        <v>177665.35200000001</v>
      </c>
      <c r="Q289" s="18">
        <v>21257.65</v>
      </c>
      <c r="R289" s="18">
        <v>-19827.95</v>
      </c>
      <c r="S289" s="18">
        <v>19944.400000000001</v>
      </c>
      <c r="T289" s="18">
        <v>199039.45199999999</v>
      </c>
      <c r="U289" s="18">
        <v>223856.56099999999</v>
      </c>
      <c r="V289" s="18">
        <v>190278.07685000001</v>
      </c>
      <c r="W289" s="18">
        <v>8761.3751499999798</v>
      </c>
      <c r="X289" s="18">
        <v>6132.9626049999797</v>
      </c>
      <c r="Y289" s="18">
        <v>1.0269999999999999</v>
      </c>
      <c r="Z289" s="18">
        <v>28168</v>
      </c>
      <c r="AA289" s="18">
        <v>229900.68814700001</v>
      </c>
      <c r="AB289" s="18">
        <v>229792.748456589</v>
      </c>
      <c r="AC289" s="18">
        <v>8157.93625591413</v>
      </c>
      <c r="AD289" s="18">
        <v>2650.9391091856701</v>
      </c>
      <c r="AE289" s="18">
        <v>74671653</v>
      </c>
      <c r="AF289" s="18"/>
      <c r="AG289" s="18"/>
    </row>
    <row r="290" spans="1:33">
      <c r="A290" s="18" t="s">
        <v>952</v>
      </c>
      <c r="B290" s="18" t="s">
        <v>956</v>
      </c>
      <c r="C290" s="18" t="s">
        <v>623</v>
      </c>
      <c r="D290" s="18">
        <v>72125.400999999998</v>
      </c>
      <c r="E290" s="18">
        <v>9405</v>
      </c>
      <c r="F290" s="18">
        <v>81530.400999999998</v>
      </c>
      <c r="G290" s="18">
        <v>77335</v>
      </c>
      <c r="H290" s="18">
        <v>6038</v>
      </c>
      <c r="I290" s="18">
        <v>1853</v>
      </c>
      <c r="J290" s="18">
        <v>0</v>
      </c>
      <c r="K290" s="18">
        <v>4605</v>
      </c>
      <c r="L290" s="18">
        <v>1147</v>
      </c>
      <c r="M290" s="18">
        <v>20898</v>
      </c>
      <c r="N290" s="18">
        <v>9405</v>
      </c>
      <c r="O290" s="18">
        <v>0</v>
      </c>
      <c r="P290" s="18">
        <v>108385.0025</v>
      </c>
      <c r="Q290" s="18">
        <v>10621.6</v>
      </c>
      <c r="R290" s="18">
        <v>-18738.25</v>
      </c>
      <c r="S290" s="18">
        <v>4441.59</v>
      </c>
      <c r="T290" s="18">
        <v>104709.9425</v>
      </c>
      <c r="U290" s="18">
        <v>81530.400999999998</v>
      </c>
      <c r="V290" s="18">
        <v>69300.840849999993</v>
      </c>
      <c r="W290" s="18">
        <v>35409.101649999997</v>
      </c>
      <c r="X290" s="18">
        <v>24786.371155000001</v>
      </c>
      <c r="Y290" s="18">
        <v>1.304</v>
      </c>
      <c r="Z290" s="18">
        <v>17452</v>
      </c>
      <c r="AA290" s="18">
        <v>106315.64290399999</v>
      </c>
      <c r="AB290" s="18">
        <v>106265.72710047</v>
      </c>
      <c r="AC290" s="18">
        <v>6089.0285984683896</v>
      </c>
      <c r="AD290" s="18">
        <v>582.03145173992698</v>
      </c>
      <c r="AE290" s="18">
        <v>10157613</v>
      </c>
      <c r="AF290" s="18"/>
      <c r="AG290" s="18"/>
    </row>
    <row r="291" spans="1:33">
      <c r="A291" s="18" t="s">
        <v>952</v>
      </c>
      <c r="B291" s="18" t="s">
        <v>957</v>
      </c>
      <c r="C291" s="18" t="s">
        <v>624</v>
      </c>
      <c r="D291" s="18">
        <v>76819.37</v>
      </c>
      <c r="E291" s="18">
        <v>10143</v>
      </c>
      <c r="F291" s="18">
        <v>86962.37</v>
      </c>
      <c r="G291" s="18">
        <v>50380</v>
      </c>
      <c r="H291" s="18">
        <v>3119</v>
      </c>
      <c r="I291" s="18">
        <v>579</v>
      </c>
      <c r="J291" s="18">
        <v>0</v>
      </c>
      <c r="K291" s="18">
        <v>4901</v>
      </c>
      <c r="L291" s="18">
        <v>214</v>
      </c>
      <c r="M291" s="18">
        <v>29808</v>
      </c>
      <c r="N291" s="18">
        <v>10143</v>
      </c>
      <c r="O291" s="18">
        <v>0</v>
      </c>
      <c r="P291" s="18">
        <v>70607.570000000007</v>
      </c>
      <c r="Q291" s="18">
        <v>7309.15</v>
      </c>
      <c r="R291" s="18">
        <v>-25518.7</v>
      </c>
      <c r="S291" s="18">
        <v>3554.19</v>
      </c>
      <c r="T291" s="18">
        <v>55952.21</v>
      </c>
      <c r="U291" s="18">
        <v>86962.37</v>
      </c>
      <c r="V291" s="18">
        <v>73918.014500000005</v>
      </c>
      <c r="W291" s="18">
        <v>-17965.804499999998</v>
      </c>
      <c r="X291" s="18">
        <v>-12576.06315</v>
      </c>
      <c r="Y291" s="18">
        <v>0.85499999999999998</v>
      </c>
      <c r="Z291" s="18">
        <v>9502</v>
      </c>
      <c r="AA291" s="18">
        <v>74352.826350000003</v>
      </c>
      <c r="AB291" s="18">
        <v>74317.917271988597</v>
      </c>
      <c r="AC291" s="18">
        <v>7821.2920724046098</v>
      </c>
      <c r="AD291" s="18">
        <v>2314.2949256761499</v>
      </c>
      <c r="AE291" s="18">
        <v>21990430</v>
      </c>
      <c r="AF291" s="18"/>
      <c r="AG291" s="18"/>
    </row>
    <row r="292" spans="1:33">
      <c r="A292" s="18" t="s">
        <v>952</v>
      </c>
      <c r="B292" s="18" t="s">
        <v>958</v>
      </c>
      <c r="C292" s="18" t="s">
        <v>625</v>
      </c>
      <c r="D292" s="18">
        <v>15734.152</v>
      </c>
      <c r="E292" s="18">
        <v>1023</v>
      </c>
      <c r="F292" s="18">
        <v>16757.151999999998</v>
      </c>
      <c r="G292" s="18">
        <v>9825</v>
      </c>
      <c r="H292" s="18">
        <v>2061</v>
      </c>
      <c r="I292" s="18">
        <v>143</v>
      </c>
      <c r="J292" s="18">
        <v>0</v>
      </c>
      <c r="K292" s="18">
        <v>998</v>
      </c>
      <c r="L292" s="18">
        <v>0</v>
      </c>
      <c r="M292" s="18">
        <v>2607</v>
      </c>
      <c r="N292" s="18">
        <v>1023</v>
      </c>
      <c r="O292" s="18">
        <v>0</v>
      </c>
      <c r="P292" s="18">
        <v>13769.737499999999</v>
      </c>
      <c r="Q292" s="18">
        <v>2721.7</v>
      </c>
      <c r="R292" s="18">
        <v>-2215.9499999999998</v>
      </c>
      <c r="S292" s="18">
        <v>426.36</v>
      </c>
      <c r="T292" s="18">
        <v>14701.8475</v>
      </c>
      <c r="U292" s="18">
        <v>16757.151999999998</v>
      </c>
      <c r="V292" s="18">
        <v>14243.5792</v>
      </c>
      <c r="W292" s="18">
        <v>458.26829999999802</v>
      </c>
      <c r="X292" s="18">
        <v>320.78780999999901</v>
      </c>
      <c r="Y292" s="18">
        <v>1.0189999999999999</v>
      </c>
      <c r="Z292" s="18">
        <v>4773</v>
      </c>
      <c r="AA292" s="18">
        <v>17075.537887999999</v>
      </c>
      <c r="AB292" s="18">
        <v>17067.5208251191</v>
      </c>
      <c r="AC292" s="18">
        <v>3575.8476482545798</v>
      </c>
      <c r="AD292" s="18">
        <v>-1931.1494984738799</v>
      </c>
      <c r="AE292" s="18">
        <v>-9217377</v>
      </c>
      <c r="AF292" s="18"/>
      <c r="AG292" s="18"/>
    </row>
    <row r="293" spans="1:33">
      <c r="A293" s="18" t="s">
        <v>952</v>
      </c>
      <c r="B293" s="18" t="s">
        <v>959</v>
      </c>
      <c r="C293" s="18" t="s">
        <v>626</v>
      </c>
      <c r="D293" s="18">
        <v>96753.251000000004</v>
      </c>
      <c r="E293" s="18">
        <v>10490</v>
      </c>
      <c r="F293" s="18">
        <v>107243.251</v>
      </c>
      <c r="G293" s="18">
        <v>57376</v>
      </c>
      <c r="H293" s="18">
        <v>4054</v>
      </c>
      <c r="I293" s="18">
        <v>452</v>
      </c>
      <c r="J293" s="18">
        <v>0</v>
      </c>
      <c r="K293" s="18">
        <v>4969</v>
      </c>
      <c r="L293" s="18">
        <v>63</v>
      </c>
      <c r="M293" s="18">
        <v>22498</v>
      </c>
      <c r="N293" s="18">
        <v>10490</v>
      </c>
      <c r="O293" s="18">
        <v>10</v>
      </c>
      <c r="P293" s="18">
        <v>80412.464000000007</v>
      </c>
      <c r="Q293" s="18">
        <v>8053.75</v>
      </c>
      <c r="R293" s="18">
        <v>-19185.349999999999</v>
      </c>
      <c r="S293" s="18">
        <v>5091.84</v>
      </c>
      <c r="T293" s="18">
        <v>74372.703999999998</v>
      </c>
      <c r="U293" s="18">
        <v>107243.251</v>
      </c>
      <c r="V293" s="18">
        <v>91156.763349999994</v>
      </c>
      <c r="W293" s="18">
        <v>-16784.05935</v>
      </c>
      <c r="X293" s="18">
        <v>-11748.841544999999</v>
      </c>
      <c r="Y293" s="18">
        <v>0.89</v>
      </c>
      <c r="Z293" s="18">
        <v>15789</v>
      </c>
      <c r="AA293" s="18">
        <v>95446.493390000003</v>
      </c>
      <c r="AB293" s="18">
        <v>95401.680714447095</v>
      </c>
      <c r="AC293" s="18">
        <v>6042.2877138797303</v>
      </c>
      <c r="AD293" s="18">
        <v>535.29056715127194</v>
      </c>
      <c r="AE293" s="18">
        <v>8451703</v>
      </c>
      <c r="AF293" s="18"/>
      <c r="AG293" s="18"/>
    </row>
    <row r="294" spans="1:33">
      <c r="A294" s="18" t="s">
        <v>952</v>
      </c>
      <c r="B294" s="18" t="s">
        <v>960</v>
      </c>
      <c r="C294" s="18" t="s">
        <v>627</v>
      </c>
      <c r="D294" s="18">
        <v>104036.077</v>
      </c>
      <c r="E294" s="18">
        <v>13173</v>
      </c>
      <c r="F294" s="18">
        <v>117209.077</v>
      </c>
      <c r="G294" s="18">
        <v>77787</v>
      </c>
      <c r="H294" s="18">
        <v>7600</v>
      </c>
      <c r="I294" s="18">
        <v>7507</v>
      </c>
      <c r="J294" s="18">
        <v>0</v>
      </c>
      <c r="K294" s="18">
        <v>9323</v>
      </c>
      <c r="L294" s="18">
        <v>6182</v>
      </c>
      <c r="M294" s="18">
        <v>32793</v>
      </c>
      <c r="N294" s="18">
        <v>13173</v>
      </c>
      <c r="O294" s="18">
        <v>0</v>
      </c>
      <c r="P294" s="18">
        <v>109018.48050000001</v>
      </c>
      <c r="Q294" s="18">
        <v>20765.5</v>
      </c>
      <c r="R294" s="18">
        <v>-33128.75</v>
      </c>
      <c r="S294" s="18">
        <v>5622.24</v>
      </c>
      <c r="T294" s="18">
        <v>102277.4705</v>
      </c>
      <c r="U294" s="18">
        <v>117209.077</v>
      </c>
      <c r="V294" s="18">
        <v>99627.715450000003</v>
      </c>
      <c r="W294" s="18">
        <v>2649.7550499999902</v>
      </c>
      <c r="X294" s="18">
        <v>1854.8285349999901</v>
      </c>
      <c r="Y294" s="18">
        <v>1.016</v>
      </c>
      <c r="Z294" s="18">
        <v>22523</v>
      </c>
      <c r="AA294" s="18">
        <v>119084.422232</v>
      </c>
      <c r="AB294" s="18">
        <v>119028.511413411</v>
      </c>
      <c r="AC294" s="18">
        <v>5284.7538699734096</v>
      </c>
      <c r="AD294" s="18">
        <v>-222.243276755056</v>
      </c>
      <c r="AE294" s="18">
        <v>-5005585</v>
      </c>
      <c r="AF294" s="18"/>
      <c r="AG294" s="18"/>
    </row>
    <row r="295" spans="1:33">
      <c r="A295" s="18" t="s">
        <v>952</v>
      </c>
      <c r="B295" s="18" t="s">
        <v>961</v>
      </c>
      <c r="C295" s="18" t="s">
        <v>628</v>
      </c>
      <c r="D295" s="18">
        <v>449888.51799999998</v>
      </c>
      <c r="E295" s="18">
        <v>47597</v>
      </c>
      <c r="F295" s="18">
        <v>497485.51799999998</v>
      </c>
      <c r="G295" s="18">
        <v>235173</v>
      </c>
      <c r="H295" s="18">
        <v>46793</v>
      </c>
      <c r="I295" s="18">
        <v>4872</v>
      </c>
      <c r="J295" s="18">
        <v>0</v>
      </c>
      <c r="K295" s="18">
        <v>14285</v>
      </c>
      <c r="L295" s="18">
        <v>927</v>
      </c>
      <c r="M295" s="18">
        <v>57612</v>
      </c>
      <c r="N295" s="18">
        <v>47597</v>
      </c>
      <c r="O295" s="18">
        <v>0</v>
      </c>
      <c r="P295" s="18">
        <v>329594.9595</v>
      </c>
      <c r="Q295" s="18">
        <v>56057.5</v>
      </c>
      <c r="R295" s="18">
        <v>-49758.15</v>
      </c>
      <c r="S295" s="18">
        <v>30663.41</v>
      </c>
      <c r="T295" s="18">
        <v>366557.71950000001</v>
      </c>
      <c r="U295" s="18">
        <v>497485.51799999998</v>
      </c>
      <c r="V295" s="18">
        <v>422862.69030000002</v>
      </c>
      <c r="W295" s="18">
        <v>-56304.970800000003</v>
      </c>
      <c r="X295" s="18">
        <v>-39413.47956</v>
      </c>
      <c r="Y295" s="18">
        <v>0.92100000000000004</v>
      </c>
      <c r="Z295" s="18">
        <v>78870</v>
      </c>
      <c r="AA295" s="18">
        <v>458184.16207800002</v>
      </c>
      <c r="AB295" s="18">
        <v>457969.04198851902</v>
      </c>
      <c r="AC295" s="18">
        <v>5806.6316975848804</v>
      </c>
      <c r="AD295" s="18">
        <v>299.63455085641698</v>
      </c>
      <c r="AE295" s="18">
        <v>23632177</v>
      </c>
      <c r="AF295" s="18"/>
      <c r="AG295" s="18"/>
    </row>
    <row r="296" spans="1:33">
      <c r="A296" s="18" t="s">
        <v>952</v>
      </c>
      <c r="B296" s="18" t="s">
        <v>962</v>
      </c>
      <c r="C296" s="18" t="s">
        <v>629</v>
      </c>
      <c r="D296" s="18">
        <v>24244.537</v>
      </c>
      <c r="E296" s="18">
        <v>5383</v>
      </c>
      <c r="F296" s="18">
        <v>29627.537</v>
      </c>
      <c r="G296" s="18">
        <v>28073</v>
      </c>
      <c r="H296" s="18">
        <v>38</v>
      </c>
      <c r="I296" s="18">
        <v>286</v>
      </c>
      <c r="J296" s="18">
        <v>0</v>
      </c>
      <c r="K296" s="18">
        <v>2292</v>
      </c>
      <c r="L296" s="18">
        <v>20</v>
      </c>
      <c r="M296" s="18">
        <v>15736</v>
      </c>
      <c r="N296" s="18">
        <v>5383</v>
      </c>
      <c r="O296" s="18">
        <v>0</v>
      </c>
      <c r="P296" s="18">
        <v>39344.309500000003</v>
      </c>
      <c r="Q296" s="18">
        <v>2223.6</v>
      </c>
      <c r="R296" s="18">
        <v>-13392.6</v>
      </c>
      <c r="S296" s="18">
        <v>1900.43</v>
      </c>
      <c r="T296" s="18">
        <v>30075.7395</v>
      </c>
      <c r="U296" s="18">
        <v>29627.537</v>
      </c>
      <c r="V296" s="18">
        <v>25183.406449999999</v>
      </c>
      <c r="W296" s="18">
        <v>4892.3330500000002</v>
      </c>
      <c r="X296" s="18">
        <v>3424.633135</v>
      </c>
      <c r="Y296" s="18">
        <v>1.1160000000000001</v>
      </c>
      <c r="Z296" s="18">
        <v>5981</v>
      </c>
      <c r="AA296" s="18">
        <v>33064.331292000003</v>
      </c>
      <c r="AB296" s="18">
        <v>33048.8073990005</v>
      </c>
      <c r="AC296" s="18">
        <v>5525.6324024411497</v>
      </c>
      <c r="AD296" s="18">
        <v>18.635255712691102</v>
      </c>
      <c r="AE296" s="18">
        <v>111457</v>
      </c>
      <c r="AF296" s="18"/>
      <c r="AG296" s="18"/>
    </row>
    <row r="297" spans="1:33">
      <c r="A297" s="18" t="s">
        <v>952</v>
      </c>
      <c r="B297" s="18" t="s">
        <v>963</v>
      </c>
      <c r="C297" s="18" t="s">
        <v>630</v>
      </c>
      <c r="D297" s="18">
        <v>239643.35399999999</v>
      </c>
      <c r="E297" s="18">
        <v>31809</v>
      </c>
      <c r="F297" s="18">
        <v>271452.35399999999</v>
      </c>
      <c r="G297" s="18">
        <v>178249</v>
      </c>
      <c r="H297" s="18">
        <v>16833</v>
      </c>
      <c r="I297" s="18">
        <v>3920</v>
      </c>
      <c r="J297" s="18">
        <v>0</v>
      </c>
      <c r="K297" s="18">
        <v>11155</v>
      </c>
      <c r="L297" s="18">
        <v>1198</v>
      </c>
      <c r="M297" s="18">
        <v>89694</v>
      </c>
      <c r="N297" s="18">
        <v>31809</v>
      </c>
      <c r="O297" s="18">
        <v>0</v>
      </c>
      <c r="P297" s="18">
        <v>249815.97349999999</v>
      </c>
      <c r="Q297" s="18">
        <v>27121.8</v>
      </c>
      <c r="R297" s="18">
        <v>-77258.2</v>
      </c>
      <c r="S297" s="18">
        <v>11789.67</v>
      </c>
      <c r="T297" s="18">
        <v>211469.24350000001</v>
      </c>
      <c r="U297" s="18">
        <v>271452.35399999999</v>
      </c>
      <c r="V297" s="18">
        <v>230734.50090000001</v>
      </c>
      <c r="W297" s="18">
        <v>-19265.257399999999</v>
      </c>
      <c r="X297" s="18">
        <v>-13485.680179999999</v>
      </c>
      <c r="Y297" s="18">
        <v>0.95</v>
      </c>
      <c r="Z297" s="18">
        <v>42336</v>
      </c>
      <c r="AA297" s="18">
        <v>257879.73629999999</v>
      </c>
      <c r="AB297" s="18">
        <v>257758.66028616199</v>
      </c>
      <c r="AC297" s="18">
        <v>6088.4037293594602</v>
      </c>
      <c r="AD297" s="18">
        <v>581.40658263099601</v>
      </c>
      <c r="AE297" s="18">
        <v>24614429</v>
      </c>
      <c r="AF297" s="18"/>
      <c r="AG297" s="18"/>
    </row>
    <row r="298" spans="1:33">
      <c r="A298" s="18" t="s">
        <v>952</v>
      </c>
      <c r="B298" s="18" t="s">
        <v>964</v>
      </c>
      <c r="C298" s="18" t="s">
        <v>631</v>
      </c>
      <c r="D298" s="18">
        <v>51590.826999999997</v>
      </c>
      <c r="E298" s="18">
        <v>8505</v>
      </c>
      <c r="F298" s="18">
        <v>60095.826999999997</v>
      </c>
      <c r="G298" s="18">
        <v>46088</v>
      </c>
      <c r="H298" s="18">
        <v>266</v>
      </c>
      <c r="I298" s="18">
        <v>1650</v>
      </c>
      <c r="J298" s="18">
        <v>0</v>
      </c>
      <c r="K298" s="18">
        <v>4450</v>
      </c>
      <c r="L298" s="18">
        <v>155</v>
      </c>
      <c r="M298" s="18">
        <v>27791</v>
      </c>
      <c r="N298" s="18">
        <v>8505</v>
      </c>
      <c r="O298" s="18">
        <v>1</v>
      </c>
      <c r="P298" s="18">
        <v>64592.332000000002</v>
      </c>
      <c r="Q298" s="18">
        <v>5411.1</v>
      </c>
      <c r="R298" s="18">
        <v>-23754.95</v>
      </c>
      <c r="S298" s="18">
        <v>2504.7800000000002</v>
      </c>
      <c r="T298" s="18">
        <v>48753.262000000002</v>
      </c>
      <c r="U298" s="18">
        <v>60095.826999999997</v>
      </c>
      <c r="V298" s="18">
        <v>51081.452949999999</v>
      </c>
      <c r="W298" s="18">
        <v>-2328.1909500000002</v>
      </c>
      <c r="X298" s="18">
        <v>-1629.733665</v>
      </c>
      <c r="Y298" s="18">
        <v>0.97299999999999998</v>
      </c>
      <c r="Z298" s="18">
        <v>8034</v>
      </c>
      <c r="AA298" s="18">
        <v>58473.239671000003</v>
      </c>
      <c r="AB298" s="18">
        <v>58445.786149924097</v>
      </c>
      <c r="AC298" s="18">
        <v>7274.8053460199299</v>
      </c>
      <c r="AD298" s="18">
        <v>1767.8081992914699</v>
      </c>
      <c r="AE298" s="18">
        <v>14202571</v>
      </c>
      <c r="AF298" s="18"/>
      <c r="AG298" s="18"/>
    </row>
    <row r="299" spans="1:33">
      <c r="A299" s="18" t="s">
        <v>952</v>
      </c>
      <c r="B299" s="18" t="s">
        <v>965</v>
      </c>
      <c r="C299" s="18" t="s">
        <v>632</v>
      </c>
      <c r="D299" s="18">
        <v>19293.298999999999</v>
      </c>
      <c r="E299" s="18">
        <v>3943</v>
      </c>
      <c r="F299" s="18">
        <v>23236.298999999999</v>
      </c>
      <c r="G299" s="18">
        <v>21644</v>
      </c>
      <c r="H299" s="18">
        <v>1279</v>
      </c>
      <c r="I299" s="18">
        <v>1121</v>
      </c>
      <c r="J299" s="18">
        <v>0</v>
      </c>
      <c r="K299" s="18">
        <v>1791</v>
      </c>
      <c r="L299" s="18">
        <v>0</v>
      </c>
      <c r="M299" s="18">
        <v>14588</v>
      </c>
      <c r="N299" s="18">
        <v>3943</v>
      </c>
      <c r="O299" s="18">
        <v>0</v>
      </c>
      <c r="P299" s="18">
        <v>30334.065999999999</v>
      </c>
      <c r="Q299" s="18">
        <v>3562.35</v>
      </c>
      <c r="R299" s="18">
        <v>-12399.8</v>
      </c>
      <c r="S299" s="18">
        <v>871.59</v>
      </c>
      <c r="T299" s="18">
        <v>22368.205999999998</v>
      </c>
      <c r="U299" s="18">
        <v>23236.298999999999</v>
      </c>
      <c r="V299" s="18">
        <v>19750.854149999999</v>
      </c>
      <c r="W299" s="18">
        <v>2617.35185</v>
      </c>
      <c r="X299" s="18">
        <v>1832.146295</v>
      </c>
      <c r="Y299" s="18">
        <v>1.079</v>
      </c>
      <c r="Z299" s="18">
        <v>3269</v>
      </c>
      <c r="AA299" s="18">
        <v>25071.966621</v>
      </c>
      <c r="AB299" s="18">
        <v>25060.195189009599</v>
      </c>
      <c r="AC299" s="18">
        <v>7666.0125998805897</v>
      </c>
      <c r="AD299" s="18">
        <v>2159.0154531521198</v>
      </c>
      <c r="AE299" s="18">
        <v>7057822</v>
      </c>
      <c r="AF299" s="18"/>
      <c r="AG299" s="18"/>
    </row>
    <row r="300" spans="1:33">
      <c r="A300" s="18" t="s">
        <v>952</v>
      </c>
      <c r="B300" s="18" t="s">
        <v>966</v>
      </c>
      <c r="C300" s="18" t="s">
        <v>633</v>
      </c>
      <c r="D300" s="18">
        <v>37644.894</v>
      </c>
      <c r="E300" s="18">
        <v>4014</v>
      </c>
      <c r="F300" s="18">
        <v>41658.894</v>
      </c>
      <c r="G300" s="18">
        <v>21239</v>
      </c>
      <c r="H300" s="18">
        <v>1232</v>
      </c>
      <c r="I300" s="18">
        <v>1269</v>
      </c>
      <c r="J300" s="18">
        <v>0</v>
      </c>
      <c r="K300" s="18">
        <v>1668</v>
      </c>
      <c r="L300" s="18">
        <v>726</v>
      </c>
      <c r="M300" s="18">
        <v>8507</v>
      </c>
      <c r="N300" s="18">
        <v>4014</v>
      </c>
      <c r="O300" s="18">
        <v>31</v>
      </c>
      <c r="P300" s="18">
        <v>29766.458500000001</v>
      </c>
      <c r="Q300" s="18">
        <v>3543.65</v>
      </c>
      <c r="R300" s="18">
        <v>-7874.4</v>
      </c>
      <c r="S300" s="18">
        <v>1965.71</v>
      </c>
      <c r="T300" s="18">
        <v>27401.4185</v>
      </c>
      <c r="U300" s="18">
        <v>41658.894</v>
      </c>
      <c r="V300" s="18">
        <v>35410.0599</v>
      </c>
      <c r="W300" s="18">
        <v>-8008.6414000000004</v>
      </c>
      <c r="X300" s="18">
        <v>-5606.0489799999996</v>
      </c>
      <c r="Y300" s="18">
        <v>0.86499999999999999</v>
      </c>
      <c r="Z300" s="18">
        <v>4203</v>
      </c>
      <c r="AA300" s="18">
        <v>36034.943310000002</v>
      </c>
      <c r="AB300" s="18">
        <v>36018.024697636502</v>
      </c>
      <c r="AC300" s="18">
        <v>8569.5990239439798</v>
      </c>
      <c r="AD300" s="18">
        <v>3062.6018772155198</v>
      </c>
      <c r="AE300" s="18">
        <v>12872116</v>
      </c>
      <c r="AF300" s="18"/>
      <c r="AG300" s="18"/>
    </row>
    <row r="301" spans="1:3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1:3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15">
      <c r="A305" t="s">
        <v>280</v>
      </c>
      <c r="B305" t="s">
        <v>281</v>
      </c>
      <c r="C305" t="s">
        <v>282</v>
      </c>
      <c r="D305" t="s">
        <v>283</v>
      </c>
      <c r="E305" t="s">
        <v>284</v>
      </c>
      <c r="F305" t="s">
        <v>285</v>
      </c>
      <c r="G305" t="s">
        <v>286</v>
      </c>
      <c r="H305" t="s">
        <v>287</v>
      </c>
      <c r="I305" t="s">
        <v>288</v>
      </c>
      <c r="J305" t="s">
        <v>289</v>
      </c>
      <c r="K305" t="s">
        <v>290</v>
      </c>
      <c r="L305" t="s">
        <v>291</v>
      </c>
      <c r="M305" t="s">
        <v>292</v>
      </c>
      <c r="N305" t="s">
        <v>293</v>
      </c>
      <c r="O305" t="s">
        <v>294</v>
      </c>
      <c r="P305" t="s">
        <v>295</v>
      </c>
      <c r="Q305" t="s">
        <v>296</v>
      </c>
      <c r="R305" t="s">
        <v>297</v>
      </c>
      <c r="S305" t="s">
        <v>298</v>
      </c>
      <c r="T305" t="s">
        <v>299</v>
      </c>
      <c r="U305" t="s">
        <v>300</v>
      </c>
      <c r="V305" t="s">
        <v>301</v>
      </c>
      <c r="W305" t="s">
        <v>302</v>
      </c>
      <c r="X305" t="s">
        <v>303</v>
      </c>
      <c r="Y305" t="s">
        <v>304</v>
      </c>
      <c r="Z305" t="s">
        <v>305</v>
      </c>
      <c r="AA305" t="s">
        <v>306</v>
      </c>
      <c r="AB305" t="s">
        <v>307</v>
      </c>
      <c r="AC305" t="s">
        <v>308</v>
      </c>
      <c r="AD305" t="s">
        <v>309</v>
      </c>
      <c r="AE305" t="s">
        <v>310</v>
      </c>
      <c r="AF305" s="18"/>
    </row>
    <row r="306" spans="1:3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>
      <c r="A330" s="18"/>
      <c r="B330" s="18"/>
      <c r="C330" s="18"/>
    </row>
    <row r="331" spans="1:32">
      <c r="A331" s="18"/>
      <c r="B331" s="18"/>
      <c r="C331" s="18"/>
    </row>
    <row r="332" spans="1:32">
      <c r="A332" s="18"/>
      <c r="B332" s="18"/>
      <c r="C332" s="18"/>
    </row>
    <row r="333" spans="1:32">
      <c r="A333" s="18"/>
      <c r="B333" s="18"/>
      <c r="C333" s="18"/>
    </row>
    <row r="334" spans="1:32">
      <c r="A334" s="18"/>
      <c r="B334" s="18"/>
      <c r="C334" s="18"/>
    </row>
    <row r="335" spans="1:32">
      <c r="A335" s="18"/>
      <c r="B335" s="18"/>
      <c r="C335" s="18"/>
    </row>
    <row r="336" spans="1:32">
      <c r="A336" s="18"/>
      <c r="B336" s="18"/>
      <c r="C336" s="18"/>
    </row>
    <row r="337" spans="1:3">
      <c r="A337" s="18"/>
      <c r="B337" s="18"/>
      <c r="C337" s="18"/>
    </row>
    <row r="338" spans="1:3">
      <c r="A338" s="18"/>
      <c r="B338" s="18"/>
      <c r="C338" s="18"/>
    </row>
    <row r="339" spans="1:3">
      <c r="A339" s="18"/>
      <c r="B339" s="18"/>
      <c r="C339" s="18"/>
    </row>
    <row r="340" spans="1:3">
      <c r="A340" s="18"/>
      <c r="B340" s="18"/>
      <c r="C340" s="18"/>
    </row>
    <row r="341" spans="1:3">
      <c r="A341" s="18"/>
      <c r="B341" s="18"/>
      <c r="C341" s="18"/>
    </row>
    <row r="342" spans="1:3">
      <c r="A342" s="18"/>
      <c r="B342" s="18"/>
      <c r="C342" s="18"/>
    </row>
  </sheetData>
  <mergeCells count="5">
    <mergeCell ref="G1:O1"/>
    <mergeCell ref="P1:T1"/>
    <mergeCell ref="I2:K2"/>
    <mergeCell ref="J3:K3"/>
    <mergeCell ref="J4:K4"/>
  </mergeCells>
  <printOptions headings="1"/>
  <pageMargins left="0.70866141732283472" right="0.70866141732283472" top="0.74803149606299213" bottom="0.74803149606299213" header="0.31496062992125984" footer="0.31496062992125984"/>
  <pageSetup paperSize="9" scale="70" pageOrder="overThenDown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WVO615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2.75" zeroHeight="1"/>
  <cols>
    <col min="1" max="1" width="21" style="164" customWidth="1"/>
    <col min="2" max="2" width="13.42578125" style="164" bestFit="1" customWidth="1"/>
    <col min="3" max="3" width="13.42578125" style="164" customWidth="1"/>
    <col min="4" max="4" width="16" style="164" customWidth="1"/>
    <col min="5" max="5" width="14.85546875" style="164" customWidth="1"/>
    <col min="6" max="6" width="12.7109375" style="164" customWidth="1"/>
    <col min="7" max="7" width="9.140625" style="164" customWidth="1"/>
    <col min="8" max="8" width="13.42578125" style="164" hidden="1" customWidth="1"/>
    <col min="9" max="256" width="8.85546875" style="164" hidden="1" customWidth="1"/>
    <col min="257" max="257" width="16.140625" style="164" hidden="1" customWidth="1"/>
    <col min="258" max="259" width="13.42578125" style="164" hidden="1" customWidth="1"/>
    <col min="260" max="260" width="16" style="164" hidden="1" customWidth="1"/>
    <col min="261" max="261" width="14.85546875" style="164" hidden="1" customWidth="1"/>
    <col min="262" max="262" width="12.7109375" style="164" hidden="1" customWidth="1"/>
    <col min="263" max="263" width="9.140625" style="164" hidden="1" customWidth="1"/>
    <col min="264" max="264" width="0" style="164" hidden="1" customWidth="1"/>
    <col min="265" max="512" width="0" style="164" hidden="1"/>
    <col min="513" max="513" width="16.140625" style="164" hidden="1" customWidth="1"/>
    <col min="514" max="515" width="13.42578125" style="164" hidden="1" customWidth="1"/>
    <col min="516" max="516" width="16" style="164" hidden="1" customWidth="1"/>
    <col min="517" max="517" width="14.85546875" style="164" hidden="1" customWidth="1"/>
    <col min="518" max="518" width="12.7109375" style="164" hidden="1" customWidth="1"/>
    <col min="519" max="519" width="9.140625" style="164" hidden="1" customWidth="1"/>
    <col min="520" max="520" width="0" style="164" hidden="1" customWidth="1"/>
    <col min="521" max="768" width="0" style="164" hidden="1"/>
    <col min="769" max="769" width="16.140625" style="164" hidden="1" customWidth="1"/>
    <col min="770" max="771" width="13.42578125" style="164" hidden="1" customWidth="1"/>
    <col min="772" max="772" width="16" style="164" hidden="1" customWidth="1"/>
    <col min="773" max="773" width="14.85546875" style="164" hidden="1" customWidth="1"/>
    <col min="774" max="774" width="12.7109375" style="164" hidden="1" customWidth="1"/>
    <col min="775" max="775" width="9.140625" style="164" hidden="1" customWidth="1"/>
    <col min="776" max="776" width="0" style="164" hidden="1" customWidth="1"/>
    <col min="777" max="1024" width="0" style="164" hidden="1"/>
    <col min="1025" max="1025" width="16.140625" style="164" hidden="1" customWidth="1"/>
    <col min="1026" max="1027" width="13.42578125" style="164" hidden="1" customWidth="1"/>
    <col min="1028" max="1028" width="16" style="164" hidden="1" customWidth="1"/>
    <col min="1029" max="1029" width="14.85546875" style="164" hidden="1" customWidth="1"/>
    <col min="1030" max="1030" width="12.7109375" style="164" hidden="1" customWidth="1"/>
    <col min="1031" max="1031" width="9.140625" style="164" hidden="1" customWidth="1"/>
    <col min="1032" max="1032" width="0" style="164" hidden="1" customWidth="1"/>
    <col min="1033" max="1280" width="0" style="164" hidden="1"/>
    <col min="1281" max="1281" width="16.140625" style="164" hidden="1" customWidth="1"/>
    <col min="1282" max="1283" width="13.42578125" style="164" hidden="1" customWidth="1"/>
    <col min="1284" max="1284" width="16" style="164" hidden="1" customWidth="1"/>
    <col min="1285" max="1285" width="14.85546875" style="164" hidden="1" customWidth="1"/>
    <col min="1286" max="1286" width="12.7109375" style="164" hidden="1" customWidth="1"/>
    <col min="1287" max="1287" width="9.140625" style="164" hidden="1" customWidth="1"/>
    <col min="1288" max="1288" width="0" style="164" hidden="1" customWidth="1"/>
    <col min="1289" max="1536" width="0" style="164" hidden="1"/>
    <col min="1537" max="1537" width="16.140625" style="164" hidden="1" customWidth="1"/>
    <col min="1538" max="1539" width="13.42578125" style="164" hidden="1" customWidth="1"/>
    <col min="1540" max="1540" width="16" style="164" hidden="1" customWidth="1"/>
    <col min="1541" max="1541" width="14.85546875" style="164" hidden="1" customWidth="1"/>
    <col min="1542" max="1542" width="12.7109375" style="164" hidden="1" customWidth="1"/>
    <col min="1543" max="1543" width="9.140625" style="164" hidden="1" customWidth="1"/>
    <col min="1544" max="1544" width="0" style="164" hidden="1" customWidth="1"/>
    <col min="1545" max="1792" width="0" style="164" hidden="1"/>
    <col min="1793" max="1793" width="16.140625" style="164" hidden="1" customWidth="1"/>
    <col min="1794" max="1795" width="13.42578125" style="164" hidden="1" customWidth="1"/>
    <col min="1796" max="1796" width="16" style="164" hidden="1" customWidth="1"/>
    <col min="1797" max="1797" width="14.85546875" style="164" hidden="1" customWidth="1"/>
    <col min="1798" max="1798" width="12.7109375" style="164" hidden="1" customWidth="1"/>
    <col min="1799" max="1799" width="9.140625" style="164" hidden="1" customWidth="1"/>
    <col min="1800" max="1800" width="0" style="164" hidden="1" customWidth="1"/>
    <col min="1801" max="2048" width="0" style="164" hidden="1"/>
    <col min="2049" max="2049" width="16.140625" style="164" hidden="1" customWidth="1"/>
    <col min="2050" max="2051" width="13.42578125" style="164" hidden="1" customWidth="1"/>
    <col min="2052" max="2052" width="16" style="164" hidden="1" customWidth="1"/>
    <col min="2053" max="2053" width="14.85546875" style="164" hidden="1" customWidth="1"/>
    <col min="2054" max="2054" width="12.7109375" style="164" hidden="1" customWidth="1"/>
    <col min="2055" max="2055" width="9.140625" style="164" hidden="1" customWidth="1"/>
    <col min="2056" max="2056" width="0" style="164" hidden="1" customWidth="1"/>
    <col min="2057" max="2304" width="0" style="164" hidden="1"/>
    <col min="2305" max="2305" width="16.140625" style="164" hidden="1" customWidth="1"/>
    <col min="2306" max="2307" width="13.42578125" style="164" hidden="1" customWidth="1"/>
    <col min="2308" max="2308" width="16" style="164" hidden="1" customWidth="1"/>
    <col min="2309" max="2309" width="14.85546875" style="164" hidden="1" customWidth="1"/>
    <col min="2310" max="2310" width="12.7109375" style="164" hidden="1" customWidth="1"/>
    <col min="2311" max="2311" width="9.140625" style="164" hidden="1" customWidth="1"/>
    <col min="2312" max="2312" width="0" style="164" hidden="1" customWidth="1"/>
    <col min="2313" max="2560" width="0" style="164" hidden="1"/>
    <col min="2561" max="2561" width="16.140625" style="164" hidden="1" customWidth="1"/>
    <col min="2562" max="2563" width="13.42578125" style="164" hidden="1" customWidth="1"/>
    <col min="2564" max="2564" width="16" style="164" hidden="1" customWidth="1"/>
    <col min="2565" max="2565" width="14.85546875" style="164" hidden="1" customWidth="1"/>
    <col min="2566" max="2566" width="12.7109375" style="164" hidden="1" customWidth="1"/>
    <col min="2567" max="2567" width="9.140625" style="164" hidden="1" customWidth="1"/>
    <col min="2568" max="2568" width="0" style="164" hidden="1" customWidth="1"/>
    <col min="2569" max="2816" width="0" style="164" hidden="1"/>
    <col min="2817" max="2817" width="16.140625" style="164" hidden="1" customWidth="1"/>
    <col min="2818" max="2819" width="13.42578125" style="164" hidden="1" customWidth="1"/>
    <col min="2820" max="2820" width="16" style="164" hidden="1" customWidth="1"/>
    <col min="2821" max="2821" width="14.85546875" style="164" hidden="1" customWidth="1"/>
    <col min="2822" max="2822" width="12.7109375" style="164" hidden="1" customWidth="1"/>
    <col min="2823" max="2823" width="9.140625" style="164" hidden="1" customWidth="1"/>
    <col min="2824" max="2824" width="0" style="164" hidden="1" customWidth="1"/>
    <col min="2825" max="3072" width="0" style="164" hidden="1"/>
    <col min="3073" max="3073" width="16.140625" style="164" hidden="1" customWidth="1"/>
    <col min="3074" max="3075" width="13.42578125" style="164" hidden="1" customWidth="1"/>
    <col min="3076" max="3076" width="16" style="164" hidden="1" customWidth="1"/>
    <col min="3077" max="3077" width="14.85546875" style="164" hidden="1" customWidth="1"/>
    <col min="3078" max="3078" width="12.7109375" style="164" hidden="1" customWidth="1"/>
    <col min="3079" max="3079" width="9.140625" style="164" hidden="1" customWidth="1"/>
    <col min="3080" max="3080" width="0" style="164" hidden="1" customWidth="1"/>
    <col min="3081" max="3328" width="0" style="164" hidden="1"/>
    <col min="3329" max="3329" width="16.140625" style="164" hidden="1" customWidth="1"/>
    <col min="3330" max="3331" width="13.42578125" style="164" hidden="1" customWidth="1"/>
    <col min="3332" max="3332" width="16" style="164" hidden="1" customWidth="1"/>
    <col min="3333" max="3333" width="14.85546875" style="164" hidden="1" customWidth="1"/>
    <col min="3334" max="3334" width="12.7109375" style="164" hidden="1" customWidth="1"/>
    <col min="3335" max="3335" width="9.140625" style="164" hidden="1" customWidth="1"/>
    <col min="3336" max="3336" width="0" style="164" hidden="1" customWidth="1"/>
    <col min="3337" max="3584" width="0" style="164" hidden="1"/>
    <col min="3585" max="3585" width="16.140625" style="164" hidden="1" customWidth="1"/>
    <col min="3586" max="3587" width="13.42578125" style="164" hidden="1" customWidth="1"/>
    <col min="3588" max="3588" width="16" style="164" hidden="1" customWidth="1"/>
    <col min="3589" max="3589" width="14.85546875" style="164" hidden="1" customWidth="1"/>
    <col min="3590" max="3590" width="12.7109375" style="164" hidden="1" customWidth="1"/>
    <col min="3591" max="3591" width="9.140625" style="164" hidden="1" customWidth="1"/>
    <col min="3592" max="3592" width="0" style="164" hidden="1" customWidth="1"/>
    <col min="3593" max="3840" width="0" style="164" hidden="1"/>
    <col min="3841" max="3841" width="16.140625" style="164" hidden="1" customWidth="1"/>
    <col min="3842" max="3843" width="13.42578125" style="164" hidden="1" customWidth="1"/>
    <col min="3844" max="3844" width="16" style="164" hidden="1" customWidth="1"/>
    <col min="3845" max="3845" width="14.85546875" style="164" hidden="1" customWidth="1"/>
    <col min="3846" max="3846" width="12.7109375" style="164" hidden="1" customWidth="1"/>
    <col min="3847" max="3847" width="9.140625" style="164" hidden="1" customWidth="1"/>
    <col min="3848" max="3848" width="0" style="164" hidden="1" customWidth="1"/>
    <col min="3849" max="4096" width="0" style="164" hidden="1"/>
    <col min="4097" max="4097" width="16.140625" style="164" hidden="1" customWidth="1"/>
    <col min="4098" max="4099" width="13.42578125" style="164" hidden="1" customWidth="1"/>
    <col min="4100" max="4100" width="16" style="164" hidden="1" customWidth="1"/>
    <col min="4101" max="4101" width="14.85546875" style="164" hidden="1" customWidth="1"/>
    <col min="4102" max="4102" width="12.7109375" style="164" hidden="1" customWidth="1"/>
    <col min="4103" max="4103" width="9.140625" style="164" hidden="1" customWidth="1"/>
    <col min="4104" max="4104" width="0" style="164" hidden="1" customWidth="1"/>
    <col min="4105" max="4352" width="0" style="164" hidden="1"/>
    <col min="4353" max="4353" width="16.140625" style="164" hidden="1" customWidth="1"/>
    <col min="4354" max="4355" width="13.42578125" style="164" hidden="1" customWidth="1"/>
    <col min="4356" max="4356" width="16" style="164" hidden="1" customWidth="1"/>
    <col min="4357" max="4357" width="14.85546875" style="164" hidden="1" customWidth="1"/>
    <col min="4358" max="4358" width="12.7109375" style="164" hidden="1" customWidth="1"/>
    <col min="4359" max="4359" width="9.140625" style="164" hidden="1" customWidth="1"/>
    <col min="4360" max="4360" width="0" style="164" hidden="1" customWidth="1"/>
    <col min="4361" max="4608" width="0" style="164" hidden="1"/>
    <col min="4609" max="4609" width="16.140625" style="164" hidden="1" customWidth="1"/>
    <col min="4610" max="4611" width="13.42578125" style="164" hidden="1" customWidth="1"/>
    <col min="4612" max="4612" width="16" style="164" hidden="1" customWidth="1"/>
    <col min="4613" max="4613" width="14.85546875" style="164" hidden="1" customWidth="1"/>
    <col min="4614" max="4614" width="12.7109375" style="164" hidden="1" customWidth="1"/>
    <col min="4615" max="4615" width="9.140625" style="164" hidden="1" customWidth="1"/>
    <col min="4616" max="4616" width="0" style="164" hidden="1" customWidth="1"/>
    <col min="4617" max="4864" width="0" style="164" hidden="1"/>
    <col min="4865" max="4865" width="16.140625" style="164" hidden="1" customWidth="1"/>
    <col min="4866" max="4867" width="13.42578125" style="164" hidden="1" customWidth="1"/>
    <col min="4868" max="4868" width="16" style="164" hidden="1" customWidth="1"/>
    <col min="4869" max="4869" width="14.85546875" style="164" hidden="1" customWidth="1"/>
    <col min="4870" max="4870" width="12.7109375" style="164" hidden="1" customWidth="1"/>
    <col min="4871" max="4871" width="9.140625" style="164" hidden="1" customWidth="1"/>
    <col min="4872" max="4872" width="0" style="164" hidden="1" customWidth="1"/>
    <col min="4873" max="5120" width="0" style="164" hidden="1"/>
    <col min="5121" max="5121" width="16.140625" style="164" hidden="1" customWidth="1"/>
    <col min="5122" max="5123" width="13.42578125" style="164" hidden="1" customWidth="1"/>
    <col min="5124" max="5124" width="16" style="164" hidden="1" customWidth="1"/>
    <col min="5125" max="5125" width="14.85546875" style="164" hidden="1" customWidth="1"/>
    <col min="5126" max="5126" width="12.7109375" style="164" hidden="1" customWidth="1"/>
    <col min="5127" max="5127" width="9.140625" style="164" hidden="1" customWidth="1"/>
    <col min="5128" max="5128" width="0" style="164" hidden="1" customWidth="1"/>
    <col min="5129" max="5376" width="0" style="164" hidden="1"/>
    <col min="5377" max="5377" width="16.140625" style="164" hidden="1" customWidth="1"/>
    <col min="5378" max="5379" width="13.42578125" style="164" hidden="1" customWidth="1"/>
    <col min="5380" max="5380" width="16" style="164" hidden="1" customWidth="1"/>
    <col min="5381" max="5381" width="14.85546875" style="164" hidden="1" customWidth="1"/>
    <col min="5382" max="5382" width="12.7109375" style="164" hidden="1" customWidth="1"/>
    <col min="5383" max="5383" width="9.140625" style="164" hidden="1" customWidth="1"/>
    <col min="5384" max="5384" width="0" style="164" hidden="1" customWidth="1"/>
    <col min="5385" max="5632" width="0" style="164" hidden="1"/>
    <col min="5633" max="5633" width="16.140625" style="164" hidden="1" customWidth="1"/>
    <col min="5634" max="5635" width="13.42578125" style="164" hidden="1" customWidth="1"/>
    <col min="5636" max="5636" width="16" style="164" hidden="1" customWidth="1"/>
    <col min="5637" max="5637" width="14.85546875" style="164" hidden="1" customWidth="1"/>
    <col min="5638" max="5638" width="12.7109375" style="164" hidden="1" customWidth="1"/>
    <col min="5639" max="5639" width="9.140625" style="164" hidden="1" customWidth="1"/>
    <col min="5640" max="5640" width="0" style="164" hidden="1" customWidth="1"/>
    <col min="5641" max="5888" width="0" style="164" hidden="1"/>
    <col min="5889" max="5889" width="16.140625" style="164" hidden="1" customWidth="1"/>
    <col min="5890" max="5891" width="13.42578125" style="164" hidden="1" customWidth="1"/>
    <col min="5892" max="5892" width="16" style="164" hidden="1" customWidth="1"/>
    <col min="5893" max="5893" width="14.85546875" style="164" hidden="1" customWidth="1"/>
    <col min="5894" max="5894" width="12.7109375" style="164" hidden="1" customWidth="1"/>
    <col min="5895" max="5895" width="9.140625" style="164" hidden="1" customWidth="1"/>
    <col min="5896" max="5896" width="0" style="164" hidden="1" customWidth="1"/>
    <col min="5897" max="6144" width="0" style="164" hidden="1"/>
    <col min="6145" max="6145" width="16.140625" style="164" hidden="1" customWidth="1"/>
    <col min="6146" max="6147" width="13.42578125" style="164" hidden="1" customWidth="1"/>
    <col min="6148" max="6148" width="16" style="164" hidden="1" customWidth="1"/>
    <col min="6149" max="6149" width="14.85546875" style="164" hidden="1" customWidth="1"/>
    <col min="6150" max="6150" width="12.7109375" style="164" hidden="1" customWidth="1"/>
    <col min="6151" max="6151" width="9.140625" style="164" hidden="1" customWidth="1"/>
    <col min="6152" max="6152" width="0" style="164" hidden="1" customWidth="1"/>
    <col min="6153" max="6400" width="0" style="164" hidden="1"/>
    <col min="6401" max="6401" width="16.140625" style="164" hidden="1" customWidth="1"/>
    <col min="6402" max="6403" width="13.42578125" style="164" hidden="1" customWidth="1"/>
    <col min="6404" max="6404" width="16" style="164" hidden="1" customWidth="1"/>
    <col min="6405" max="6405" width="14.85546875" style="164" hidden="1" customWidth="1"/>
    <col min="6406" max="6406" width="12.7109375" style="164" hidden="1" customWidth="1"/>
    <col min="6407" max="6407" width="9.140625" style="164" hidden="1" customWidth="1"/>
    <col min="6408" max="6408" width="0" style="164" hidden="1" customWidth="1"/>
    <col min="6409" max="6656" width="0" style="164" hidden="1"/>
    <col min="6657" max="6657" width="16.140625" style="164" hidden="1" customWidth="1"/>
    <col min="6658" max="6659" width="13.42578125" style="164" hidden="1" customWidth="1"/>
    <col min="6660" max="6660" width="16" style="164" hidden="1" customWidth="1"/>
    <col min="6661" max="6661" width="14.85546875" style="164" hidden="1" customWidth="1"/>
    <col min="6662" max="6662" width="12.7109375" style="164" hidden="1" customWidth="1"/>
    <col min="6663" max="6663" width="9.140625" style="164" hidden="1" customWidth="1"/>
    <col min="6664" max="6664" width="0" style="164" hidden="1" customWidth="1"/>
    <col min="6665" max="6912" width="0" style="164" hidden="1"/>
    <col min="6913" max="6913" width="16.140625" style="164" hidden="1" customWidth="1"/>
    <col min="6914" max="6915" width="13.42578125" style="164" hidden="1" customWidth="1"/>
    <col min="6916" max="6916" width="16" style="164" hidden="1" customWidth="1"/>
    <col min="6917" max="6917" width="14.85546875" style="164" hidden="1" customWidth="1"/>
    <col min="6918" max="6918" width="12.7109375" style="164" hidden="1" customWidth="1"/>
    <col min="6919" max="6919" width="9.140625" style="164" hidden="1" customWidth="1"/>
    <col min="6920" max="6920" width="0" style="164" hidden="1" customWidth="1"/>
    <col min="6921" max="7168" width="0" style="164" hidden="1"/>
    <col min="7169" max="7169" width="16.140625" style="164" hidden="1" customWidth="1"/>
    <col min="7170" max="7171" width="13.42578125" style="164" hidden="1" customWidth="1"/>
    <col min="7172" max="7172" width="16" style="164" hidden="1" customWidth="1"/>
    <col min="7173" max="7173" width="14.85546875" style="164" hidden="1" customWidth="1"/>
    <col min="7174" max="7174" width="12.7109375" style="164" hidden="1" customWidth="1"/>
    <col min="7175" max="7175" width="9.140625" style="164" hidden="1" customWidth="1"/>
    <col min="7176" max="7176" width="0" style="164" hidden="1" customWidth="1"/>
    <col min="7177" max="7424" width="0" style="164" hidden="1"/>
    <col min="7425" max="7425" width="16.140625" style="164" hidden="1" customWidth="1"/>
    <col min="7426" max="7427" width="13.42578125" style="164" hidden="1" customWidth="1"/>
    <col min="7428" max="7428" width="16" style="164" hidden="1" customWidth="1"/>
    <col min="7429" max="7429" width="14.85546875" style="164" hidden="1" customWidth="1"/>
    <col min="7430" max="7430" width="12.7109375" style="164" hidden="1" customWidth="1"/>
    <col min="7431" max="7431" width="9.140625" style="164" hidden="1" customWidth="1"/>
    <col min="7432" max="7432" width="0" style="164" hidden="1" customWidth="1"/>
    <col min="7433" max="7680" width="0" style="164" hidden="1"/>
    <col min="7681" max="7681" width="16.140625" style="164" hidden="1" customWidth="1"/>
    <col min="7682" max="7683" width="13.42578125" style="164" hidden="1" customWidth="1"/>
    <col min="7684" max="7684" width="16" style="164" hidden="1" customWidth="1"/>
    <col min="7685" max="7685" width="14.85546875" style="164" hidden="1" customWidth="1"/>
    <col min="7686" max="7686" width="12.7109375" style="164" hidden="1" customWidth="1"/>
    <col min="7687" max="7687" width="9.140625" style="164" hidden="1" customWidth="1"/>
    <col min="7688" max="7688" width="0" style="164" hidden="1" customWidth="1"/>
    <col min="7689" max="7936" width="0" style="164" hidden="1"/>
    <col min="7937" max="7937" width="16.140625" style="164" hidden="1" customWidth="1"/>
    <col min="7938" max="7939" width="13.42578125" style="164" hidden="1" customWidth="1"/>
    <col min="7940" max="7940" width="16" style="164" hidden="1" customWidth="1"/>
    <col min="7941" max="7941" width="14.85546875" style="164" hidden="1" customWidth="1"/>
    <col min="7942" max="7942" width="12.7109375" style="164" hidden="1" customWidth="1"/>
    <col min="7943" max="7943" width="9.140625" style="164" hidden="1" customWidth="1"/>
    <col min="7944" max="7944" width="0" style="164" hidden="1" customWidth="1"/>
    <col min="7945" max="8192" width="0" style="164" hidden="1"/>
    <col min="8193" max="8193" width="16.140625" style="164" hidden="1" customWidth="1"/>
    <col min="8194" max="8195" width="13.42578125" style="164" hidden="1" customWidth="1"/>
    <col min="8196" max="8196" width="16" style="164" hidden="1" customWidth="1"/>
    <col min="8197" max="8197" width="14.85546875" style="164" hidden="1" customWidth="1"/>
    <col min="8198" max="8198" width="12.7109375" style="164" hidden="1" customWidth="1"/>
    <col min="8199" max="8199" width="9.140625" style="164" hidden="1" customWidth="1"/>
    <col min="8200" max="8200" width="0" style="164" hidden="1" customWidth="1"/>
    <col min="8201" max="8448" width="0" style="164" hidden="1"/>
    <col min="8449" max="8449" width="16.140625" style="164" hidden="1" customWidth="1"/>
    <col min="8450" max="8451" width="13.42578125" style="164" hidden="1" customWidth="1"/>
    <col min="8452" max="8452" width="16" style="164" hidden="1" customWidth="1"/>
    <col min="8453" max="8453" width="14.85546875" style="164" hidden="1" customWidth="1"/>
    <col min="8454" max="8454" width="12.7109375" style="164" hidden="1" customWidth="1"/>
    <col min="8455" max="8455" width="9.140625" style="164" hidden="1" customWidth="1"/>
    <col min="8456" max="8456" width="0" style="164" hidden="1" customWidth="1"/>
    <col min="8457" max="8704" width="0" style="164" hidden="1"/>
    <col min="8705" max="8705" width="16.140625" style="164" hidden="1" customWidth="1"/>
    <col min="8706" max="8707" width="13.42578125" style="164" hidden="1" customWidth="1"/>
    <col min="8708" max="8708" width="16" style="164" hidden="1" customWidth="1"/>
    <col min="8709" max="8709" width="14.85546875" style="164" hidden="1" customWidth="1"/>
    <col min="8710" max="8710" width="12.7109375" style="164" hidden="1" customWidth="1"/>
    <col min="8711" max="8711" width="9.140625" style="164" hidden="1" customWidth="1"/>
    <col min="8712" max="8712" width="0" style="164" hidden="1" customWidth="1"/>
    <col min="8713" max="8960" width="0" style="164" hidden="1"/>
    <col min="8961" max="8961" width="16.140625" style="164" hidden="1" customWidth="1"/>
    <col min="8962" max="8963" width="13.42578125" style="164" hidden="1" customWidth="1"/>
    <col min="8964" max="8964" width="16" style="164" hidden="1" customWidth="1"/>
    <col min="8965" max="8965" width="14.85546875" style="164" hidden="1" customWidth="1"/>
    <col min="8966" max="8966" width="12.7109375" style="164" hidden="1" customWidth="1"/>
    <col min="8967" max="8967" width="9.140625" style="164" hidden="1" customWidth="1"/>
    <col min="8968" max="8968" width="0" style="164" hidden="1" customWidth="1"/>
    <col min="8969" max="9216" width="0" style="164" hidden="1"/>
    <col min="9217" max="9217" width="16.140625" style="164" hidden="1" customWidth="1"/>
    <col min="9218" max="9219" width="13.42578125" style="164" hidden="1" customWidth="1"/>
    <col min="9220" max="9220" width="16" style="164" hidden="1" customWidth="1"/>
    <col min="9221" max="9221" width="14.85546875" style="164" hidden="1" customWidth="1"/>
    <col min="9222" max="9222" width="12.7109375" style="164" hidden="1" customWidth="1"/>
    <col min="9223" max="9223" width="9.140625" style="164" hidden="1" customWidth="1"/>
    <col min="9224" max="9224" width="0" style="164" hidden="1" customWidth="1"/>
    <col min="9225" max="9472" width="0" style="164" hidden="1"/>
    <col min="9473" max="9473" width="16.140625" style="164" hidden="1" customWidth="1"/>
    <col min="9474" max="9475" width="13.42578125" style="164" hidden="1" customWidth="1"/>
    <col min="9476" max="9476" width="16" style="164" hidden="1" customWidth="1"/>
    <col min="9477" max="9477" width="14.85546875" style="164" hidden="1" customWidth="1"/>
    <col min="9478" max="9478" width="12.7109375" style="164" hidden="1" customWidth="1"/>
    <col min="9479" max="9479" width="9.140625" style="164" hidden="1" customWidth="1"/>
    <col min="9480" max="9480" width="0" style="164" hidden="1" customWidth="1"/>
    <col min="9481" max="9728" width="0" style="164" hidden="1"/>
    <col min="9729" max="9729" width="16.140625" style="164" hidden="1" customWidth="1"/>
    <col min="9730" max="9731" width="13.42578125" style="164" hidden="1" customWidth="1"/>
    <col min="9732" max="9732" width="16" style="164" hidden="1" customWidth="1"/>
    <col min="9733" max="9733" width="14.85546875" style="164" hidden="1" customWidth="1"/>
    <col min="9734" max="9734" width="12.7109375" style="164" hidden="1" customWidth="1"/>
    <col min="9735" max="9735" width="9.140625" style="164" hidden="1" customWidth="1"/>
    <col min="9736" max="9736" width="0" style="164" hidden="1" customWidth="1"/>
    <col min="9737" max="9984" width="0" style="164" hidden="1"/>
    <col min="9985" max="9985" width="16.140625" style="164" hidden="1" customWidth="1"/>
    <col min="9986" max="9987" width="13.42578125" style="164" hidden="1" customWidth="1"/>
    <col min="9988" max="9988" width="16" style="164" hidden="1" customWidth="1"/>
    <col min="9989" max="9989" width="14.85546875" style="164" hidden="1" customWidth="1"/>
    <col min="9990" max="9990" width="12.7109375" style="164" hidden="1" customWidth="1"/>
    <col min="9991" max="9991" width="9.140625" style="164" hidden="1" customWidth="1"/>
    <col min="9992" max="9992" width="0" style="164" hidden="1" customWidth="1"/>
    <col min="9993" max="10240" width="0" style="164" hidden="1"/>
    <col min="10241" max="10241" width="16.140625" style="164" hidden="1" customWidth="1"/>
    <col min="10242" max="10243" width="13.42578125" style="164" hidden="1" customWidth="1"/>
    <col min="10244" max="10244" width="16" style="164" hidden="1" customWidth="1"/>
    <col min="10245" max="10245" width="14.85546875" style="164" hidden="1" customWidth="1"/>
    <col min="10246" max="10246" width="12.7109375" style="164" hidden="1" customWidth="1"/>
    <col min="10247" max="10247" width="9.140625" style="164" hidden="1" customWidth="1"/>
    <col min="10248" max="10248" width="0" style="164" hidden="1" customWidth="1"/>
    <col min="10249" max="10496" width="0" style="164" hidden="1"/>
    <col min="10497" max="10497" width="16.140625" style="164" hidden="1" customWidth="1"/>
    <col min="10498" max="10499" width="13.42578125" style="164" hidden="1" customWidth="1"/>
    <col min="10500" max="10500" width="16" style="164" hidden="1" customWidth="1"/>
    <col min="10501" max="10501" width="14.85546875" style="164" hidden="1" customWidth="1"/>
    <col min="10502" max="10502" width="12.7109375" style="164" hidden="1" customWidth="1"/>
    <col min="10503" max="10503" width="9.140625" style="164" hidden="1" customWidth="1"/>
    <col min="10504" max="10504" width="0" style="164" hidden="1" customWidth="1"/>
    <col min="10505" max="10752" width="0" style="164" hidden="1"/>
    <col min="10753" max="10753" width="16.140625" style="164" hidden="1" customWidth="1"/>
    <col min="10754" max="10755" width="13.42578125" style="164" hidden="1" customWidth="1"/>
    <col min="10756" max="10756" width="16" style="164" hidden="1" customWidth="1"/>
    <col min="10757" max="10757" width="14.85546875" style="164" hidden="1" customWidth="1"/>
    <col min="10758" max="10758" width="12.7109375" style="164" hidden="1" customWidth="1"/>
    <col min="10759" max="10759" width="9.140625" style="164" hidden="1" customWidth="1"/>
    <col min="10760" max="10760" width="0" style="164" hidden="1" customWidth="1"/>
    <col min="10761" max="11008" width="0" style="164" hidden="1"/>
    <col min="11009" max="11009" width="16.140625" style="164" hidden="1" customWidth="1"/>
    <col min="11010" max="11011" width="13.42578125" style="164" hidden="1" customWidth="1"/>
    <col min="11012" max="11012" width="16" style="164" hidden="1" customWidth="1"/>
    <col min="11013" max="11013" width="14.85546875" style="164" hidden="1" customWidth="1"/>
    <col min="11014" max="11014" width="12.7109375" style="164" hidden="1" customWidth="1"/>
    <col min="11015" max="11015" width="9.140625" style="164" hidden="1" customWidth="1"/>
    <col min="11016" max="11016" width="0" style="164" hidden="1" customWidth="1"/>
    <col min="11017" max="11264" width="0" style="164" hidden="1"/>
    <col min="11265" max="11265" width="16.140625" style="164" hidden="1" customWidth="1"/>
    <col min="11266" max="11267" width="13.42578125" style="164" hidden="1" customWidth="1"/>
    <col min="11268" max="11268" width="16" style="164" hidden="1" customWidth="1"/>
    <col min="11269" max="11269" width="14.85546875" style="164" hidden="1" customWidth="1"/>
    <col min="11270" max="11270" width="12.7109375" style="164" hidden="1" customWidth="1"/>
    <col min="11271" max="11271" width="9.140625" style="164" hidden="1" customWidth="1"/>
    <col min="11272" max="11272" width="0" style="164" hidden="1" customWidth="1"/>
    <col min="11273" max="11520" width="0" style="164" hidden="1"/>
    <col min="11521" max="11521" width="16.140625" style="164" hidden="1" customWidth="1"/>
    <col min="11522" max="11523" width="13.42578125" style="164" hidden="1" customWidth="1"/>
    <col min="11524" max="11524" width="16" style="164" hidden="1" customWidth="1"/>
    <col min="11525" max="11525" width="14.85546875" style="164" hidden="1" customWidth="1"/>
    <col min="11526" max="11526" width="12.7109375" style="164" hidden="1" customWidth="1"/>
    <col min="11527" max="11527" width="9.140625" style="164" hidden="1" customWidth="1"/>
    <col min="11528" max="11528" width="0" style="164" hidden="1" customWidth="1"/>
    <col min="11529" max="11776" width="0" style="164" hidden="1"/>
    <col min="11777" max="11777" width="16.140625" style="164" hidden="1" customWidth="1"/>
    <col min="11778" max="11779" width="13.42578125" style="164" hidden="1" customWidth="1"/>
    <col min="11780" max="11780" width="16" style="164" hidden="1" customWidth="1"/>
    <col min="11781" max="11781" width="14.85546875" style="164" hidden="1" customWidth="1"/>
    <col min="11782" max="11782" width="12.7109375" style="164" hidden="1" customWidth="1"/>
    <col min="11783" max="11783" width="9.140625" style="164" hidden="1" customWidth="1"/>
    <col min="11784" max="11784" width="0" style="164" hidden="1" customWidth="1"/>
    <col min="11785" max="12032" width="0" style="164" hidden="1"/>
    <col min="12033" max="12033" width="16.140625" style="164" hidden="1" customWidth="1"/>
    <col min="12034" max="12035" width="13.42578125" style="164" hidden="1" customWidth="1"/>
    <col min="12036" max="12036" width="16" style="164" hidden="1" customWidth="1"/>
    <col min="12037" max="12037" width="14.85546875" style="164" hidden="1" customWidth="1"/>
    <col min="12038" max="12038" width="12.7109375" style="164" hidden="1" customWidth="1"/>
    <col min="12039" max="12039" width="9.140625" style="164" hidden="1" customWidth="1"/>
    <col min="12040" max="12040" width="0" style="164" hidden="1" customWidth="1"/>
    <col min="12041" max="12288" width="0" style="164" hidden="1"/>
    <col min="12289" max="12289" width="16.140625" style="164" hidden="1" customWidth="1"/>
    <col min="12290" max="12291" width="13.42578125" style="164" hidden="1" customWidth="1"/>
    <col min="12292" max="12292" width="16" style="164" hidden="1" customWidth="1"/>
    <col min="12293" max="12293" width="14.85546875" style="164" hidden="1" customWidth="1"/>
    <col min="12294" max="12294" width="12.7109375" style="164" hidden="1" customWidth="1"/>
    <col min="12295" max="12295" width="9.140625" style="164" hidden="1" customWidth="1"/>
    <col min="12296" max="12296" width="0" style="164" hidden="1" customWidth="1"/>
    <col min="12297" max="12544" width="0" style="164" hidden="1"/>
    <col min="12545" max="12545" width="16.140625" style="164" hidden="1" customWidth="1"/>
    <col min="12546" max="12547" width="13.42578125" style="164" hidden="1" customWidth="1"/>
    <col min="12548" max="12548" width="16" style="164" hidden="1" customWidth="1"/>
    <col min="12549" max="12549" width="14.85546875" style="164" hidden="1" customWidth="1"/>
    <col min="12550" max="12550" width="12.7109375" style="164" hidden="1" customWidth="1"/>
    <col min="12551" max="12551" width="9.140625" style="164" hidden="1" customWidth="1"/>
    <col min="12552" max="12552" width="0" style="164" hidden="1" customWidth="1"/>
    <col min="12553" max="12800" width="0" style="164" hidden="1"/>
    <col min="12801" max="12801" width="16.140625" style="164" hidden="1" customWidth="1"/>
    <col min="12802" max="12803" width="13.42578125" style="164" hidden="1" customWidth="1"/>
    <col min="12804" max="12804" width="16" style="164" hidden="1" customWidth="1"/>
    <col min="12805" max="12805" width="14.85546875" style="164" hidden="1" customWidth="1"/>
    <col min="12806" max="12806" width="12.7109375" style="164" hidden="1" customWidth="1"/>
    <col min="12807" max="12807" width="9.140625" style="164" hidden="1" customWidth="1"/>
    <col min="12808" max="12808" width="0" style="164" hidden="1" customWidth="1"/>
    <col min="12809" max="13056" width="0" style="164" hidden="1"/>
    <col min="13057" max="13057" width="16.140625" style="164" hidden="1" customWidth="1"/>
    <col min="13058" max="13059" width="13.42578125" style="164" hidden="1" customWidth="1"/>
    <col min="13060" max="13060" width="16" style="164" hidden="1" customWidth="1"/>
    <col min="13061" max="13061" width="14.85546875" style="164" hidden="1" customWidth="1"/>
    <col min="13062" max="13062" width="12.7109375" style="164" hidden="1" customWidth="1"/>
    <col min="13063" max="13063" width="9.140625" style="164" hidden="1" customWidth="1"/>
    <col min="13064" max="13064" width="0" style="164" hidden="1" customWidth="1"/>
    <col min="13065" max="13312" width="0" style="164" hidden="1"/>
    <col min="13313" max="13313" width="16.140625" style="164" hidden="1" customWidth="1"/>
    <col min="13314" max="13315" width="13.42578125" style="164" hidden="1" customWidth="1"/>
    <col min="13316" max="13316" width="16" style="164" hidden="1" customWidth="1"/>
    <col min="13317" max="13317" width="14.85546875" style="164" hidden="1" customWidth="1"/>
    <col min="13318" max="13318" width="12.7109375" style="164" hidden="1" customWidth="1"/>
    <col min="13319" max="13319" width="9.140625" style="164" hidden="1" customWidth="1"/>
    <col min="13320" max="13320" width="0" style="164" hidden="1" customWidth="1"/>
    <col min="13321" max="13568" width="0" style="164" hidden="1"/>
    <col min="13569" max="13569" width="16.140625" style="164" hidden="1" customWidth="1"/>
    <col min="13570" max="13571" width="13.42578125" style="164" hidden="1" customWidth="1"/>
    <col min="13572" max="13572" width="16" style="164" hidden="1" customWidth="1"/>
    <col min="13573" max="13573" width="14.85546875" style="164" hidden="1" customWidth="1"/>
    <col min="13574" max="13574" width="12.7109375" style="164" hidden="1" customWidth="1"/>
    <col min="13575" max="13575" width="9.140625" style="164" hidden="1" customWidth="1"/>
    <col min="13576" max="13576" width="0" style="164" hidden="1" customWidth="1"/>
    <col min="13577" max="13824" width="0" style="164" hidden="1"/>
    <col min="13825" max="13825" width="16.140625" style="164" hidden="1" customWidth="1"/>
    <col min="13826" max="13827" width="13.42578125" style="164" hidden="1" customWidth="1"/>
    <col min="13828" max="13828" width="16" style="164" hidden="1" customWidth="1"/>
    <col min="13829" max="13829" width="14.85546875" style="164" hidden="1" customWidth="1"/>
    <col min="13830" max="13830" width="12.7109375" style="164" hidden="1" customWidth="1"/>
    <col min="13831" max="13831" width="9.140625" style="164" hidden="1" customWidth="1"/>
    <col min="13832" max="13832" width="0" style="164" hidden="1" customWidth="1"/>
    <col min="13833" max="14080" width="0" style="164" hidden="1"/>
    <col min="14081" max="14081" width="16.140625" style="164" hidden="1" customWidth="1"/>
    <col min="14082" max="14083" width="13.42578125" style="164" hidden="1" customWidth="1"/>
    <col min="14084" max="14084" width="16" style="164" hidden="1" customWidth="1"/>
    <col min="14085" max="14085" width="14.85546875" style="164" hidden="1" customWidth="1"/>
    <col min="14086" max="14086" width="12.7109375" style="164" hidden="1" customWidth="1"/>
    <col min="14087" max="14087" width="9.140625" style="164" hidden="1" customWidth="1"/>
    <col min="14088" max="14088" width="0" style="164" hidden="1" customWidth="1"/>
    <col min="14089" max="14336" width="0" style="164" hidden="1"/>
    <col min="14337" max="14337" width="16.140625" style="164" hidden="1" customWidth="1"/>
    <col min="14338" max="14339" width="13.42578125" style="164" hidden="1" customWidth="1"/>
    <col min="14340" max="14340" width="16" style="164" hidden="1" customWidth="1"/>
    <col min="14341" max="14341" width="14.85546875" style="164" hidden="1" customWidth="1"/>
    <col min="14342" max="14342" width="12.7109375" style="164" hidden="1" customWidth="1"/>
    <col min="14343" max="14343" width="9.140625" style="164" hidden="1" customWidth="1"/>
    <col min="14344" max="14344" width="0" style="164" hidden="1" customWidth="1"/>
    <col min="14345" max="14592" width="0" style="164" hidden="1"/>
    <col min="14593" max="14593" width="16.140625" style="164" hidden="1" customWidth="1"/>
    <col min="14594" max="14595" width="13.42578125" style="164" hidden="1" customWidth="1"/>
    <col min="14596" max="14596" width="16" style="164" hidden="1" customWidth="1"/>
    <col min="14597" max="14597" width="14.85546875" style="164" hidden="1" customWidth="1"/>
    <col min="14598" max="14598" width="12.7109375" style="164" hidden="1" customWidth="1"/>
    <col min="14599" max="14599" width="9.140625" style="164" hidden="1" customWidth="1"/>
    <col min="14600" max="14600" width="0" style="164" hidden="1" customWidth="1"/>
    <col min="14601" max="14848" width="0" style="164" hidden="1"/>
    <col min="14849" max="14849" width="16.140625" style="164" hidden="1" customWidth="1"/>
    <col min="14850" max="14851" width="13.42578125" style="164" hidden="1" customWidth="1"/>
    <col min="14852" max="14852" width="16" style="164" hidden="1" customWidth="1"/>
    <col min="14853" max="14853" width="14.85546875" style="164" hidden="1" customWidth="1"/>
    <col min="14854" max="14854" width="12.7109375" style="164" hidden="1" customWidth="1"/>
    <col min="14855" max="14855" width="9.140625" style="164" hidden="1" customWidth="1"/>
    <col min="14856" max="14856" width="0" style="164" hidden="1" customWidth="1"/>
    <col min="14857" max="15104" width="0" style="164" hidden="1"/>
    <col min="15105" max="15105" width="16.140625" style="164" hidden="1" customWidth="1"/>
    <col min="15106" max="15107" width="13.42578125" style="164" hidden="1" customWidth="1"/>
    <col min="15108" max="15108" width="16" style="164" hidden="1" customWidth="1"/>
    <col min="15109" max="15109" width="14.85546875" style="164" hidden="1" customWidth="1"/>
    <col min="15110" max="15110" width="12.7109375" style="164" hidden="1" customWidth="1"/>
    <col min="15111" max="15111" width="9.140625" style="164" hidden="1" customWidth="1"/>
    <col min="15112" max="15112" width="0" style="164" hidden="1" customWidth="1"/>
    <col min="15113" max="15360" width="0" style="164" hidden="1"/>
    <col min="15361" max="15361" width="16.140625" style="164" hidden="1" customWidth="1"/>
    <col min="15362" max="15363" width="13.42578125" style="164" hidden="1" customWidth="1"/>
    <col min="15364" max="15364" width="16" style="164" hidden="1" customWidth="1"/>
    <col min="15365" max="15365" width="14.85546875" style="164" hidden="1" customWidth="1"/>
    <col min="15366" max="15366" width="12.7109375" style="164" hidden="1" customWidth="1"/>
    <col min="15367" max="15367" width="9.140625" style="164" hidden="1" customWidth="1"/>
    <col min="15368" max="15368" width="0" style="164" hidden="1" customWidth="1"/>
    <col min="15369" max="15616" width="0" style="164" hidden="1"/>
    <col min="15617" max="15617" width="16.140625" style="164" hidden="1" customWidth="1"/>
    <col min="15618" max="15619" width="13.42578125" style="164" hidden="1" customWidth="1"/>
    <col min="15620" max="15620" width="16" style="164" hidden="1" customWidth="1"/>
    <col min="15621" max="15621" width="14.85546875" style="164" hidden="1" customWidth="1"/>
    <col min="15622" max="15622" width="12.7109375" style="164" hidden="1" customWidth="1"/>
    <col min="15623" max="15623" width="9.140625" style="164" hidden="1" customWidth="1"/>
    <col min="15624" max="15624" width="0" style="164" hidden="1" customWidth="1"/>
    <col min="15625" max="15872" width="0" style="164" hidden="1"/>
    <col min="15873" max="15873" width="16.140625" style="164" hidden="1" customWidth="1"/>
    <col min="15874" max="15875" width="13.42578125" style="164" hidden="1" customWidth="1"/>
    <col min="15876" max="15876" width="16" style="164" hidden="1" customWidth="1"/>
    <col min="15877" max="15877" width="14.85546875" style="164" hidden="1" customWidth="1"/>
    <col min="15878" max="15878" width="12.7109375" style="164" hidden="1" customWidth="1"/>
    <col min="15879" max="15879" width="9.140625" style="164" hidden="1" customWidth="1"/>
    <col min="15880" max="15880" width="0" style="164" hidden="1" customWidth="1"/>
    <col min="15881" max="16128" width="0" style="164" hidden="1"/>
    <col min="16129" max="16129" width="16.140625" style="164" hidden="1" customWidth="1"/>
    <col min="16130" max="16131" width="13.42578125" style="164" hidden="1" customWidth="1"/>
    <col min="16132" max="16132" width="16" style="164" hidden="1" customWidth="1"/>
    <col min="16133" max="16133" width="14.85546875" style="164" hidden="1" customWidth="1"/>
    <col min="16134" max="16134" width="12.7109375" style="164" hidden="1" customWidth="1"/>
    <col min="16135" max="16135" width="9.140625" style="164" hidden="1" customWidth="1"/>
    <col min="16136" max="16136" width="0" style="164" hidden="1" customWidth="1"/>
    <col min="16137" max="16384" width="0" style="164" hidden="1"/>
  </cols>
  <sheetData>
    <row r="1" spans="1:7" ht="16.5" thickBot="1">
      <c r="A1" s="163" t="s">
        <v>978</v>
      </c>
    </row>
    <row r="2" spans="1:7">
      <c r="A2" s="165" t="s">
        <v>5</v>
      </c>
      <c r="B2" s="166" t="s">
        <v>11</v>
      </c>
      <c r="C2" s="166" t="s">
        <v>11</v>
      </c>
      <c r="D2" s="166" t="s">
        <v>312</v>
      </c>
      <c r="E2" s="166" t="s">
        <v>11</v>
      </c>
      <c r="F2" s="166" t="s">
        <v>312</v>
      </c>
    </row>
    <row r="3" spans="1:7">
      <c r="B3" s="172" t="s">
        <v>17</v>
      </c>
      <c r="C3" s="172" t="s">
        <v>17</v>
      </c>
      <c r="D3" s="167" t="s">
        <v>971</v>
      </c>
      <c r="E3" s="172" t="s">
        <v>17</v>
      </c>
      <c r="F3" s="173" t="s">
        <v>977</v>
      </c>
    </row>
    <row r="4" spans="1:7">
      <c r="A4" s="164" t="s">
        <v>18</v>
      </c>
      <c r="B4" s="173" t="s">
        <v>313</v>
      </c>
      <c r="C4" s="173" t="s">
        <v>313</v>
      </c>
      <c r="D4" s="167" t="s">
        <v>972</v>
      </c>
      <c r="E4" s="173" t="s">
        <v>313</v>
      </c>
      <c r="F4" s="172" t="s">
        <v>22</v>
      </c>
    </row>
    <row r="5" spans="1:7">
      <c r="B5" s="173" t="s">
        <v>976</v>
      </c>
      <c r="C5" s="173" t="s">
        <v>976</v>
      </c>
      <c r="D5" s="172" t="s">
        <v>22</v>
      </c>
      <c r="E5" s="173" t="s">
        <v>973</v>
      </c>
      <c r="F5" s="172"/>
    </row>
    <row r="6" spans="1:7">
      <c r="B6" s="174" t="s">
        <v>974</v>
      </c>
      <c r="C6" s="174" t="s">
        <v>636</v>
      </c>
      <c r="D6" s="172"/>
      <c r="E6" s="167" t="s">
        <v>975</v>
      </c>
      <c r="F6" s="172"/>
    </row>
    <row r="7" spans="1:7">
      <c r="B7" s="174">
        <v>44621</v>
      </c>
      <c r="C7" s="174">
        <v>44531</v>
      </c>
      <c r="D7" s="172"/>
      <c r="E7" s="174">
        <v>44256</v>
      </c>
      <c r="F7" s="172"/>
    </row>
    <row r="8" spans="1:7">
      <c r="A8" s="168"/>
      <c r="B8" s="168"/>
      <c r="C8" s="175"/>
      <c r="D8" s="169"/>
      <c r="E8" s="175"/>
      <c r="F8" s="169"/>
    </row>
    <row r="9" spans="1:7" ht="27" customHeight="1">
      <c r="A9" s="145" t="s">
        <v>324</v>
      </c>
      <c r="B9" s="154"/>
      <c r="C9" s="148"/>
      <c r="D9" s="146"/>
      <c r="E9" s="146"/>
      <c r="F9" s="146"/>
      <c r="G9" s="144"/>
    </row>
    <row r="10" spans="1:7">
      <c r="A10" s="151" t="s">
        <v>314</v>
      </c>
      <c r="B10" s="154">
        <v>38690793</v>
      </c>
      <c r="C10" s="154">
        <v>38705011</v>
      </c>
      <c r="D10" s="154">
        <v>-14218</v>
      </c>
      <c r="E10" s="154">
        <v>30632255</v>
      </c>
      <c r="F10" s="154">
        <v>8058538</v>
      </c>
      <c r="G10" s="146"/>
    </row>
    <row r="11" spans="1:7">
      <c r="A11" s="151" t="s">
        <v>325</v>
      </c>
      <c r="B11" s="154">
        <v>-24205929</v>
      </c>
      <c r="C11" s="154">
        <v>-24200861</v>
      </c>
      <c r="D11" s="154">
        <v>-5068</v>
      </c>
      <c r="E11" s="154">
        <v>-23544934</v>
      </c>
      <c r="F11" s="154">
        <v>-660995</v>
      </c>
      <c r="G11" s="154"/>
    </row>
    <row r="12" spans="1:7">
      <c r="A12" s="151" t="s">
        <v>326</v>
      </c>
      <c r="B12" s="154">
        <v>43467072</v>
      </c>
      <c r="C12" s="154">
        <v>43470591</v>
      </c>
      <c r="D12" s="154">
        <v>-3519</v>
      </c>
      <c r="E12" s="154">
        <v>59424164</v>
      </c>
      <c r="F12" s="154">
        <v>-15957092</v>
      </c>
      <c r="G12" s="154"/>
    </row>
    <row r="13" spans="1:7">
      <c r="A13" s="151" t="s">
        <v>327</v>
      </c>
      <c r="B13" s="154">
        <v>-108206559</v>
      </c>
      <c r="C13" s="154">
        <v>-108191827</v>
      </c>
      <c r="D13" s="154">
        <v>-14732</v>
      </c>
      <c r="E13" s="154">
        <v>-106139217</v>
      </c>
      <c r="F13" s="154">
        <v>-2067342</v>
      </c>
      <c r="G13" s="154"/>
    </row>
    <row r="14" spans="1:7">
      <c r="A14" s="151" t="s">
        <v>328</v>
      </c>
      <c r="B14" s="154">
        <v>-159921437</v>
      </c>
      <c r="C14" s="154">
        <v>-159904564</v>
      </c>
      <c r="D14" s="154">
        <v>-16873</v>
      </c>
      <c r="E14" s="154">
        <v>-159655519</v>
      </c>
      <c r="F14" s="154">
        <v>-265918</v>
      </c>
      <c r="G14" s="154"/>
    </row>
    <row r="15" spans="1:7">
      <c r="A15" s="151" t="s">
        <v>329</v>
      </c>
      <c r="B15" s="154">
        <v>-45953092</v>
      </c>
      <c r="C15" s="154">
        <v>-45941184</v>
      </c>
      <c r="D15" s="154">
        <v>-11908</v>
      </c>
      <c r="E15" s="154">
        <v>-17653853</v>
      </c>
      <c r="F15" s="154">
        <v>-28299239</v>
      </c>
      <c r="G15" s="154"/>
    </row>
    <row r="16" spans="1:7" ht="12.75" customHeight="1">
      <c r="A16" s="151" t="s">
        <v>330</v>
      </c>
      <c r="B16" s="154">
        <v>-20521415</v>
      </c>
      <c r="C16" s="154">
        <v>-20514945</v>
      </c>
      <c r="D16" s="154">
        <v>-6470</v>
      </c>
      <c r="E16" s="154">
        <v>-12963179</v>
      </c>
      <c r="F16" s="154">
        <v>-7558236</v>
      </c>
      <c r="G16" s="154"/>
    </row>
    <row r="17" spans="1:8" ht="12.75" customHeight="1">
      <c r="A17" s="151" t="s">
        <v>331</v>
      </c>
      <c r="B17" s="154">
        <v>-143631565</v>
      </c>
      <c r="C17" s="154">
        <v>-143613236</v>
      </c>
      <c r="D17" s="154">
        <v>-18329</v>
      </c>
      <c r="E17" s="154">
        <v>-133267319</v>
      </c>
      <c r="F17" s="154">
        <v>-10364246</v>
      </c>
      <c r="G17" s="154"/>
    </row>
    <row r="18" spans="1:8" ht="12.75" customHeight="1">
      <c r="A18" s="151" t="s">
        <v>332</v>
      </c>
      <c r="B18" s="154">
        <v>-14834972</v>
      </c>
      <c r="C18" s="154">
        <v>-14826578</v>
      </c>
      <c r="D18" s="154">
        <v>-8394</v>
      </c>
      <c r="E18" s="154">
        <v>-18208028</v>
      </c>
      <c r="F18" s="154">
        <v>3373056</v>
      </c>
      <c r="G18" s="154"/>
    </row>
    <row r="19" spans="1:8" ht="12.75" customHeight="1">
      <c r="A19" s="151" t="s">
        <v>333</v>
      </c>
      <c r="B19" s="154">
        <v>-2131815</v>
      </c>
      <c r="C19" s="154">
        <v>-2130400</v>
      </c>
      <c r="D19" s="154">
        <v>-1415</v>
      </c>
      <c r="E19" s="154">
        <v>-3269729</v>
      </c>
      <c r="F19" s="154">
        <v>1137914</v>
      </c>
      <c r="G19" s="154"/>
    </row>
    <row r="20" spans="1:8" ht="12.75" customHeight="1">
      <c r="A20" s="151" t="s">
        <v>334</v>
      </c>
      <c r="B20" s="154">
        <v>-37865778</v>
      </c>
      <c r="C20" s="154">
        <v>-37861177</v>
      </c>
      <c r="D20" s="154">
        <v>-4601</v>
      </c>
      <c r="E20" s="154">
        <v>-28700869</v>
      </c>
      <c r="F20" s="154">
        <v>-9164909</v>
      </c>
      <c r="G20" s="154"/>
    </row>
    <row r="21" spans="1:8" ht="12.75" customHeight="1">
      <c r="A21" s="151" t="s">
        <v>335</v>
      </c>
      <c r="B21" s="154">
        <v>554635</v>
      </c>
      <c r="C21" s="154">
        <v>557303</v>
      </c>
      <c r="D21" s="154">
        <v>-2668</v>
      </c>
      <c r="E21" s="154">
        <v>1115321</v>
      </c>
      <c r="F21" s="154">
        <v>-560686</v>
      </c>
      <c r="G21" s="154"/>
    </row>
    <row r="22" spans="1:8">
      <c r="A22" s="151" t="s">
        <v>336</v>
      </c>
      <c r="B22" s="154">
        <v>-34155158</v>
      </c>
      <c r="C22" s="154">
        <v>-34147478</v>
      </c>
      <c r="D22" s="154">
        <v>-7680</v>
      </c>
      <c r="E22" s="154">
        <v>-22470721</v>
      </c>
      <c r="F22" s="154">
        <v>-11684437</v>
      </c>
      <c r="G22" s="154"/>
    </row>
    <row r="23" spans="1:8">
      <c r="A23" s="151" t="s">
        <v>337</v>
      </c>
      <c r="B23" s="154">
        <v>-69229124</v>
      </c>
      <c r="C23" s="154">
        <v>-69217439</v>
      </c>
      <c r="D23" s="154">
        <v>-11685</v>
      </c>
      <c r="E23" s="154">
        <v>-62265335</v>
      </c>
      <c r="F23" s="154">
        <v>-6963789</v>
      </c>
      <c r="G23" s="154"/>
    </row>
    <row r="24" spans="1:8">
      <c r="A24" s="151" t="s">
        <v>338</v>
      </c>
      <c r="B24" s="154">
        <v>-208288084</v>
      </c>
      <c r="C24" s="154">
        <v>-208275034</v>
      </c>
      <c r="D24" s="154">
        <v>-13050</v>
      </c>
      <c r="E24" s="154">
        <v>-196769026</v>
      </c>
      <c r="F24" s="154">
        <v>-11519058</v>
      </c>
      <c r="G24" s="154"/>
      <c r="H24" s="170"/>
    </row>
    <row r="25" spans="1:8">
      <c r="A25" s="151" t="s">
        <v>339</v>
      </c>
      <c r="B25" s="154">
        <v>-1603692811</v>
      </c>
      <c r="C25" s="154">
        <v>-1603540766</v>
      </c>
      <c r="D25" s="154">
        <v>-152045</v>
      </c>
      <c r="E25" s="154">
        <v>-1601127049</v>
      </c>
      <c r="F25" s="154">
        <v>-2565762</v>
      </c>
      <c r="G25" s="154"/>
    </row>
    <row r="26" spans="1:8">
      <c r="A26" s="151" t="s">
        <v>340</v>
      </c>
      <c r="B26" s="154">
        <v>-136610836</v>
      </c>
      <c r="C26" s="154">
        <v>-136602320</v>
      </c>
      <c r="D26" s="154">
        <v>-8516</v>
      </c>
      <c r="E26" s="154">
        <v>-127971315</v>
      </c>
      <c r="F26" s="154">
        <v>-8639521</v>
      </c>
      <c r="G26" s="154"/>
    </row>
    <row r="27" spans="1:8">
      <c r="A27" s="151" t="s">
        <v>341</v>
      </c>
      <c r="B27" s="154">
        <v>179035417</v>
      </c>
      <c r="C27" s="154">
        <v>179046538</v>
      </c>
      <c r="D27" s="154">
        <v>-11121</v>
      </c>
      <c r="E27" s="154">
        <v>200159610</v>
      </c>
      <c r="F27" s="154">
        <v>-21124193</v>
      </c>
      <c r="G27" s="154"/>
    </row>
    <row r="28" spans="1:8">
      <c r="A28" s="151" t="s">
        <v>342</v>
      </c>
      <c r="B28" s="154">
        <v>-16790623</v>
      </c>
      <c r="C28" s="154">
        <v>-16783025</v>
      </c>
      <c r="D28" s="154">
        <v>-7598</v>
      </c>
      <c r="E28" s="154">
        <v>-12826801</v>
      </c>
      <c r="F28" s="154">
        <v>-3963822</v>
      </c>
      <c r="G28" s="154"/>
    </row>
    <row r="29" spans="1:8">
      <c r="A29" s="151" t="s">
        <v>343</v>
      </c>
      <c r="B29" s="154">
        <v>-81178578</v>
      </c>
      <c r="C29" s="154">
        <v>-81167070</v>
      </c>
      <c r="D29" s="154">
        <v>-11508</v>
      </c>
      <c r="E29" s="154">
        <v>-72164804</v>
      </c>
      <c r="F29" s="154">
        <v>-9013774</v>
      </c>
      <c r="G29" s="154"/>
    </row>
    <row r="30" spans="1:8">
      <c r="A30" s="151" t="s">
        <v>344</v>
      </c>
      <c r="B30" s="154">
        <v>19163999</v>
      </c>
      <c r="C30" s="154">
        <v>19170682</v>
      </c>
      <c r="D30" s="154">
        <v>-6683</v>
      </c>
      <c r="E30" s="154">
        <v>18227584</v>
      </c>
      <c r="F30" s="154">
        <v>936415</v>
      </c>
      <c r="G30" s="154"/>
    </row>
    <row r="31" spans="1:8">
      <c r="A31" s="151" t="s">
        <v>345</v>
      </c>
      <c r="B31" s="154">
        <v>-18365471</v>
      </c>
      <c r="C31" s="154">
        <v>-18361226</v>
      </c>
      <c r="D31" s="154">
        <v>-4245</v>
      </c>
      <c r="E31" s="154">
        <v>-20657462</v>
      </c>
      <c r="F31" s="154">
        <v>2291991</v>
      </c>
      <c r="G31" s="154"/>
    </row>
    <row r="32" spans="1:8">
      <c r="A32" s="151" t="s">
        <v>346</v>
      </c>
      <c r="B32" s="154">
        <v>7738595</v>
      </c>
      <c r="C32" s="154">
        <v>7742913</v>
      </c>
      <c r="D32" s="154">
        <v>-4318</v>
      </c>
      <c r="E32" s="154">
        <v>21123968</v>
      </c>
      <c r="F32" s="154">
        <v>-13385373</v>
      </c>
      <c r="G32" s="154"/>
    </row>
    <row r="33" spans="1:7">
      <c r="A33" s="151" t="s">
        <v>347</v>
      </c>
      <c r="B33" s="154">
        <v>-21680060</v>
      </c>
      <c r="C33" s="154">
        <v>-21678387</v>
      </c>
      <c r="D33" s="154">
        <v>-1673</v>
      </c>
      <c r="E33" s="154">
        <v>-22326153</v>
      </c>
      <c r="F33" s="154">
        <v>646093</v>
      </c>
      <c r="G33" s="154"/>
    </row>
    <row r="34" spans="1:7">
      <c r="A34" s="151" t="s">
        <v>348</v>
      </c>
      <c r="B34" s="154">
        <v>-62965617</v>
      </c>
      <c r="C34" s="154">
        <v>-62957847</v>
      </c>
      <c r="D34" s="154">
        <v>-7770</v>
      </c>
      <c r="E34" s="154">
        <v>-61815698</v>
      </c>
      <c r="F34" s="154">
        <v>-1149919</v>
      </c>
      <c r="G34" s="154"/>
    </row>
    <row r="35" spans="1:7">
      <c r="A35" s="151" t="s">
        <v>349</v>
      </c>
      <c r="B35" s="154">
        <v>-10259830</v>
      </c>
      <c r="C35" s="154">
        <v>-10253246</v>
      </c>
      <c r="D35" s="154">
        <v>-6584</v>
      </c>
      <c r="E35" s="154">
        <v>9880263</v>
      </c>
      <c r="F35" s="154">
        <v>-20140093</v>
      </c>
      <c r="G35" s="154"/>
    </row>
    <row r="36" spans="1:7" ht="27" customHeight="1">
      <c r="A36" s="145" t="s">
        <v>350</v>
      </c>
      <c r="B36" s="154"/>
      <c r="C36" s="154"/>
      <c r="D36" s="154"/>
      <c r="E36" s="154"/>
      <c r="F36" s="154"/>
      <c r="G36" s="154"/>
    </row>
    <row r="37" spans="1:7">
      <c r="A37" s="151" t="s">
        <v>351</v>
      </c>
      <c r="B37" s="154">
        <v>2971087</v>
      </c>
      <c r="C37" s="154">
        <v>2978219</v>
      </c>
      <c r="D37" s="154">
        <v>-7132</v>
      </c>
      <c r="E37" s="154">
        <v>5535854</v>
      </c>
      <c r="F37" s="154">
        <v>-2564767</v>
      </c>
      <c r="G37" s="154"/>
    </row>
    <row r="38" spans="1:7">
      <c r="A38" s="151" t="s">
        <v>352</v>
      </c>
      <c r="B38" s="154">
        <v>1802557</v>
      </c>
      <c r="C38" s="154">
        <v>1804447</v>
      </c>
      <c r="D38" s="154">
        <v>-1890</v>
      </c>
      <c r="E38" s="154">
        <v>-155829</v>
      </c>
      <c r="F38" s="154">
        <v>1958386</v>
      </c>
      <c r="G38" s="154"/>
    </row>
    <row r="39" spans="1:7">
      <c r="A39" s="151" t="s">
        <v>353</v>
      </c>
      <c r="B39" s="154">
        <v>-25198506</v>
      </c>
      <c r="C39" s="154">
        <v>-25195644</v>
      </c>
      <c r="D39" s="154">
        <v>-2862</v>
      </c>
      <c r="E39" s="154">
        <v>-31123677</v>
      </c>
      <c r="F39" s="154">
        <v>5925171</v>
      </c>
      <c r="G39" s="154"/>
    </row>
    <row r="40" spans="1:7">
      <c r="A40" s="151" t="s">
        <v>354</v>
      </c>
      <c r="B40" s="154">
        <v>-37976206</v>
      </c>
      <c r="C40" s="154">
        <v>-37973379</v>
      </c>
      <c r="D40" s="154">
        <v>-2827</v>
      </c>
      <c r="E40" s="154">
        <v>-35706770</v>
      </c>
      <c r="F40" s="154">
        <v>-2269436</v>
      </c>
      <c r="G40" s="154"/>
    </row>
    <row r="41" spans="1:7">
      <c r="A41" s="151" t="s">
        <v>355</v>
      </c>
      <c r="B41" s="154">
        <v>18246586</v>
      </c>
      <c r="C41" s="154">
        <v>18249485</v>
      </c>
      <c r="D41" s="154">
        <v>-2899</v>
      </c>
      <c r="E41" s="154">
        <v>18403608</v>
      </c>
      <c r="F41" s="154">
        <v>-157022</v>
      </c>
      <c r="G41" s="154"/>
    </row>
    <row r="42" spans="1:7">
      <c r="A42" s="151" t="s">
        <v>356</v>
      </c>
      <c r="B42" s="154">
        <v>-43905923</v>
      </c>
      <c r="C42" s="154">
        <v>-43873541</v>
      </c>
      <c r="D42" s="154">
        <v>-32382</v>
      </c>
      <c r="E42" s="154">
        <v>-6463332</v>
      </c>
      <c r="F42" s="154">
        <v>-37442591</v>
      </c>
      <c r="G42" s="154"/>
    </row>
    <row r="43" spans="1:7">
      <c r="A43" s="151" t="s">
        <v>357</v>
      </c>
      <c r="B43" s="154">
        <v>-16283147</v>
      </c>
      <c r="C43" s="154">
        <v>-16281782</v>
      </c>
      <c r="D43" s="154">
        <v>-1365</v>
      </c>
      <c r="E43" s="154">
        <v>-16007304</v>
      </c>
      <c r="F43" s="154">
        <v>-275843</v>
      </c>
      <c r="G43" s="154"/>
    </row>
    <row r="44" spans="1:7">
      <c r="A44" s="151" t="s">
        <v>358</v>
      </c>
      <c r="B44" s="154">
        <v>-16708499</v>
      </c>
      <c r="C44" s="154">
        <v>-16705009</v>
      </c>
      <c r="D44" s="154">
        <v>-3490</v>
      </c>
      <c r="E44" s="154">
        <v>-15661914</v>
      </c>
      <c r="F44" s="154">
        <v>-1046585</v>
      </c>
      <c r="G44" s="154"/>
    </row>
    <row r="45" spans="1:7" ht="27" customHeight="1">
      <c r="A45" s="145" t="s">
        <v>359</v>
      </c>
      <c r="B45" s="154"/>
      <c r="C45" s="154"/>
      <c r="D45" s="154"/>
      <c r="E45" s="154"/>
      <c r="F45" s="154"/>
      <c r="G45" s="154"/>
    </row>
    <row r="46" spans="1:7">
      <c r="A46" s="151" t="s">
        <v>360</v>
      </c>
      <c r="B46" s="154">
        <v>-945862</v>
      </c>
      <c r="C46" s="154">
        <v>-930711</v>
      </c>
      <c r="D46" s="154">
        <v>-15151</v>
      </c>
      <c r="E46" s="154">
        <v>5505919</v>
      </c>
      <c r="F46" s="154">
        <v>-6451781</v>
      </c>
      <c r="G46" s="154"/>
    </row>
    <row r="47" spans="1:7">
      <c r="A47" s="151" t="s">
        <v>361</v>
      </c>
      <c r="B47" s="154">
        <v>22263536</v>
      </c>
      <c r="C47" s="154">
        <v>22265360</v>
      </c>
      <c r="D47" s="154">
        <v>-1824</v>
      </c>
      <c r="E47" s="154">
        <v>7993562</v>
      </c>
      <c r="F47" s="154">
        <v>14269974</v>
      </c>
      <c r="G47" s="154"/>
    </row>
    <row r="48" spans="1:7">
      <c r="A48" s="151" t="s">
        <v>362</v>
      </c>
      <c r="B48" s="154">
        <v>3108469</v>
      </c>
      <c r="C48" s="154">
        <v>3110330</v>
      </c>
      <c r="D48" s="154">
        <v>-1861</v>
      </c>
      <c r="E48" s="154">
        <v>-2189639</v>
      </c>
      <c r="F48" s="154">
        <v>5298108</v>
      </c>
      <c r="G48" s="154"/>
    </row>
    <row r="49" spans="1:7">
      <c r="A49" s="151" t="s">
        <v>363</v>
      </c>
      <c r="B49" s="154">
        <v>75280713</v>
      </c>
      <c r="C49" s="154">
        <v>75285462</v>
      </c>
      <c r="D49" s="154">
        <v>-4749</v>
      </c>
      <c r="E49" s="154">
        <v>85164732</v>
      </c>
      <c r="F49" s="154">
        <v>-9884019</v>
      </c>
      <c r="G49" s="154"/>
    </row>
    <row r="50" spans="1:7">
      <c r="A50" s="151" t="s">
        <v>364</v>
      </c>
      <c r="B50" s="154">
        <v>58041815</v>
      </c>
      <c r="C50" s="154">
        <v>58047872</v>
      </c>
      <c r="D50" s="154">
        <v>-6057</v>
      </c>
      <c r="E50" s="154">
        <v>45248849</v>
      </c>
      <c r="F50" s="154">
        <v>12792966</v>
      </c>
      <c r="G50" s="154"/>
    </row>
    <row r="51" spans="1:7">
      <c r="A51" s="151" t="s">
        <v>365</v>
      </c>
      <c r="B51" s="154">
        <v>-8671280</v>
      </c>
      <c r="C51" s="154">
        <v>-8669845</v>
      </c>
      <c r="D51" s="154">
        <v>-1435</v>
      </c>
      <c r="E51" s="154">
        <v>-5128366</v>
      </c>
      <c r="F51" s="154">
        <v>-3542914</v>
      </c>
      <c r="G51" s="154"/>
    </row>
    <row r="52" spans="1:7">
      <c r="A52" s="151" t="s">
        <v>366</v>
      </c>
      <c r="B52" s="154">
        <v>-43877962</v>
      </c>
      <c r="C52" s="154">
        <v>-43872651</v>
      </c>
      <c r="D52" s="154">
        <v>-5311</v>
      </c>
      <c r="E52" s="154">
        <v>-38130320</v>
      </c>
      <c r="F52" s="154">
        <v>-5747642</v>
      </c>
      <c r="G52" s="154"/>
    </row>
    <row r="53" spans="1:7">
      <c r="A53" s="151" t="s">
        <v>367</v>
      </c>
      <c r="B53" s="154">
        <v>-26012765</v>
      </c>
      <c r="C53" s="154">
        <v>-26010371</v>
      </c>
      <c r="D53" s="154">
        <v>-2394</v>
      </c>
      <c r="E53" s="154">
        <v>-23414269</v>
      </c>
      <c r="F53" s="154">
        <v>-2598496</v>
      </c>
      <c r="G53" s="154"/>
    </row>
    <row r="54" spans="1:7">
      <c r="A54" s="151" t="s">
        <v>368</v>
      </c>
      <c r="B54" s="154">
        <v>2586767</v>
      </c>
      <c r="C54" s="154">
        <v>493434</v>
      </c>
      <c r="D54" s="154">
        <v>2093333</v>
      </c>
      <c r="E54" s="154">
        <v>4807090</v>
      </c>
      <c r="F54" s="154">
        <v>-2220323</v>
      </c>
      <c r="G54" s="154"/>
    </row>
    <row r="55" spans="1:7" ht="27" customHeight="1">
      <c r="A55" s="145" t="s">
        <v>369</v>
      </c>
      <c r="B55" s="154"/>
      <c r="C55" s="154"/>
      <c r="D55" s="154"/>
      <c r="E55" s="154"/>
      <c r="F55" s="154"/>
      <c r="G55" s="154"/>
    </row>
    <row r="56" spans="1:7">
      <c r="A56" s="151" t="s">
        <v>370</v>
      </c>
      <c r="B56" s="154">
        <v>-2957688</v>
      </c>
      <c r="C56" s="154">
        <v>-2956713</v>
      </c>
      <c r="D56" s="154">
        <v>-975</v>
      </c>
      <c r="E56" s="154">
        <v>835764</v>
      </c>
      <c r="F56" s="154">
        <v>-3793452</v>
      </c>
      <c r="G56" s="154"/>
    </row>
    <row r="57" spans="1:7">
      <c r="A57" s="151" t="s">
        <v>371</v>
      </c>
      <c r="B57" s="154">
        <v>18167512</v>
      </c>
      <c r="C57" s="154">
        <v>18170138</v>
      </c>
      <c r="D57" s="154">
        <v>-2626</v>
      </c>
      <c r="E57" s="154">
        <v>15185262</v>
      </c>
      <c r="F57" s="154">
        <v>2982250</v>
      </c>
      <c r="G57" s="154"/>
    </row>
    <row r="58" spans="1:7">
      <c r="A58" s="151" t="s">
        <v>372</v>
      </c>
      <c r="B58" s="154">
        <v>970921</v>
      </c>
      <c r="C58" s="154">
        <v>972428</v>
      </c>
      <c r="D58" s="154">
        <v>-1507</v>
      </c>
      <c r="E58" s="154">
        <v>2965491</v>
      </c>
      <c r="F58" s="154">
        <v>-1994570</v>
      </c>
      <c r="G58" s="154"/>
    </row>
    <row r="59" spans="1:7">
      <c r="A59" s="151" t="s">
        <v>373</v>
      </c>
      <c r="B59" s="154">
        <v>-34998827</v>
      </c>
      <c r="C59" s="154">
        <v>-34978138</v>
      </c>
      <c r="D59" s="154">
        <v>-20689</v>
      </c>
      <c r="E59" s="154">
        <v>-54923735</v>
      </c>
      <c r="F59" s="154">
        <v>19924908</v>
      </c>
      <c r="G59" s="154"/>
    </row>
    <row r="60" spans="1:7">
      <c r="A60" s="151" t="s">
        <v>374</v>
      </c>
      <c r="B60" s="154">
        <v>7846353</v>
      </c>
      <c r="C60" s="154">
        <v>7850077</v>
      </c>
      <c r="D60" s="154">
        <v>-3724</v>
      </c>
      <c r="E60" s="154">
        <v>9274407</v>
      </c>
      <c r="F60" s="154">
        <v>-1428054</v>
      </c>
      <c r="G60" s="154"/>
    </row>
    <row r="61" spans="1:7">
      <c r="A61" s="151" t="s">
        <v>375</v>
      </c>
      <c r="B61" s="154">
        <v>19776619</v>
      </c>
      <c r="C61" s="154">
        <v>19782914</v>
      </c>
      <c r="D61" s="154">
        <v>-6295</v>
      </c>
      <c r="E61" s="154">
        <v>17708367</v>
      </c>
      <c r="F61" s="154">
        <v>2068252</v>
      </c>
      <c r="G61" s="154"/>
    </row>
    <row r="62" spans="1:7">
      <c r="A62" s="151" t="s">
        <v>376</v>
      </c>
      <c r="B62" s="154">
        <v>121892988</v>
      </c>
      <c r="C62" s="154">
        <v>121908162</v>
      </c>
      <c r="D62" s="154">
        <v>-15174</v>
      </c>
      <c r="E62" s="154">
        <v>134837587</v>
      </c>
      <c r="F62" s="154">
        <v>-12944599</v>
      </c>
      <c r="G62" s="154"/>
    </row>
    <row r="63" spans="1:7">
      <c r="A63" s="151" t="s">
        <v>377</v>
      </c>
      <c r="B63" s="154">
        <v>23820474</v>
      </c>
      <c r="C63" s="154">
        <v>23822388</v>
      </c>
      <c r="D63" s="154">
        <v>-1914</v>
      </c>
      <c r="E63" s="154">
        <v>22576344</v>
      </c>
      <c r="F63" s="154">
        <v>1244130</v>
      </c>
      <c r="G63" s="154"/>
    </row>
    <row r="64" spans="1:7">
      <c r="A64" s="151" t="s">
        <v>378</v>
      </c>
      <c r="B64" s="154">
        <v>-2640938</v>
      </c>
      <c r="C64" s="154">
        <v>-2640038</v>
      </c>
      <c r="D64" s="154">
        <v>-900</v>
      </c>
      <c r="E64" s="154">
        <v>-1450479</v>
      </c>
      <c r="F64" s="154">
        <v>-1190459</v>
      </c>
      <c r="G64" s="154"/>
    </row>
    <row r="65" spans="1:7">
      <c r="A65" s="151" t="s">
        <v>379</v>
      </c>
      <c r="B65" s="154">
        <v>15531775</v>
      </c>
      <c r="C65" s="154">
        <v>15532393</v>
      </c>
      <c r="D65" s="154">
        <v>-618</v>
      </c>
      <c r="E65" s="154">
        <v>16157682</v>
      </c>
      <c r="F65" s="154">
        <v>-625907</v>
      </c>
      <c r="G65" s="154"/>
    </row>
    <row r="66" spans="1:7">
      <c r="A66" s="151" t="s">
        <v>380</v>
      </c>
      <c r="B66" s="154">
        <v>-6574144</v>
      </c>
      <c r="C66" s="154">
        <v>-6573536</v>
      </c>
      <c r="D66" s="154">
        <v>-608</v>
      </c>
      <c r="E66" s="154">
        <v>-8365795</v>
      </c>
      <c r="F66" s="154">
        <v>1791651</v>
      </c>
      <c r="G66" s="154"/>
    </row>
    <row r="67" spans="1:7">
      <c r="A67" s="151" t="s">
        <v>381</v>
      </c>
      <c r="B67" s="154">
        <v>5321727</v>
      </c>
      <c r="C67" s="154">
        <v>5323356</v>
      </c>
      <c r="D67" s="154">
        <v>-1629</v>
      </c>
      <c r="E67" s="154">
        <v>-736161</v>
      </c>
      <c r="F67" s="154">
        <v>6057888</v>
      </c>
      <c r="G67" s="154"/>
    </row>
    <row r="68" spans="1:7">
      <c r="A68" s="151" t="s">
        <v>382</v>
      </c>
      <c r="B68" s="154">
        <v>-3446360</v>
      </c>
      <c r="C68" s="154">
        <v>-3445622</v>
      </c>
      <c r="D68" s="154">
        <v>-738</v>
      </c>
      <c r="E68" s="154">
        <v>-2207321</v>
      </c>
      <c r="F68" s="154">
        <v>-1239039</v>
      </c>
      <c r="G68" s="154"/>
    </row>
    <row r="69" spans="1:7" ht="27" customHeight="1">
      <c r="A69" s="145" t="s">
        <v>383</v>
      </c>
      <c r="B69" s="154"/>
      <c r="C69" s="154"/>
      <c r="D69" s="154"/>
      <c r="E69" s="154"/>
      <c r="F69" s="154"/>
      <c r="G69" s="154"/>
    </row>
    <row r="70" spans="1:7">
      <c r="A70" s="151" t="s">
        <v>384</v>
      </c>
      <c r="B70" s="154">
        <v>1822176</v>
      </c>
      <c r="C70" s="154">
        <v>1823101</v>
      </c>
      <c r="D70" s="154">
        <v>-925</v>
      </c>
      <c r="E70" s="154">
        <v>-129178</v>
      </c>
      <c r="F70" s="154">
        <v>1951354</v>
      </c>
      <c r="G70" s="154"/>
    </row>
    <row r="71" spans="1:7">
      <c r="A71" s="151" t="s">
        <v>385</v>
      </c>
      <c r="B71" s="154">
        <v>38033777</v>
      </c>
      <c r="C71" s="154">
        <v>38035613</v>
      </c>
      <c r="D71" s="154">
        <v>-1836</v>
      </c>
      <c r="E71" s="154">
        <v>30272875</v>
      </c>
      <c r="F71" s="154">
        <v>7760902</v>
      </c>
      <c r="G71" s="154"/>
    </row>
    <row r="72" spans="1:7">
      <c r="A72" s="151" t="s">
        <v>386</v>
      </c>
      <c r="B72" s="154">
        <v>7536926</v>
      </c>
      <c r="C72" s="154">
        <v>7540282</v>
      </c>
      <c r="D72" s="154">
        <v>-3356</v>
      </c>
      <c r="E72" s="154">
        <v>5812184</v>
      </c>
      <c r="F72" s="154">
        <v>1724742</v>
      </c>
      <c r="G72" s="154"/>
    </row>
    <row r="73" spans="1:7">
      <c r="A73" s="151" t="s">
        <v>387</v>
      </c>
      <c r="B73" s="154">
        <v>-8927640</v>
      </c>
      <c r="C73" s="154">
        <v>-8926344</v>
      </c>
      <c r="D73" s="154">
        <v>-1296</v>
      </c>
      <c r="E73" s="154">
        <v>-6558961</v>
      </c>
      <c r="F73" s="154">
        <v>-2368679</v>
      </c>
      <c r="G73" s="154"/>
    </row>
    <row r="74" spans="1:7">
      <c r="A74" s="151" t="s">
        <v>388</v>
      </c>
      <c r="B74" s="154">
        <v>-25152160</v>
      </c>
      <c r="C74" s="154">
        <v>-25149910</v>
      </c>
      <c r="D74" s="154">
        <v>-2250</v>
      </c>
      <c r="E74" s="154">
        <v>-27013182</v>
      </c>
      <c r="F74" s="154">
        <v>1861022</v>
      </c>
      <c r="G74" s="154"/>
    </row>
    <row r="75" spans="1:7">
      <c r="A75" s="151" t="s">
        <v>389</v>
      </c>
      <c r="B75" s="154">
        <v>86621308</v>
      </c>
      <c r="C75" s="154">
        <v>86638083</v>
      </c>
      <c r="D75" s="154">
        <v>-16775</v>
      </c>
      <c r="E75" s="154">
        <v>94465688</v>
      </c>
      <c r="F75" s="154">
        <v>-7844380</v>
      </c>
      <c r="G75" s="154"/>
    </row>
    <row r="76" spans="1:7">
      <c r="A76" s="151" t="s">
        <v>390</v>
      </c>
      <c r="B76" s="154">
        <v>-10577850</v>
      </c>
      <c r="C76" s="154">
        <v>-10576671</v>
      </c>
      <c r="D76" s="154">
        <v>-1179</v>
      </c>
      <c r="E76" s="154">
        <v>-4604683</v>
      </c>
      <c r="F76" s="154">
        <v>-5973167</v>
      </c>
      <c r="G76" s="154"/>
    </row>
    <row r="77" spans="1:7">
      <c r="A77" s="151" t="s">
        <v>391</v>
      </c>
      <c r="B77" s="154">
        <v>62978983</v>
      </c>
      <c r="C77" s="154">
        <v>62982074</v>
      </c>
      <c r="D77" s="154">
        <v>-3091</v>
      </c>
      <c r="E77" s="154">
        <v>53969701</v>
      </c>
      <c r="F77" s="154">
        <v>9009282</v>
      </c>
      <c r="G77" s="154"/>
    </row>
    <row r="78" spans="1:7">
      <c r="A78" s="151" t="s">
        <v>392</v>
      </c>
      <c r="B78" s="154">
        <v>22509265</v>
      </c>
      <c r="C78" s="154">
        <v>22510680</v>
      </c>
      <c r="D78" s="154">
        <v>-1415</v>
      </c>
      <c r="E78" s="154">
        <v>16955055</v>
      </c>
      <c r="F78" s="154">
        <v>5554210</v>
      </c>
      <c r="G78" s="154"/>
    </row>
    <row r="79" spans="1:7">
      <c r="A79" s="151" t="s">
        <v>393</v>
      </c>
      <c r="B79" s="154">
        <v>10720570</v>
      </c>
      <c r="C79" s="154">
        <v>10723199</v>
      </c>
      <c r="D79" s="154">
        <v>-2629</v>
      </c>
      <c r="E79" s="154">
        <v>11823293</v>
      </c>
      <c r="F79" s="154">
        <v>-1102723</v>
      </c>
      <c r="G79" s="154"/>
    </row>
    <row r="80" spans="1:7">
      <c r="A80" s="151" t="s">
        <v>394</v>
      </c>
      <c r="B80" s="154">
        <v>-1102950</v>
      </c>
      <c r="C80" s="154">
        <v>-1100805</v>
      </c>
      <c r="D80" s="154">
        <v>-2145</v>
      </c>
      <c r="E80" s="154">
        <v>106051</v>
      </c>
      <c r="F80" s="154">
        <v>-1209001</v>
      </c>
      <c r="G80" s="154"/>
    </row>
    <row r="81" spans="1:7">
      <c r="A81" s="151" t="s">
        <v>395</v>
      </c>
      <c r="B81" s="154">
        <v>13531720</v>
      </c>
      <c r="C81" s="154">
        <v>13535200</v>
      </c>
      <c r="D81" s="154">
        <v>-3480</v>
      </c>
      <c r="E81" s="154">
        <v>16557971</v>
      </c>
      <c r="F81" s="154">
        <v>-3026251</v>
      </c>
      <c r="G81" s="154"/>
    </row>
    <row r="82" spans="1:7">
      <c r="A82" s="151" t="s">
        <v>396</v>
      </c>
      <c r="B82" s="154">
        <v>41169820</v>
      </c>
      <c r="C82" s="154">
        <v>41173624</v>
      </c>
      <c r="D82" s="154">
        <v>-3804</v>
      </c>
      <c r="E82" s="154">
        <v>31575863</v>
      </c>
      <c r="F82" s="154">
        <v>9593957</v>
      </c>
      <c r="G82" s="154"/>
    </row>
    <row r="83" spans="1:7" ht="27" customHeight="1">
      <c r="A83" s="145" t="s">
        <v>397</v>
      </c>
      <c r="B83" s="154"/>
      <c r="C83" s="154"/>
      <c r="D83" s="154"/>
      <c r="E83" s="154"/>
      <c r="F83" s="154"/>
      <c r="G83" s="154"/>
    </row>
    <row r="84" spans="1:7">
      <c r="A84" s="151" t="s">
        <v>398</v>
      </c>
      <c r="B84" s="154">
        <v>-575273</v>
      </c>
      <c r="C84" s="154">
        <v>-572183</v>
      </c>
      <c r="D84" s="154">
        <v>-3090</v>
      </c>
      <c r="E84" s="154">
        <v>-4273431</v>
      </c>
      <c r="F84" s="154">
        <v>3698158</v>
      </c>
      <c r="G84" s="154"/>
    </row>
    <row r="85" spans="1:7">
      <c r="A85" s="151" t="s">
        <v>399</v>
      </c>
      <c r="B85" s="154">
        <v>-7077223</v>
      </c>
      <c r="C85" s="154">
        <v>-7075935</v>
      </c>
      <c r="D85" s="154">
        <v>-1288</v>
      </c>
      <c r="E85" s="154">
        <v>-12325470</v>
      </c>
      <c r="F85" s="154">
        <v>5248247</v>
      </c>
      <c r="G85" s="154"/>
    </row>
    <row r="86" spans="1:7">
      <c r="A86" s="151" t="s">
        <v>400</v>
      </c>
      <c r="B86" s="154">
        <v>35289564</v>
      </c>
      <c r="C86" s="154">
        <v>35293295</v>
      </c>
      <c r="D86" s="154">
        <v>-3731</v>
      </c>
      <c r="E86" s="154">
        <v>32701961</v>
      </c>
      <c r="F86" s="154">
        <v>2587603</v>
      </c>
      <c r="G86" s="154"/>
    </row>
    <row r="87" spans="1:7">
      <c r="A87" s="151" t="s">
        <v>401</v>
      </c>
      <c r="B87" s="154">
        <v>2139816</v>
      </c>
      <c r="C87" s="154">
        <v>2141588</v>
      </c>
      <c r="D87" s="154">
        <v>-1772</v>
      </c>
      <c r="E87" s="154">
        <v>-22246</v>
      </c>
      <c r="F87" s="154">
        <v>2162062</v>
      </c>
      <c r="G87" s="154"/>
    </row>
    <row r="88" spans="1:7">
      <c r="A88" s="151" t="s">
        <v>402</v>
      </c>
      <c r="B88" s="154">
        <v>32316264</v>
      </c>
      <c r="C88" s="154">
        <v>32317661</v>
      </c>
      <c r="D88" s="154">
        <v>-1397</v>
      </c>
      <c r="E88" s="154">
        <v>25434558</v>
      </c>
      <c r="F88" s="154">
        <v>6881706</v>
      </c>
      <c r="G88" s="154"/>
    </row>
    <row r="89" spans="1:7">
      <c r="A89" s="151" t="s">
        <v>403</v>
      </c>
      <c r="B89" s="154">
        <v>-3733483</v>
      </c>
      <c r="C89" s="154">
        <v>-3732313</v>
      </c>
      <c r="D89" s="154">
        <v>-1170</v>
      </c>
      <c r="E89" s="154">
        <v>-3768139</v>
      </c>
      <c r="F89" s="154">
        <v>34656</v>
      </c>
      <c r="G89" s="154"/>
    </row>
    <row r="90" spans="1:7">
      <c r="A90" s="151" t="s">
        <v>404</v>
      </c>
      <c r="B90" s="154">
        <v>50825853</v>
      </c>
      <c r="C90" s="154">
        <v>50838036</v>
      </c>
      <c r="D90" s="154">
        <v>-12183</v>
      </c>
      <c r="E90" s="154">
        <v>55061177</v>
      </c>
      <c r="F90" s="154">
        <v>-4235324</v>
      </c>
      <c r="G90" s="154"/>
    </row>
    <row r="91" spans="1:7">
      <c r="A91" s="151" t="s">
        <v>405</v>
      </c>
      <c r="B91" s="154">
        <v>-5642781</v>
      </c>
      <c r="C91" s="154">
        <v>-5640524</v>
      </c>
      <c r="D91" s="154">
        <v>-2257</v>
      </c>
      <c r="E91" s="154">
        <v>-10782429</v>
      </c>
      <c r="F91" s="154">
        <v>5139648</v>
      </c>
      <c r="G91" s="154"/>
    </row>
    <row r="92" spans="1:7">
      <c r="A92" s="145" t="s">
        <v>406</v>
      </c>
      <c r="B92" s="154"/>
      <c r="C92" s="154"/>
      <c r="D92" s="154"/>
      <c r="E92" s="154"/>
      <c r="F92" s="154"/>
      <c r="G92" s="154"/>
    </row>
    <row r="93" spans="1:7">
      <c r="A93" s="151" t="s">
        <v>407</v>
      </c>
      <c r="B93" s="154">
        <v>7624131</v>
      </c>
      <c r="C93" s="154">
        <v>7625442</v>
      </c>
      <c r="D93" s="154">
        <v>-1311</v>
      </c>
      <c r="E93" s="154">
        <v>8579889</v>
      </c>
      <c r="F93" s="154">
        <v>-955758</v>
      </c>
      <c r="G93" s="154"/>
    </row>
    <row r="94" spans="1:7">
      <c r="A94" s="151" t="s">
        <v>408</v>
      </c>
      <c r="B94" s="154">
        <v>20770752</v>
      </c>
      <c r="C94" s="154">
        <v>20771581</v>
      </c>
      <c r="D94" s="154">
        <v>-829</v>
      </c>
      <c r="E94" s="154">
        <v>14262690</v>
      </c>
      <c r="F94" s="154">
        <v>6508062</v>
      </c>
      <c r="G94" s="154"/>
    </row>
    <row r="95" spans="1:7">
      <c r="A95" s="151" t="s">
        <v>409</v>
      </c>
      <c r="B95" s="154">
        <v>40369990</v>
      </c>
      <c r="C95" s="154">
        <v>40371194</v>
      </c>
      <c r="D95" s="154">
        <v>-1204</v>
      </c>
      <c r="E95" s="154">
        <v>41731576</v>
      </c>
      <c r="F95" s="154">
        <v>-1361586</v>
      </c>
      <c r="G95" s="154"/>
    </row>
    <row r="96" spans="1:7">
      <c r="A96" s="151" t="s">
        <v>410</v>
      </c>
      <c r="B96" s="154">
        <v>8632262</v>
      </c>
      <c r="C96" s="154">
        <v>8632828</v>
      </c>
      <c r="D96" s="154">
        <v>-566</v>
      </c>
      <c r="E96" s="154">
        <v>5996437</v>
      </c>
      <c r="F96" s="154">
        <v>2635825</v>
      </c>
      <c r="G96" s="154"/>
    </row>
    <row r="97" spans="1:7">
      <c r="A97" s="151" t="s">
        <v>411</v>
      </c>
      <c r="B97" s="154">
        <v>127670818</v>
      </c>
      <c r="C97" s="154">
        <v>127678036</v>
      </c>
      <c r="D97" s="154">
        <v>-7218</v>
      </c>
      <c r="E97" s="154">
        <v>130305425</v>
      </c>
      <c r="F97" s="154">
        <v>-2634607</v>
      </c>
      <c r="G97" s="154"/>
    </row>
    <row r="98" spans="1:7">
      <c r="A98" s="151" t="s">
        <v>412</v>
      </c>
      <c r="B98" s="154">
        <v>35068377</v>
      </c>
      <c r="C98" s="154">
        <v>35070034</v>
      </c>
      <c r="D98" s="154">
        <v>-1657</v>
      </c>
      <c r="E98" s="154">
        <v>25129638</v>
      </c>
      <c r="F98" s="154">
        <v>9938739</v>
      </c>
      <c r="G98" s="154"/>
    </row>
    <row r="99" spans="1:7">
      <c r="A99" s="151" t="s">
        <v>413</v>
      </c>
      <c r="B99" s="154">
        <v>14815604</v>
      </c>
      <c r="C99" s="154">
        <v>14817176</v>
      </c>
      <c r="D99" s="154">
        <v>-1572</v>
      </c>
      <c r="E99" s="154">
        <v>13496783</v>
      </c>
      <c r="F99" s="154">
        <v>1318821</v>
      </c>
      <c r="G99" s="154"/>
    </row>
    <row r="100" spans="1:7">
      <c r="A100" s="151" t="s">
        <v>414</v>
      </c>
      <c r="B100" s="154">
        <v>36901074</v>
      </c>
      <c r="C100" s="154">
        <v>36903864</v>
      </c>
      <c r="D100" s="154">
        <v>-2790</v>
      </c>
      <c r="E100" s="154">
        <v>35072755</v>
      </c>
      <c r="F100" s="154">
        <v>1828319</v>
      </c>
      <c r="G100" s="154"/>
    </row>
    <row r="101" spans="1:7">
      <c r="A101" s="151" t="s">
        <v>415</v>
      </c>
      <c r="B101" s="154">
        <v>-2973304</v>
      </c>
      <c r="C101" s="154">
        <v>-2969770</v>
      </c>
      <c r="D101" s="154">
        <v>-3534</v>
      </c>
      <c r="E101" s="154">
        <v>-6138447</v>
      </c>
      <c r="F101" s="154">
        <v>3165143</v>
      </c>
      <c r="G101" s="154"/>
    </row>
    <row r="102" spans="1:7">
      <c r="A102" s="151" t="s">
        <v>416</v>
      </c>
      <c r="B102" s="154">
        <v>-3209459</v>
      </c>
      <c r="C102" s="154">
        <v>-3208184</v>
      </c>
      <c r="D102" s="154">
        <v>-1275</v>
      </c>
      <c r="E102" s="154">
        <v>-2398920</v>
      </c>
      <c r="F102" s="154">
        <v>-810539</v>
      </c>
      <c r="G102" s="154"/>
    </row>
    <row r="103" spans="1:7">
      <c r="A103" s="151" t="s">
        <v>417</v>
      </c>
      <c r="B103" s="154">
        <v>27763528</v>
      </c>
      <c r="C103" s="154">
        <v>27765324</v>
      </c>
      <c r="D103" s="154">
        <v>-1796</v>
      </c>
      <c r="E103" s="154">
        <v>21599086</v>
      </c>
      <c r="F103" s="154">
        <v>6164442</v>
      </c>
      <c r="G103" s="154"/>
    </row>
    <row r="104" spans="1:7">
      <c r="A104" s="151" t="s">
        <v>418</v>
      </c>
      <c r="B104" s="154">
        <v>52481374</v>
      </c>
      <c r="C104" s="154">
        <v>52485167</v>
      </c>
      <c r="D104" s="154">
        <v>-3793</v>
      </c>
      <c r="E104" s="154">
        <v>43654588</v>
      </c>
      <c r="F104" s="154">
        <v>8826786</v>
      </c>
      <c r="G104" s="154"/>
    </row>
    <row r="105" spans="1:7" ht="27" customHeight="1">
      <c r="A105" s="145" t="s">
        <v>419</v>
      </c>
      <c r="B105" s="154"/>
      <c r="C105" s="154"/>
      <c r="D105" s="154"/>
      <c r="E105" s="154"/>
      <c r="F105" s="154"/>
      <c r="G105" s="154"/>
    </row>
    <row r="106" spans="1:7">
      <c r="A106" s="151" t="s">
        <v>420</v>
      </c>
      <c r="B106" s="154">
        <v>-1294437</v>
      </c>
      <c r="C106" s="154">
        <v>-1285986</v>
      </c>
      <c r="D106" s="154">
        <v>-8451</v>
      </c>
      <c r="E106" s="154">
        <v>3271019</v>
      </c>
      <c r="F106" s="154">
        <v>-4565456</v>
      </c>
      <c r="G106" s="154"/>
    </row>
    <row r="107" spans="1:7" ht="27" customHeight="1">
      <c r="A107" s="145" t="s">
        <v>421</v>
      </c>
      <c r="B107" s="154"/>
      <c r="C107" s="154"/>
      <c r="D107" s="154"/>
      <c r="E107" s="154"/>
      <c r="F107" s="154"/>
      <c r="G107" s="154"/>
    </row>
    <row r="108" spans="1:7">
      <c r="A108" s="151" t="s">
        <v>422</v>
      </c>
      <c r="B108" s="154">
        <v>64689280</v>
      </c>
      <c r="C108" s="154">
        <v>64692379</v>
      </c>
      <c r="D108" s="154">
        <v>-3099</v>
      </c>
      <c r="E108" s="154">
        <v>50035900</v>
      </c>
      <c r="F108" s="154">
        <v>14653380</v>
      </c>
      <c r="G108" s="154"/>
    </row>
    <row r="109" spans="1:7">
      <c r="A109" s="151" t="s">
        <v>423</v>
      </c>
      <c r="B109" s="154">
        <v>71679881</v>
      </c>
      <c r="C109" s="154">
        <v>71688485</v>
      </c>
      <c r="D109" s="154">
        <v>-8604</v>
      </c>
      <c r="E109" s="154">
        <v>53392105</v>
      </c>
      <c r="F109" s="154">
        <v>18287776</v>
      </c>
      <c r="G109" s="154"/>
    </row>
    <row r="110" spans="1:7">
      <c r="A110" s="151" t="s">
        <v>424</v>
      </c>
      <c r="B110" s="154">
        <v>16153539</v>
      </c>
      <c r="C110" s="154">
        <v>16155382</v>
      </c>
      <c r="D110" s="154">
        <v>-1843</v>
      </c>
      <c r="E110" s="154">
        <v>6369495</v>
      </c>
      <c r="F110" s="154">
        <v>9784044</v>
      </c>
      <c r="G110" s="154"/>
    </row>
    <row r="111" spans="1:7">
      <c r="A111" s="151" t="s">
        <v>425</v>
      </c>
      <c r="B111" s="154">
        <v>5679555</v>
      </c>
      <c r="C111" s="154">
        <v>5683713</v>
      </c>
      <c r="D111" s="154">
        <v>-4158</v>
      </c>
      <c r="E111" s="154">
        <v>3001027</v>
      </c>
      <c r="F111" s="154">
        <v>2678528</v>
      </c>
      <c r="G111" s="154"/>
    </row>
    <row r="112" spans="1:7">
      <c r="A112" s="151" t="s">
        <v>426</v>
      </c>
      <c r="B112" s="154">
        <v>8623745</v>
      </c>
      <c r="C112" s="154">
        <v>8626264</v>
      </c>
      <c r="D112" s="154">
        <v>-2519</v>
      </c>
      <c r="E112" s="154">
        <v>7877649</v>
      </c>
      <c r="F112" s="154">
        <v>746096</v>
      </c>
      <c r="G112" s="154"/>
    </row>
    <row r="113" spans="1:7" ht="27" customHeight="1">
      <c r="A113" s="145" t="s">
        <v>427</v>
      </c>
      <c r="B113" s="154"/>
      <c r="C113" s="154"/>
      <c r="D113" s="154"/>
      <c r="E113" s="154"/>
      <c r="F113" s="154"/>
      <c r="G113" s="154"/>
    </row>
    <row r="114" spans="1:7">
      <c r="A114" s="151" t="s">
        <v>428</v>
      </c>
      <c r="B114" s="154">
        <v>-24488595</v>
      </c>
      <c r="C114" s="154">
        <v>-24486176</v>
      </c>
      <c r="D114" s="154">
        <v>-2419</v>
      </c>
      <c r="E114" s="154">
        <v>-23068166</v>
      </c>
      <c r="F114" s="154">
        <v>-1420429</v>
      </c>
      <c r="G114" s="154"/>
    </row>
    <row r="115" spans="1:7">
      <c r="A115" s="151" t="s">
        <v>429</v>
      </c>
      <c r="B115" s="154">
        <v>-5374</v>
      </c>
      <c r="C115" s="154">
        <v>-3696</v>
      </c>
      <c r="D115" s="154">
        <v>-1678</v>
      </c>
      <c r="E115" s="154">
        <v>-2662862</v>
      </c>
      <c r="F115" s="154">
        <v>2657488</v>
      </c>
      <c r="G115" s="154"/>
    </row>
    <row r="116" spans="1:7">
      <c r="A116" s="151" t="s">
        <v>430</v>
      </c>
      <c r="B116" s="154">
        <v>-49576413</v>
      </c>
      <c r="C116" s="154">
        <v>-49573102</v>
      </c>
      <c r="D116" s="154">
        <v>-3311</v>
      </c>
      <c r="E116" s="154">
        <v>-42433835</v>
      </c>
      <c r="F116" s="154">
        <v>-7142578</v>
      </c>
      <c r="G116" s="154"/>
    </row>
    <row r="117" spans="1:7">
      <c r="A117" s="151" t="s">
        <v>431</v>
      </c>
      <c r="B117" s="154">
        <v>-32550168</v>
      </c>
      <c r="C117" s="154">
        <v>-32547666</v>
      </c>
      <c r="D117" s="154">
        <v>-2502</v>
      </c>
      <c r="E117" s="154">
        <v>-24682169</v>
      </c>
      <c r="F117" s="154">
        <v>-7867999</v>
      </c>
      <c r="G117" s="154"/>
    </row>
    <row r="118" spans="1:7">
      <c r="A118" s="151" t="s">
        <v>432</v>
      </c>
      <c r="B118" s="154">
        <v>51549988</v>
      </c>
      <c r="C118" s="154">
        <v>51553707</v>
      </c>
      <c r="D118" s="154">
        <v>-3719</v>
      </c>
      <c r="E118" s="154">
        <v>57312894</v>
      </c>
      <c r="F118" s="154">
        <v>-5762906</v>
      </c>
      <c r="G118" s="154"/>
    </row>
    <row r="119" spans="1:7">
      <c r="A119" s="151" t="s">
        <v>433</v>
      </c>
      <c r="B119" s="154">
        <v>-212701518</v>
      </c>
      <c r="C119" s="154">
        <v>-212678368</v>
      </c>
      <c r="D119" s="154">
        <v>-23150</v>
      </c>
      <c r="E119" s="154">
        <v>-206420457</v>
      </c>
      <c r="F119" s="154">
        <v>-6281061</v>
      </c>
      <c r="G119" s="154"/>
    </row>
    <row r="120" spans="1:7">
      <c r="A120" s="151" t="s">
        <v>434</v>
      </c>
      <c r="B120" s="154">
        <v>57667087</v>
      </c>
      <c r="C120" s="154">
        <v>57673064</v>
      </c>
      <c r="D120" s="154">
        <v>-5977</v>
      </c>
      <c r="E120" s="154">
        <v>71573334</v>
      </c>
      <c r="F120" s="154">
        <v>-13906247</v>
      </c>
      <c r="G120" s="154"/>
    </row>
    <row r="121" spans="1:7">
      <c r="A121" s="151" t="s">
        <v>435</v>
      </c>
      <c r="B121" s="154">
        <v>-28831753</v>
      </c>
      <c r="C121" s="154">
        <v>-28827706</v>
      </c>
      <c r="D121" s="154">
        <v>-4047</v>
      </c>
      <c r="E121" s="154">
        <v>-22657490</v>
      </c>
      <c r="F121" s="154">
        <v>-6174263</v>
      </c>
      <c r="G121" s="154"/>
    </row>
    <row r="122" spans="1:7">
      <c r="A122" s="151" t="s">
        <v>436</v>
      </c>
      <c r="B122" s="154">
        <v>-9320705</v>
      </c>
      <c r="C122" s="154">
        <v>-9318703</v>
      </c>
      <c r="D122" s="154">
        <v>-2002</v>
      </c>
      <c r="E122" s="154">
        <v>-10501995</v>
      </c>
      <c r="F122" s="154">
        <v>1181290</v>
      </c>
      <c r="G122" s="154"/>
    </row>
    <row r="123" spans="1:7">
      <c r="A123" s="151" t="s">
        <v>437</v>
      </c>
      <c r="B123" s="154">
        <v>-24870870</v>
      </c>
      <c r="C123" s="154">
        <v>-24868266</v>
      </c>
      <c r="D123" s="154">
        <v>-2604</v>
      </c>
      <c r="E123" s="154">
        <v>-24517127</v>
      </c>
      <c r="F123" s="154">
        <v>-353743</v>
      </c>
      <c r="G123" s="154"/>
    </row>
    <row r="124" spans="1:7">
      <c r="A124" s="151" t="s">
        <v>438</v>
      </c>
      <c r="B124" s="154">
        <v>4691632</v>
      </c>
      <c r="C124" s="154">
        <v>4694166</v>
      </c>
      <c r="D124" s="154">
        <v>-2534</v>
      </c>
      <c r="E124" s="154">
        <v>6360665</v>
      </c>
      <c r="F124" s="154">
        <v>-1669033</v>
      </c>
      <c r="G124" s="154"/>
    </row>
    <row r="125" spans="1:7">
      <c r="A125" s="151" t="s">
        <v>439</v>
      </c>
      <c r="B125" s="154">
        <v>112440647</v>
      </c>
      <c r="C125" s="154">
        <v>112450922</v>
      </c>
      <c r="D125" s="154">
        <v>-10275</v>
      </c>
      <c r="E125" s="154">
        <v>68776134</v>
      </c>
      <c r="F125" s="154">
        <v>43664513</v>
      </c>
      <c r="G125" s="154"/>
    </row>
    <row r="126" spans="1:7">
      <c r="A126" s="151" t="s">
        <v>440</v>
      </c>
      <c r="B126" s="154">
        <v>-56979337</v>
      </c>
      <c r="C126" s="154">
        <v>-56974538</v>
      </c>
      <c r="D126" s="154">
        <v>-4799</v>
      </c>
      <c r="E126" s="154">
        <v>-57758555</v>
      </c>
      <c r="F126" s="154">
        <v>779218</v>
      </c>
      <c r="G126" s="154"/>
    </row>
    <row r="127" spans="1:7">
      <c r="A127" s="151" t="s">
        <v>441</v>
      </c>
      <c r="B127" s="154">
        <v>-18611500</v>
      </c>
      <c r="C127" s="154">
        <v>-18605537</v>
      </c>
      <c r="D127" s="154">
        <v>-5963</v>
      </c>
      <c r="E127" s="154">
        <v>-18685633</v>
      </c>
      <c r="F127" s="154">
        <v>74133</v>
      </c>
      <c r="G127" s="154"/>
    </row>
    <row r="128" spans="1:7">
      <c r="A128" s="151" t="s">
        <v>442</v>
      </c>
      <c r="B128" s="154">
        <v>-55232171</v>
      </c>
      <c r="C128" s="154">
        <v>-55228496</v>
      </c>
      <c r="D128" s="154">
        <v>-3675</v>
      </c>
      <c r="E128" s="154">
        <v>-59237018</v>
      </c>
      <c r="F128" s="154">
        <v>4004847</v>
      </c>
      <c r="G128" s="154"/>
    </row>
    <row r="129" spans="1:7">
      <c r="A129" s="151" t="s">
        <v>443</v>
      </c>
      <c r="B129" s="154">
        <v>5786676</v>
      </c>
      <c r="C129" s="154">
        <v>5802631</v>
      </c>
      <c r="D129" s="154">
        <v>-15955</v>
      </c>
      <c r="E129" s="154">
        <v>19329570</v>
      </c>
      <c r="F129" s="154">
        <v>-13542894</v>
      </c>
      <c r="G129" s="154"/>
    </row>
    <row r="130" spans="1:7">
      <c r="A130" s="151" t="s">
        <v>444</v>
      </c>
      <c r="B130" s="154">
        <v>-181848562</v>
      </c>
      <c r="C130" s="154">
        <v>-181804785</v>
      </c>
      <c r="D130" s="154">
        <v>-43777</v>
      </c>
      <c r="E130" s="154">
        <v>-211554582</v>
      </c>
      <c r="F130" s="154">
        <v>29706020</v>
      </c>
      <c r="G130" s="154"/>
    </row>
    <row r="131" spans="1:7">
      <c r="A131" s="151" t="s">
        <v>445</v>
      </c>
      <c r="B131" s="154">
        <v>-13283734</v>
      </c>
      <c r="C131" s="154">
        <v>-13281547</v>
      </c>
      <c r="D131" s="154">
        <v>-2187</v>
      </c>
      <c r="E131" s="154">
        <v>-17473808</v>
      </c>
      <c r="F131" s="154">
        <v>4190074</v>
      </c>
      <c r="G131" s="154"/>
    </row>
    <row r="132" spans="1:7">
      <c r="A132" s="151" t="s">
        <v>446</v>
      </c>
      <c r="B132" s="154">
        <v>-13030666</v>
      </c>
      <c r="C132" s="154">
        <v>-13029354</v>
      </c>
      <c r="D132" s="154">
        <v>-1312</v>
      </c>
      <c r="E132" s="154">
        <v>-17527837</v>
      </c>
      <c r="F132" s="154">
        <v>4497171</v>
      </c>
      <c r="G132" s="154"/>
    </row>
    <row r="133" spans="1:7">
      <c r="A133" s="151" t="s">
        <v>447</v>
      </c>
      <c r="B133" s="154">
        <v>99251</v>
      </c>
      <c r="C133" s="154">
        <v>101949</v>
      </c>
      <c r="D133" s="154">
        <v>-2698</v>
      </c>
      <c r="E133" s="154">
        <v>316300</v>
      </c>
      <c r="F133" s="154">
        <v>-217049</v>
      </c>
      <c r="G133" s="154"/>
    </row>
    <row r="134" spans="1:7">
      <c r="A134" s="151" t="s">
        <v>448</v>
      </c>
      <c r="B134" s="154">
        <v>-5586573</v>
      </c>
      <c r="C134" s="154">
        <v>-5583445</v>
      </c>
      <c r="D134" s="154">
        <v>-3128</v>
      </c>
      <c r="E134" s="154">
        <v>-4842861</v>
      </c>
      <c r="F134" s="154">
        <v>-743712</v>
      </c>
      <c r="G134" s="154"/>
    </row>
    <row r="135" spans="1:7">
      <c r="A135" s="151" t="s">
        <v>449</v>
      </c>
      <c r="B135" s="154">
        <v>-26250040</v>
      </c>
      <c r="C135" s="154">
        <v>-26247102</v>
      </c>
      <c r="D135" s="154">
        <v>-2938</v>
      </c>
      <c r="E135" s="154">
        <v>-27273180</v>
      </c>
      <c r="F135" s="154">
        <v>1023140</v>
      </c>
      <c r="G135" s="154"/>
    </row>
    <row r="136" spans="1:7">
      <c r="A136" s="151" t="s">
        <v>450</v>
      </c>
      <c r="B136" s="154">
        <v>-49934605</v>
      </c>
      <c r="C136" s="154">
        <v>-49930579</v>
      </c>
      <c r="D136" s="154">
        <v>-4026</v>
      </c>
      <c r="E136" s="154">
        <v>-51259581</v>
      </c>
      <c r="F136" s="154">
        <v>1324976</v>
      </c>
      <c r="G136" s="154"/>
    </row>
    <row r="137" spans="1:7">
      <c r="A137" s="151" t="s">
        <v>451</v>
      </c>
      <c r="B137" s="154">
        <v>-7330265</v>
      </c>
      <c r="C137" s="154">
        <v>-7327953</v>
      </c>
      <c r="D137" s="154">
        <v>-2312</v>
      </c>
      <c r="E137" s="154">
        <v>-8967295</v>
      </c>
      <c r="F137" s="154">
        <v>1637030</v>
      </c>
      <c r="G137" s="154"/>
    </row>
    <row r="138" spans="1:7">
      <c r="A138" s="151" t="s">
        <v>452</v>
      </c>
      <c r="B138" s="154">
        <v>-56877022</v>
      </c>
      <c r="C138" s="154">
        <v>-56873376</v>
      </c>
      <c r="D138" s="154">
        <v>-3646</v>
      </c>
      <c r="E138" s="154">
        <v>-49745030</v>
      </c>
      <c r="F138" s="154">
        <v>-7131992</v>
      </c>
      <c r="G138" s="154"/>
    </row>
    <row r="139" spans="1:7">
      <c r="A139" s="151" t="s">
        <v>453</v>
      </c>
      <c r="B139" s="154">
        <v>5225737</v>
      </c>
      <c r="C139" s="154">
        <v>5227686</v>
      </c>
      <c r="D139" s="154">
        <v>-1949</v>
      </c>
      <c r="E139" s="154">
        <v>-3137160</v>
      </c>
      <c r="F139" s="154">
        <v>8362897</v>
      </c>
      <c r="G139" s="154"/>
    </row>
    <row r="140" spans="1:7">
      <c r="A140" s="151" t="s">
        <v>454</v>
      </c>
      <c r="B140" s="154">
        <v>-25295095</v>
      </c>
      <c r="C140" s="154">
        <v>-25288482</v>
      </c>
      <c r="D140" s="154">
        <v>-6613</v>
      </c>
      <c r="E140" s="154">
        <v>-13361553</v>
      </c>
      <c r="F140" s="154">
        <v>-11933542</v>
      </c>
      <c r="G140" s="154"/>
    </row>
    <row r="141" spans="1:7">
      <c r="A141" s="151" t="s">
        <v>455</v>
      </c>
      <c r="B141" s="154">
        <v>-99231750</v>
      </c>
      <c r="C141" s="154">
        <v>-99224818</v>
      </c>
      <c r="D141" s="154">
        <v>-6932</v>
      </c>
      <c r="E141" s="154">
        <v>-91930609</v>
      </c>
      <c r="F141" s="154">
        <v>-7301141</v>
      </c>
      <c r="G141" s="154"/>
    </row>
    <row r="142" spans="1:7">
      <c r="A142" s="151" t="s">
        <v>456</v>
      </c>
      <c r="B142" s="154">
        <v>971697</v>
      </c>
      <c r="C142" s="154">
        <v>975698</v>
      </c>
      <c r="D142" s="154">
        <v>-4001</v>
      </c>
      <c r="E142" s="154">
        <v>-3152061</v>
      </c>
      <c r="F142" s="154">
        <v>4123758</v>
      </c>
      <c r="G142" s="154"/>
    </row>
    <row r="143" spans="1:7">
      <c r="A143" s="151" t="s">
        <v>457</v>
      </c>
      <c r="B143" s="154">
        <v>-30341599</v>
      </c>
      <c r="C143" s="154">
        <v>-30339194</v>
      </c>
      <c r="D143" s="154">
        <v>-2405</v>
      </c>
      <c r="E143" s="154">
        <v>-20465118</v>
      </c>
      <c r="F143" s="154">
        <v>-9876481</v>
      </c>
      <c r="G143" s="154"/>
    </row>
    <row r="144" spans="1:7">
      <c r="A144" s="151" t="s">
        <v>458</v>
      </c>
      <c r="B144" s="154">
        <v>-4599037</v>
      </c>
      <c r="C144" s="154">
        <v>-4593384</v>
      </c>
      <c r="D144" s="154">
        <v>-5653</v>
      </c>
      <c r="E144" s="154">
        <v>-4279024</v>
      </c>
      <c r="F144" s="154">
        <v>-320013</v>
      </c>
      <c r="G144" s="154"/>
    </row>
    <row r="145" spans="1:7">
      <c r="A145" s="151" t="s">
        <v>459</v>
      </c>
      <c r="B145" s="154">
        <v>-12254713</v>
      </c>
      <c r="C145" s="154">
        <v>-12253178</v>
      </c>
      <c r="D145" s="154">
        <v>-1535</v>
      </c>
      <c r="E145" s="154">
        <v>-15083385</v>
      </c>
      <c r="F145" s="154">
        <v>2828672</v>
      </c>
      <c r="G145" s="154"/>
    </row>
    <row r="146" spans="1:7">
      <c r="A146" s="151" t="s">
        <v>460</v>
      </c>
      <c r="B146" s="154">
        <v>6240660</v>
      </c>
      <c r="C146" s="154">
        <v>6242909</v>
      </c>
      <c r="D146" s="154">
        <v>-2249</v>
      </c>
      <c r="E146" s="154">
        <v>6478179</v>
      </c>
      <c r="F146" s="154">
        <v>-237519</v>
      </c>
      <c r="G146" s="154"/>
    </row>
    <row r="147" spans="1:7" ht="27" customHeight="1">
      <c r="A147" s="145" t="s">
        <v>461</v>
      </c>
      <c r="B147" s="154"/>
      <c r="C147" s="154"/>
      <c r="D147" s="154"/>
      <c r="E147" s="154"/>
      <c r="F147" s="154"/>
      <c r="G147" s="154"/>
    </row>
    <row r="148" spans="1:7">
      <c r="A148" s="151" t="s">
        <v>462</v>
      </c>
      <c r="B148" s="154">
        <v>18430867</v>
      </c>
      <c r="C148" s="154">
        <v>18436569</v>
      </c>
      <c r="D148" s="154">
        <v>-5702</v>
      </c>
      <c r="E148" s="154">
        <v>18467840</v>
      </c>
      <c r="F148" s="154">
        <v>-36973</v>
      </c>
      <c r="G148" s="154"/>
    </row>
    <row r="149" spans="1:7">
      <c r="A149" s="151" t="s">
        <v>463</v>
      </c>
      <c r="B149" s="154">
        <v>-18535720</v>
      </c>
      <c r="C149" s="154">
        <v>-18523667</v>
      </c>
      <c r="D149" s="154">
        <v>-12053</v>
      </c>
      <c r="E149" s="154">
        <v>-12650167</v>
      </c>
      <c r="F149" s="154">
        <v>-5885553</v>
      </c>
      <c r="G149" s="154"/>
    </row>
    <row r="150" spans="1:7">
      <c r="A150" s="151" t="s">
        <v>464</v>
      </c>
      <c r="B150" s="154">
        <v>-5268467</v>
      </c>
      <c r="C150" s="154">
        <v>-5266990</v>
      </c>
      <c r="D150" s="154">
        <v>-1477</v>
      </c>
      <c r="E150" s="154">
        <v>-11050141</v>
      </c>
      <c r="F150" s="154">
        <v>5781674</v>
      </c>
      <c r="G150" s="154"/>
    </row>
    <row r="151" spans="1:7">
      <c r="A151" s="151" t="s">
        <v>465</v>
      </c>
      <c r="B151" s="154">
        <v>2086183</v>
      </c>
      <c r="C151" s="154">
        <v>2099779</v>
      </c>
      <c r="D151" s="154">
        <v>-13596</v>
      </c>
      <c r="E151" s="154">
        <v>1044501</v>
      </c>
      <c r="F151" s="154">
        <v>1041682</v>
      </c>
      <c r="G151" s="154"/>
    </row>
    <row r="152" spans="1:7">
      <c r="A152" s="151" t="s">
        <v>466</v>
      </c>
      <c r="B152" s="154">
        <v>-11583668</v>
      </c>
      <c r="C152" s="154">
        <v>-11579629</v>
      </c>
      <c r="D152" s="154">
        <v>-4039</v>
      </c>
      <c r="E152" s="154">
        <v>-3253952</v>
      </c>
      <c r="F152" s="154">
        <v>-8329716</v>
      </c>
      <c r="G152" s="154"/>
    </row>
    <row r="153" spans="1:7">
      <c r="A153" s="151" t="s">
        <v>467</v>
      </c>
      <c r="B153" s="154">
        <v>-49386380</v>
      </c>
      <c r="C153" s="154">
        <v>-49375409</v>
      </c>
      <c r="D153" s="154">
        <v>-10971</v>
      </c>
      <c r="E153" s="154">
        <v>-66487971</v>
      </c>
      <c r="F153" s="154">
        <v>17101591</v>
      </c>
      <c r="G153" s="154"/>
    </row>
    <row r="154" spans="1:7" ht="21.75" customHeight="1">
      <c r="A154" s="145" t="s">
        <v>468</v>
      </c>
      <c r="B154" s="154"/>
      <c r="C154" s="154"/>
      <c r="D154" s="154"/>
      <c r="E154" s="154"/>
      <c r="F154" s="154"/>
      <c r="G154" s="154"/>
    </row>
    <row r="155" spans="1:7">
      <c r="A155" s="151" t="s">
        <v>469</v>
      </c>
      <c r="B155" s="154">
        <v>153062</v>
      </c>
      <c r="C155" s="154">
        <v>157519</v>
      </c>
      <c r="D155" s="154">
        <v>-4457</v>
      </c>
      <c r="E155" s="154">
        <v>4298726</v>
      </c>
      <c r="F155" s="154">
        <v>-4145664</v>
      </c>
      <c r="G155" s="154"/>
    </row>
    <row r="156" spans="1:7">
      <c r="A156" s="151" t="s">
        <v>470</v>
      </c>
      <c r="B156" s="154">
        <v>62870300</v>
      </c>
      <c r="C156" s="154">
        <v>62875491</v>
      </c>
      <c r="D156" s="154">
        <v>-5191</v>
      </c>
      <c r="E156" s="154">
        <v>57705320</v>
      </c>
      <c r="F156" s="154">
        <v>5164980</v>
      </c>
      <c r="G156" s="154"/>
    </row>
    <row r="157" spans="1:7">
      <c r="A157" s="151" t="s">
        <v>471</v>
      </c>
      <c r="B157" s="154">
        <v>1448209</v>
      </c>
      <c r="C157" s="154">
        <v>1449556</v>
      </c>
      <c r="D157" s="154">
        <v>-1347</v>
      </c>
      <c r="E157" s="154">
        <v>-360396</v>
      </c>
      <c r="F157" s="154">
        <v>1808605</v>
      </c>
      <c r="G157" s="154"/>
    </row>
    <row r="158" spans="1:7">
      <c r="A158" s="151" t="s">
        <v>472</v>
      </c>
      <c r="B158" s="154">
        <v>-2000266</v>
      </c>
      <c r="C158" s="154">
        <v>-1998827</v>
      </c>
      <c r="D158" s="154">
        <v>-1439</v>
      </c>
      <c r="E158" s="154">
        <v>1941376</v>
      </c>
      <c r="F158" s="154">
        <v>-3941642</v>
      </c>
      <c r="G158" s="154"/>
    </row>
    <row r="159" spans="1:7">
      <c r="A159" s="151" t="s">
        <v>473</v>
      </c>
      <c r="B159" s="154">
        <v>-5124046</v>
      </c>
      <c r="C159" s="154">
        <v>-5110145</v>
      </c>
      <c r="D159" s="154">
        <v>-13901</v>
      </c>
      <c r="E159" s="154">
        <v>-13277145</v>
      </c>
      <c r="F159" s="154">
        <v>8153099</v>
      </c>
      <c r="G159" s="154"/>
    </row>
    <row r="160" spans="1:7">
      <c r="A160" s="151" t="s">
        <v>474</v>
      </c>
      <c r="B160" s="154">
        <v>12962119</v>
      </c>
      <c r="C160" s="154">
        <v>12962489</v>
      </c>
      <c r="D160" s="154">
        <v>-370</v>
      </c>
      <c r="E160" s="154">
        <v>12755050</v>
      </c>
      <c r="F160" s="154">
        <v>207069</v>
      </c>
      <c r="G160" s="154"/>
    </row>
    <row r="161" spans="1:7">
      <c r="A161" s="151" t="s">
        <v>475</v>
      </c>
      <c r="B161" s="154">
        <v>2923106</v>
      </c>
      <c r="C161" s="154">
        <v>2923960</v>
      </c>
      <c r="D161" s="154">
        <v>-854</v>
      </c>
      <c r="E161" s="154">
        <v>5429761</v>
      </c>
      <c r="F161" s="154">
        <v>-2506655</v>
      </c>
      <c r="G161" s="154"/>
    </row>
    <row r="162" spans="1:7">
      <c r="A162" s="151" t="s">
        <v>476</v>
      </c>
      <c r="B162" s="154">
        <v>22560142</v>
      </c>
      <c r="C162" s="154">
        <v>22564876</v>
      </c>
      <c r="D162" s="154">
        <v>-4734</v>
      </c>
      <c r="E162" s="154">
        <v>20280589</v>
      </c>
      <c r="F162" s="154">
        <v>2279553</v>
      </c>
      <c r="G162" s="154"/>
    </row>
    <row r="163" spans="1:7">
      <c r="A163" s="151" t="s">
        <v>477</v>
      </c>
      <c r="B163" s="154">
        <v>-9616472</v>
      </c>
      <c r="C163" s="154">
        <v>-9615688</v>
      </c>
      <c r="D163" s="154">
        <v>-784</v>
      </c>
      <c r="E163" s="154">
        <v>-16522472</v>
      </c>
      <c r="F163" s="154">
        <v>6906000</v>
      </c>
      <c r="G163" s="154"/>
    </row>
    <row r="164" spans="1:7">
      <c r="A164" s="151" t="s">
        <v>478</v>
      </c>
      <c r="B164" s="154">
        <v>6563867</v>
      </c>
      <c r="C164" s="154">
        <v>6564535</v>
      </c>
      <c r="D164" s="154">
        <v>-668</v>
      </c>
      <c r="E164" s="154">
        <v>7440579</v>
      </c>
      <c r="F164" s="154">
        <v>-876712</v>
      </c>
      <c r="G164" s="154"/>
    </row>
    <row r="165" spans="1:7">
      <c r="A165" s="151" t="s">
        <v>479</v>
      </c>
      <c r="B165" s="154">
        <v>1370654</v>
      </c>
      <c r="C165" s="154">
        <v>1371167</v>
      </c>
      <c r="D165" s="154">
        <v>-513</v>
      </c>
      <c r="E165" s="154">
        <v>3016429</v>
      </c>
      <c r="F165" s="154">
        <v>-1645775</v>
      </c>
      <c r="G165" s="154"/>
    </row>
    <row r="166" spans="1:7">
      <c r="A166" s="151" t="s">
        <v>480</v>
      </c>
      <c r="B166" s="154">
        <v>297226443</v>
      </c>
      <c r="C166" s="154">
        <v>297298360</v>
      </c>
      <c r="D166" s="154">
        <v>-71917</v>
      </c>
      <c r="E166" s="154">
        <v>208546727</v>
      </c>
      <c r="F166" s="154">
        <v>88679716</v>
      </c>
      <c r="G166" s="154"/>
    </row>
    <row r="167" spans="1:7">
      <c r="A167" s="151" t="s">
        <v>481</v>
      </c>
      <c r="B167" s="154">
        <v>-4428368</v>
      </c>
      <c r="C167" s="154">
        <v>-4426314</v>
      </c>
      <c r="D167" s="154">
        <v>-2054</v>
      </c>
      <c r="E167" s="154">
        <v>-119191</v>
      </c>
      <c r="F167" s="154">
        <v>-4309177</v>
      </c>
      <c r="G167" s="154"/>
    </row>
    <row r="168" spans="1:7">
      <c r="A168" s="151" t="s">
        <v>482</v>
      </c>
      <c r="B168" s="154">
        <v>-13657527</v>
      </c>
      <c r="C168" s="154">
        <v>-13656075</v>
      </c>
      <c r="D168" s="154">
        <v>-1452</v>
      </c>
      <c r="E168" s="154">
        <v>-13681603</v>
      </c>
      <c r="F168" s="154">
        <v>24076</v>
      </c>
      <c r="G168" s="154"/>
    </row>
    <row r="169" spans="1:7">
      <c r="A169" s="151" t="s">
        <v>483</v>
      </c>
      <c r="B169" s="154">
        <v>-404799</v>
      </c>
      <c r="C169" s="154">
        <v>-403527</v>
      </c>
      <c r="D169" s="154">
        <v>-1272</v>
      </c>
      <c r="E169" s="154">
        <v>-2217796</v>
      </c>
      <c r="F169" s="154">
        <v>1812997</v>
      </c>
      <c r="G169" s="154"/>
    </row>
    <row r="170" spans="1:7">
      <c r="A170" s="151" t="s">
        <v>484</v>
      </c>
      <c r="B170" s="154">
        <v>-8493955</v>
      </c>
      <c r="C170" s="154">
        <v>-8488048</v>
      </c>
      <c r="D170" s="154">
        <v>-5907</v>
      </c>
      <c r="E170" s="154">
        <v>-3878540</v>
      </c>
      <c r="F170" s="154">
        <v>-4615415</v>
      </c>
      <c r="G170" s="154"/>
    </row>
    <row r="171" spans="1:7">
      <c r="A171" s="151" t="s">
        <v>485</v>
      </c>
      <c r="B171" s="154">
        <v>-11191615</v>
      </c>
      <c r="C171" s="154">
        <v>-11190569</v>
      </c>
      <c r="D171" s="154">
        <v>-1046</v>
      </c>
      <c r="E171" s="154">
        <v>-6694255</v>
      </c>
      <c r="F171" s="154">
        <v>-4497360</v>
      </c>
      <c r="G171" s="154"/>
    </row>
    <row r="172" spans="1:7">
      <c r="A172" s="151" t="s">
        <v>486</v>
      </c>
      <c r="B172" s="154">
        <v>-8323951</v>
      </c>
      <c r="C172" s="154">
        <v>-8317688</v>
      </c>
      <c r="D172" s="154">
        <v>-6263</v>
      </c>
      <c r="E172" s="154">
        <v>-10482203</v>
      </c>
      <c r="F172" s="154">
        <v>2158252</v>
      </c>
      <c r="G172" s="154"/>
    </row>
    <row r="173" spans="1:7">
      <c r="A173" s="151" t="s">
        <v>487</v>
      </c>
      <c r="B173" s="154">
        <v>-30518581</v>
      </c>
      <c r="C173" s="154">
        <v>-30511835</v>
      </c>
      <c r="D173" s="154">
        <v>-6746</v>
      </c>
      <c r="E173" s="154">
        <v>-21758002</v>
      </c>
      <c r="F173" s="154">
        <v>-8760579</v>
      </c>
      <c r="G173" s="154"/>
    </row>
    <row r="174" spans="1:7">
      <c r="A174" s="151" t="s">
        <v>488</v>
      </c>
      <c r="B174" s="154">
        <v>30122309</v>
      </c>
      <c r="C174" s="154">
        <v>30127754</v>
      </c>
      <c r="D174" s="154">
        <v>-5445</v>
      </c>
      <c r="E174" s="154">
        <v>21076064</v>
      </c>
      <c r="F174" s="154">
        <v>9046245</v>
      </c>
      <c r="G174" s="154"/>
    </row>
    <row r="175" spans="1:7">
      <c r="A175" s="151" t="s">
        <v>489</v>
      </c>
      <c r="B175" s="154">
        <v>-4758873</v>
      </c>
      <c r="C175" s="154">
        <v>-4756981</v>
      </c>
      <c r="D175" s="154">
        <v>-1892</v>
      </c>
      <c r="E175" s="154">
        <v>716168</v>
      </c>
      <c r="F175" s="154">
        <v>-5475041</v>
      </c>
      <c r="G175" s="154"/>
    </row>
    <row r="176" spans="1:7">
      <c r="A176" s="151" t="s">
        <v>490</v>
      </c>
      <c r="B176" s="154">
        <v>28753618</v>
      </c>
      <c r="C176" s="154">
        <v>28755117</v>
      </c>
      <c r="D176" s="154">
        <v>-1499</v>
      </c>
      <c r="E176" s="154">
        <v>24163092</v>
      </c>
      <c r="F176" s="154">
        <v>4590526</v>
      </c>
      <c r="G176" s="154"/>
    </row>
    <row r="177" spans="1:7">
      <c r="A177" s="151" t="s">
        <v>491</v>
      </c>
      <c r="B177" s="154">
        <v>12888959</v>
      </c>
      <c r="C177" s="154">
        <v>12891890</v>
      </c>
      <c r="D177" s="154">
        <v>-2931</v>
      </c>
      <c r="E177" s="154">
        <v>17640875</v>
      </c>
      <c r="F177" s="154">
        <v>-4751916</v>
      </c>
      <c r="G177" s="154"/>
    </row>
    <row r="178" spans="1:7">
      <c r="A178" s="151" t="s">
        <v>492</v>
      </c>
      <c r="B178" s="154">
        <v>37038371</v>
      </c>
      <c r="C178" s="154">
        <v>37042491</v>
      </c>
      <c r="D178" s="154">
        <v>-4120</v>
      </c>
      <c r="E178" s="154">
        <v>41203387</v>
      </c>
      <c r="F178" s="154">
        <v>-4165016</v>
      </c>
      <c r="G178" s="154"/>
    </row>
    <row r="179" spans="1:7">
      <c r="A179" s="151" t="s">
        <v>493</v>
      </c>
      <c r="B179" s="154">
        <v>28427971</v>
      </c>
      <c r="C179" s="154">
        <v>28428472</v>
      </c>
      <c r="D179" s="154">
        <v>-501</v>
      </c>
      <c r="E179" s="154">
        <v>25051041</v>
      </c>
      <c r="F179" s="154">
        <v>3376930</v>
      </c>
      <c r="G179" s="154"/>
    </row>
    <row r="180" spans="1:7">
      <c r="A180" s="151" t="s">
        <v>494</v>
      </c>
      <c r="B180" s="154">
        <v>1741858</v>
      </c>
      <c r="C180" s="154">
        <v>1743051</v>
      </c>
      <c r="D180" s="154">
        <v>-1193</v>
      </c>
      <c r="E180" s="154">
        <v>5652364</v>
      </c>
      <c r="F180" s="154">
        <v>-3910506</v>
      </c>
      <c r="G180" s="154"/>
    </row>
    <row r="181" spans="1:7">
      <c r="A181" s="151" t="s">
        <v>495</v>
      </c>
      <c r="B181" s="154">
        <v>13193146</v>
      </c>
      <c r="C181" s="154">
        <v>13203681</v>
      </c>
      <c r="D181" s="154">
        <v>-10535</v>
      </c>
      <c r="E181" s="154">
        <v>-3676682</v>
      </c>
      <c r="F181" s="154">
        <v>16869828</v>
      </c>
      <c r="G181" s="154"/>
    </row>
    <row r="182" spans="1:7">
      <c r="A182" s="151" t="s">
        <v>496</v>
      </c>
      <c r="B182" s="154">
        <v>2279309</v>
      </c>
      <c r="C182" s="154">
        <v>2281207</v>
      </c>
      <c r="D182" s="154">
        <v>-1898</v>
      </c>
      <c r="E182" s="154">
        <v>1739776</v>
      </c>
      <c r="F182" s="154">
        <v>539533</v>
      </c>
      <c r="G182" s="154"/>
    </row>
    <row r="183" spans="1:7">
      <c r="A183" s="151" t="s">
        <v>497</v>
      </c>
      <c r="B183" s="154">
        <v>-10699249</v>
      </c>
      <c r="C183" s="154">
        <v>-10693041</v>
      </c>
      <c r="D183" s="154">
        <v>-6208</v>
      </c>
      <c r="E183" s="154">
        <v>-10675836</v>
      </c>
      <c r="F183" s="154">
        <v>-23413</v>
      </c>
      <c r="G183" s="154"/>
    </row>
    <row r="184" spans="1:7">
      <c r="A184" s="151" t="s">
        <v>498</v>
      </c>
      <c r="B184" s="154">
        <v>388647</v>
      </c>
      <c r="C184" s="154">
        <v>391634</v>
      </c>
      <c r="D184" s="154">
        <v>-2987</v>
      </c>
      <c r="E184" s="154">
        <v>4384</v>
      </c>
      <c r="F184" s="154">
        <v>384263</v>
      </c>
      <c r="G184" s="154"/>
    </row>
    <row r="185" spans="1:7">
      <c r="A185" s="151" t="s">
        <v>499</v>
      </c>
      <c r="B185" s="154">
        <v>42075662</v>
      </c>
      <c r="C185" s="154">
        <v>42082576</v>
      </c>
      <c r="D185" s="154">
        <v>-6914</v>
      </c>
      <c r="E185" s="154">
        <v>53478621</v>
      </c>
      <c r="F185" s="154">
        <v>-11402959</v>
      </c>
      <c r="G185" s="154"/>
    </row>
    <row r="186" spans="1:7">
      <c r="A186" s="151" t="s">
        <v>500</v>
      </c>
      <c r="B186" s="154">
        <v>-15210483</v>
      </c>
      <c r="C186" s="154">
        <v>-15209281</v>
      </c>
      <c r="D186" s="154">
        <v>-1202</v>
      </c>
      <c r="E186" s="154">
        <v>-13487999</v>
      </c>
      <c r="F186" s="154">
        <v>-1722484</v>
      </c>
      <c r="G186" s="154"/>
    </row>
    <row r="187" spans="1:7">
      <c r="A187" s="151" t="s">
        <v>501</v>
      </c>
      <c r="B187" s="154">
        <v>2697033</v>
      </c>
      <c r="C187" s="154">
        <v>2700509</v>
      </c>
      <c r="D187" s="154">
        <v>-3476</v>
      </c>
      <c r="E187" s="154">
        <v>6858492</v>
      </c>
      <c r="F187" s="154">
        <v>-4161459</v>
      </c>
      <c r="G187" s="154"/>
    </row>
    <row r="188" spans="1:7">
      <c r="A188" s="151" t="s">
        <v>502</v>
      </c>
      <c r="B188" s="154">
        <v>-8951956</v>
      </c>
      <c r="C188" s="154">
        <v>-8950322</v>
      </c>
      <c r="D188" s="154">
        <v>-1634</v>
      </c>
      <c r="E188" s="154">
        <v>-13433503</v>
      </c>
      <c r="F188" s="154">
        <v>4481547</v>
      </c>
      <c r="G188" s="154"/>
    </row>
    <row r="189" spans="1:7">
      <c r="A189" s="151" t="s">
        <v>503</v>
      </c>
      <c r="B189" s="154">
        <v>2369198</v>
      </c>
      <c r="C189" s="154">
        <v>2370824</v>
      </c>
      <c r="D189" s="154">
        <v>-1626</v>
      </c>
      <c r="E189" s="154">
        <v>-1434134</v>
      </c>
      <c r="F189" s="154">
        <v>3803332</v>
      </c>
      <c r="G189" s="154"/>
    </row>
    <row r="190" spans="1:7">
      <c r="A190" s="151" t="s">
        <v>504</v>
      </c>
      <c r="B190" s="154">
        <v>235955</v>
      </c>
      <c r="C190" s="154">
        <v>237333</v>
      </c>
      <c r="D190" s="154">
        <v>-1378</v>
      </c>
      <c r="E190" s="154">
        <v>3437437</v>
      </c>
      <c r="F190" s="154">
        <v>-3201482</v>
      </c>
      <c r="G190" s="154"/>
    </row>
    <row r="191" spans="1:7">
      <c r="A191" s="151" t="s">
        <v>505</v>
      </c>
      <c r="B191" s="154">
        <v>-8225253</v>
      </c>
      <c r="C191" s="154">
        <v>-8223622</v>
      </c>
      <c r="D191" s="154">
        <v>-1631</v>
      </c>
      <c r="E191" s="154">
        <v>-7026656</v>
      </c>
      <c r="F191" s="154">
        <v>-1198597</v>
      </c>
      <c r="G191" s="154"/>
    </row>
    <row r="192" spans="1:7">
      <c r="A192" s="151" t="s">
        <v>506</v>
      </c>
      <c r="B192" s="154">
        <v>10097035</v>
      </c>
      <c r="C192" s="154">
        <v>10098757</v>
      </c>
      <c r="D192" s="154">
        <v>-1722</v>
      </c>
      <c r="E192" s="154">
        <v>6957910</v>
      </c>
      <c r="F192" s="154">
        <v>3139125</v>
      </c>
      <c r="G192" s="154"/>
    </row>
    <row r="193" spans="1:7">
      <c r="A193" s="151" t="s">
        <v>507</v>
      </c>
      <c r="B193" s="154">
        <v>-193969</v>
      </c>
      <c r="C193" s="154">
        <v>-191773</v>
      </c>
      <c r="D193" s="154">
        <v>-2196</v>
      </c>
      <c r="E193" s="154">
        <v>4183361</v>
      </c>
      <c r="F193" s="154">
        <v>-4377330</v>
      </c>
      <c r="G193" s="154"/>
    </row>
    <row r="194" spans="1:7">
      <c r="A194" s="151" t="s">
        <v>508</v>
      </c>
      <c r="B194" s="154">
        <v>6880902</v>
      </c>
      <c r="C194" s="154">
        <v>6882194</v>
      </c>
      <c r="D194" s="154">
        <v>-1292</v>
      </c>
      <c r="E194" s="154">
        <v>6010868</v>
      </c>
      <c r="F194" s="154">
        <v>870034</v>
      </c>
      <c r="G194" s="154"/>
    </row>
    <row r="195" spans="1:7">
      <c r="A195" s="151" t="s">
        <v>509</v>
      </c>
      <c r="B195" s="154">
        <v>34349040</v>
      </c>
      <c r="C195" s="154">
        <v>34356688</v>
      </c>
      <c r="D195" s="154">
        <v>-7648</v>
      </c>
      <c r="E195" s="154">
        <v>34443489</v>
      </c>
      <c r="F195" s="154">
        <v>-94449</v>
      </c>
      <c r="G195" s="154"/>
    </row>
    <row r="196" spans="1:7">
      <c r="A196" s="151" t="s">
        <v>510</v>
      </c>
      <c r="B196" s="154">
        <v>31063521</v>
      </c>
      <c r="C196" s="154">
        <v>31064399</v>
      </c>
      <c r="D196" s="154">
        <v>-878</v>
      </c>
      <c r="E196" s="154">
        <v>37932854</v>
      </c>
      <c r="F196" s="154">
        <v>-6869333</v>
      </c>
      <c r="G196" s="154"/>
    </row>
    <row r="197" spans="1:7">
      <c r="A197" s="151" t="s">
        <v>511</v>
      </c>
      <c r="B197" s="154">
        <v>98069825</v>
      </c>
      <c r="C197" s="154">
        <v>98076451</v>
      </c>
      <c r="D197" s="154">
        <v>-6626</v>
      </c>
      <c r="E197" s="154">
        <v>90402300</v>
      </c>
      <c r="F197" s="154">
        <v>7667525</v>
      </c>
      <c r="G197" s="154"/>
    </row>
    <row r="198" spans="1:7">
      <c r="A198" s="151" t="s">
        <v>512</v>
      </c>
      <c r="B198" s="154">
        <v>16982912</v>
      </c>
      <c r="C198" s="154">
        <v>16986085</v>
      </c>
      <c r="D198" s="154">
        <v>-3173</v>
      </c>
      <c r="E198" s="154">
        <v>14701711</v>
      </c>
      <c r="F198" s="154">
        <v>2281201</v>
      </c>
      <c r="G198" s="154"/>
    </row>
    <row r="199" spans="1:7">
      <c r="A199" s="151" t="s">
        <v>513</v>
      </c>
      <c r="B199" s="154">
        <v>12680140</v>
      </c>
      <c r="C199" s="154">
        <v>12682336</v>
      </c>
      <c r="D199" s="154">
        <v>-2196</v>
      </c>
      <c r="E199" s="154">
        <v>16023878</v>
      </c>
      <c r="F199" s="154">
        <v>-3343738</v>
      </c>
      <c r="G199" s="154"/>
    </row>
    <row r="200" spans="1:7">
      <c r="A200" s="151" t="s">
        <v>514</v>
      </c>
      <c r="B200" s="154">
        <v>-5955823</v>
      </c>
      <c r="C200" s="154">
        <v>-5953827</v>
      </c>
      <c r="D200" s="154">
        <v>-1996</v>
      </c>
      <c r="E200" s="154">
        <v>-7573700</v>
      </c>
      <c r="F200" s="154">
        <v>1617877</v>
      </c>
      <c r="G200" s="154"/>
    </row>
    <row r="201" spans="1:7">
      <c r="A201" s="151" t="s">
        <v>515</v>
      </c>
      <c r="B201" s="154">
        <v>59504722</v>
      </c>
      <c r="C201" s="154">
        <v>59508943</v>
      </c>
      <c r="D201" s="154">
        <v>-4221</v>
      </c>
      <c r="E201" s="154">
        <v>60077052</v>
      </c>
      <c r="F201" s="154">
        <v>-572330</v>
      </c>
      <c r="G201" s="154"/>
    </row>
    <row r="202" spans="1:7">
      <c r="A202" s="151" t="s">
        <v>516</v>
      </c>
      <c r="B202" s="154">
        <v>33932587</v>
      </c>
      <c r="C202" s="154">
        <v>33933549</v>
      </c>
      <c r="D202" s="154">
        <v>-962</v>
      </c>
      <c r="E202" s="154">
        <v>29499941</v>
      </c>
      <c r="F202" s="154">
        <v>4432646</v>
      </c>
      <c r="G202" s="154"/>
    </row>
    <row r="203" spans="1:7">
      <c r="A203" s="151" t="s">
        <v>517</v>
      </c>
      <c r="B203" s="154">
        <v>1593168</v>
      </c>
      <c r="C203" s="154">
        <v>1595482</v>
      </c>
      <c r="D203" s="154">
        <v>-2314</v>
      </c>
      <c r="E203" s="154">
        <v>4047560</v>
      </c>
      <c r="F203" s="154">
        <v>-2454392</v>
      </c>
      <c r="G203" s="154"/>
    </row>
    <row r="204" spans="1:7" ht="27" customHeight="1">
      <c r="A204" s="145" t="s">
        <v>518</v>
      </c>
      <c r="B204" s="154"/>
      <c r="C204" s="154"/>
      <c r="D204" s="154"/>
      <c r="E204" s="154"/>
      <c r="F204" s="154"/>
      <c r="G204" s="154"/>
    </row>
    <row r="205" spans="1:7">
      <c r="A205" s="151" t="s">
        <v>519</v>
      </c>
      <c r="B205" s="154">
        <v>-592171</v>
      </c>
      <c r="C205" s="154">
        <v>-589368</v>
      </c>
      <c r="D205" s="154">
        <v>-2803</v>
      </c>
      <c r="E205" s="154">
        <v>-3711709</v>
      </c>
      <c r="F205" s="154">
        <v>3119538</v>
      </c>
      <c r="G205" s="154"/>
    </row>
    <row r="206" spans="1:7">
      <c r="A206" s="151" t="s">
        <v>520</v>
      </c>
      <c r="B206" s="154">
        <v>-259217</v>
      </c>
      <c r="C206" s="154">
        <v>-258365</v>
      </c>
      <c r="D206" s="154">
        <v>-852</v>
      </c>
      <c r="E206" s="154">
        <v>-1964436</v>
      </c>
      <c r="F206" s="154">
        <v>1705219</v>
      </c>
      <c r="G206" s="154"/>
    </row>
    <row r="207" spans="1:7">
      <c r="A207" s="151" t="s">
        <v>521</v>
      </c>
      <c r="B207" s="154">
        <v>3069436</v>
      </c>
      <c r="C207" s="154">
        <v>3071256</v>
      </c>
      <c r="D207" s="154">
        <v>-1820</v>
      </c>
      <c r="E207" s="154">
        <v>6428491</v>
      </c>
      <c r="F207" s="154">
        <v>-3359055</v>
      </c>
      <c r="G207" s="154"/>
    </row>
    <row r="208" spans="1:7">
      <c r="A208" s="151" t="s">
        <v>522</v>
      </c>
      <c r="B208" s="154">
        <v>4996246</v>
      </c>
      <c r="C208" s="154">
        <v>4997545</v>
      </c>
      <c r="D208" s="154">
        <v>-1299</v>
      </c>
      <c r="E208" s="154">
        <v>6038397</v>
      </c>
      <c r="F208" s="154">
        <v>-1042151</v>
      </c>
      <c r="G208" s="154"/>
    </row>
    <row r="209" spans="1:7">
      <c r="A209" s="151" t="s">
        <v>523</v>
      </c>
      <c r="B209" s="154">
        <v>3661252</v>
      </c>
      <c r="C209" s="154">
        <v>3662463</v>
      </c>
      <c r="D209" s="154">
        <v>-1211</v>
      </c>
      <c r="E209" s="154">
        <v>1355134</v>
      </c>
      <c r="F209" s="154">
        <v>2306118</v>
      </c>
      <c r="G209" s="154"/>
    </row>
    <row r="210" spans="1:7">
      <c r="A210" s="151" t="s">
        <v>524</v>
      </c>
      <c r="B210" s="154">
        <v>8801581</v>
      </c>
      <c r="C210" s="154">
        <v>8802962</v>
      </c>
      <c r="D210" s="154">
        <v>-1381</v>
      </c>
      <c r="E210" s="154">
        <v>5000754</v>
      </c>
      <c r="F210" s="154">
        <v>3800827</v>
      </c>
      <c r="G210" s="154"/>
    </row>
    <row r="211" spans="1:7">
      <c r="A211" s="151" t="s">
        <v>525</v>
      </c>
      <c r="B211" s="154">
        <v>1129920</v>
      </c>
      <c r="C211" s="154">
        <v>1131926</v>
      </c>
      <c r="D211" s="154">
        <v>-2006</v>
      </c>
      <c r="E211" s="154">
        <v>2538928</v>
      </c>
      <c r="F211" s="154">
        <v>-1409008</v>
      </c>
      <c r="G211" s="154"/>
    </row>
    <row r="212" spans="1:7">
      <c r="A212" s="151" t="s">
        <v>526</v>
      </c>
      <c r="B212" s="154">
        <v>-40378235</v>
      </c>
      <c r="C212" s="154">
        <v>-40365623</v>
      </c>
      <c r="D212" s="154">
        <v>-12612</v>
      </c>
      <c r="E212" s="154">
        <v>-38481725</v>
      </c>
      <c r="F212" s="154">
        <v>-1896510</v>
      </c>
      <c r="G212" s="154"/>
    </row>
    <row r="213" spans="1:7">
      <c r="A213" s="151" t="s">
        <v>527</v>
      </c>
      <c r="B213" s="154">
        <v>2501212</v>
      </c>
      <c r="C213" s="154">
        <v>2503110</v>
      </c>
      <c r="D213" s="154">
        <v>-1898</v>
      </c>
      <c r="E213" s="154">
        <v>3418339</v>
      </c>
      <c r="F213" s="154">
        <v>-917127</v>
      </c>
      <c r="G213" s="154"/>
    </row>
    <row r="214" spans="1:7">
      <c r="A214" s="151" t="s">
        <v>528</v>
      </c>
      <c r="B214" s="154">
        <v>-4467795</v>
      </c>
      <c r="C214" s="154">
        <v>-4464689</v>
      </c>
      <c r="D214" s="154">
        <v>-3106</v>
      </c>
      <c r="E214" s="154">
        <v>-1158127</v>
      </c>
      <c r="F214" s="154">
        <v>-3309668</v>
      </c>
      <c r="G214" s="154"/>
    </row>
    <row r="215" spans="1:7">
      <c r="A215" s="151" t="s">
        <v>529</v>
      </c>
      <c r="B215" s="154">
        <v>7446436</v>
      </c>
      <c r="C215" s="154">
        <v>7446899</v>
      </c>
      <c r="D215" s="154">
        <v>-463</v>
      </c>
      <c r="E215" s="154">
        <v>5002735</v>
      </c>
      <c r="F215" s="154">
        <v>2443701</v>
      </c>
      <c r="G215" s="154"/>
    </row>
    <row r="216" spans="1:7">
      <c r="A216" s="151" t="s">
        <v>530</v>
      </c>
      <c r="B216" s="154">
        <v>-4692167</v>
      </c>
      <c r="C216" s="154">
        <v>-4691566</v>
      </c>
      <c r="D216" s="154">
        <v>-601</v>
      </c>
      <c r="E216" s="154">
        <v>-5640179</v>
      </c>
      <c r="F216" s="154">
        <v>948012</v>
      </c>
      <c r="G216" s="154"/>
    </row>
    <row r="217" spans="1:7">
      <c r="A217" s="151" t="s">
        <v>531</v>
      </c>
      <c r="B217" s="154">
        <v>19599238</v>
      </c>
      <c r="C217" s="154">
        <v>19600888</v>
      </c>
      <c r="D217" s="154">
        <v>-1650</v>
      </c>
      <c r="E217" s="154">
        <v>14864431</v>
      </c>
      <c r="F217" s="154">
        <v>4734807</v>
      </c>
      <c r="G217" s="154"/>
    </row>
    <row r="218" spans="1:7">
      <c r="A218" s="151" t="s">
        <v>532</v>
      </c>
      <c r="B218" s="154">
        <v>8260330</v>
      </c>
      <c r="C218" s="154">
        <v>8261794</v>
      </c>
      <c r="D218" s="154">
        <v>-1464</v>
      </c>
      <c r="E218" s="154">
        <v>21521112</v>
      </c>
      <c r="F218" s="154">
        <v>-13260782</v>
      </c>
      <c r="G218" s="154"/>
    </row>
    <row r="219" spans="1:7">
      <c r="A219" s="151" t="s">
        <v>533</v>
      </c>
      <c r="B219" s="154">
        <v>16521343</v>
      </c>
      <c r="C219" s="154">
        <v>16522366</v>
      </c>
      <c r="D219" s="154">
        <v>-1023</v>
      </c>
      <c r="E219" s="154">
        <v>16338298</v>
      </c>
      <c r="F219" s="154">
        <v>183045</v>
      </c>
      <c r="G219" s="154"/>
    </row>
    <row r="220" spans="1:7">
      <c r="A220" s="151" t="s">
        <v>534</v>
      </c>
      <c r="B220" s="154">
        <v>-10128085</v>
      </c>
      <c r="C220" s="154">
        <v>-10126717</v>
      </c>
      <c r="D220" s="154">
        <v>-1368</v>
      </c>
      <c r="E220" s="154">
        <v>-7831593</v>
      </c>
      <c r="F220" s="154">
        <v>-2296492</v>
      </c>
      <c r="G220" s="154"/>
    </row>
    <row r="221" spans="1:7" ht="27" customHeight="1">
      <c r="A221" s="145" t="s">
        <v>535</v>
      </c>
      <c r="B221" s="154"/>
      <c r="C221" s="154"/>
      <c r="D221" s="154"/>
      <c r="E221" s="154"/>
      <c r="F221" s="154"/>
      <c r="G221" s="154"/>
    </row>
    <row r="222" spans="1:7">
      <c r="A222" s="151" t="s">
        <v>536</v>
      </c>
      <c r="B222" s="154">
        <v>-914575</v>
      </c>
      <c r="C222" s="154">
        <v>-913049</v>
      </c>
      <c r="D222" s="154">
        <v>-1526</v>
      </c>
      <c r="E222" s="154">
        <v>-3483384</v>
      </c>
      <c r="F222" s="154">
        <v>2568809</v>
      </c>
      <c r="G222" s="154"/>
    </row>
    <row r="223" spans="1:7">
      <c r="A223" s="151" t="s">
        <v>537</v>
      </c>
      <c r="B223" s="154">
        <v>-512316</v>
      </c>
      <c r="C223" s="154">
        <v>-511128</v>
      </c>
      <c r="D223" s="154">
        <v>-1188</v>
      </c>
      <c r="E223" s="154">
        <v>1722113</v>
      </c>
      <c r="F223" s="154">
        <v>-2234429</v>
      </c>
      <c r="G223" s="154"/>
    </row>
    <row r="224" spans="1:7">
      <c r="A224" s="151" t="s">
        <v>538</v>
      </c>
      <c r="B224" s="154">
        <v>-1284015</v>
      </c>
      <c r="C224" s="154">
        <v>-1281333</v>
      </c>
      <c r="D224" s="154">
        <v>-2682</v>
      </c>
      <c r="E224" s="154">
        <v>-8401358</v>
      </c>
      <c r="F224" s="154">
        <v>7117343</v>
      </c>
      <c r="G224" s="154"/>
    </row>
    <row r="225" spans="1:7">
      <c r="A225" s="151" t="s">
        <v>539</v>
      </c>
      <c r="B225" s="154">
        <v>4472473</v>
      </c>
      <c r="C225" s="154">
        <v>4473183</v>
      </c>
      <c r="D225" s="154">
        <v>-710</v>
      </c>
      <c r="E225" s="154">
        <v>3266739</v>
      </c>
      <c r="F225" s="154">
        <v>1205734</v>
      </c>
      <c r="G225" s="154"/>
    </row>
    <row r="226" spans="1:7">
      <c r="A226" s="151" t="s">
        <v>540</v>
      </c>
      <c r="B226" s="154">
        <v>-5003261</v>
      </c>
      <c r="C226" s="154">
        <v>-4999196</v>
      </c>
      <c r="D226" s="154">
        <v>-4065</v>
      </c>
      <c r="E226" s="154">
        <v>-7439159</v>
      </c>
      <c r="F226" s="154">
        <v>2435898</v>
      </c>
      <c r="G226" s="154"/>
    </row>
    <row r="227" spans="1:7">
      <c r="A227" s="151" t="s">
        <v>541</v>
      </c>
      <c r="B227" s="154">
        <v>43095656</v>
      </c>
      <c r="C227" s="154">
        <v>43097989</v>
      </c>
      <c r="D227" s="154">
        <v>-2333</v>
      </c>
      <c r="E227" s="154">
        <v>30767558</v>
      </c>
      <c r="F227" s="154">
        <v>12328098</v>
      </c>
      <c r="G227" s="154"/>
    </row>
    <row r="228" spans="1:7">
      <c r="A228" s="151" t="s">
        <v>542</v>
      </c>
      <c r="B228" s="154">
        <v>4777797</v>
      </c>
      <c r="C228" s="154">
        <v>4778359</v>
      </c>
      <c r="D228" s="154">
        <v>-562</v>
      </c>
      <c r="E228" s="154">
        <v>4544067</v>
      </c>
      <c r="F228" s="154">
        <v>233730</v>
      </c>
      <c r="G228" s="154"/>
    </row>
    <row r="229" spans="1:7">
      <c r="A229" s="151" t="s">
        <v>543</v>
      </c>
      <c r="B229" s="154">
        <v>1465328</v>
      </c>
      <c r="C229" s="154">
        <v>1466355</v>
      </c>
      <c r="D229" s="154">
        <v>-1027</v>
      </c>
      <c r="E229" s="154">
        <v>3746383</v>
      </c>
      <c r="F229" s="154">
        <v>-2281055</v>
      </c>
      <c r="G229" s="154"/>
    </row>
    <row r="230" spans="1:7">
      <c r="A230" s="151" t="s">
        <v>544</v>
      </c>
      <c r="B230" s="154">
        <v>43448173</v>
      </c>
      <c r="C230" s="154">
        <v>43450588</v>
      </c>
      <c r="D230" s="154">
        <v>-2415</v>
      </c>
      <c r="E230" s="154">
        <v>43107534</v>
      </c>
      <c r="F230" s="154">
        <v>340639</v>
      </c>
      <c r="G230" s="154"/>
    </row>
    <row r="231" spans="1:7">
      <c r="A231" s="151" t="s">
        <v>545</v>
      </c>
      <c r="B231" s="154">
        <v>-1534952</v>
      </c>
      <c r="C231" s="154">
        <v>-1534330</v>
      </c>
      <c r="D231" s="154">
        <v>-622</v>
      </c>
      <c r="E231" s="154">
        <v>-2260176</v>
      </c>
      <c r="F231" s="154">
        <v>725224</v>
      </c>
      <c r="G231" s="154"/>
    </row>
    <row r="232" spans="1:7">
      <c r="A232" s="151" t="s">
        <v>546</v>
      </c>
      <c r="B232" s="154">
        <v>8110186</v>
      </c>
      <c r="C232" s="154">
        <v>8111548</v>
      </c>
      <c r="D232" s="154">
        <v>-1362</v>
      </c>
      <c r="E232" s="154">
        <v>8338574</v>
      </c>
      <c r="F232" s="154">
        <v>-228388</v>
      </c>
      <c r="G232" s="154"/>
    </row>
    <row r="233" spans="1:7">
      <c r="A233" s="151" t="s">
        <v>547</v>
      </c>
      <c r="B233" s="154">
        <v>164283903</v>
      </c>
      <c r="C233" s="154">
        <v>164304696</v>
      </c>
      <c r="D233" s="154">
        <v>-20793</v>
      </c>
      <c r="E233" s="154">
        <v>155297262</v>
      </c>
      <c r="F233" s="154">
        <v>8986641</v>
      </c>
      <c r="G233" s="154"/>
    </row>
    <row r="234" spans="1:7" ht="27" customHeight="1">
      <c r="A234" s="145" t="s">
        <v>548</v>
      </c>
      <c r="B234" s="154"/>
      <c r="C234" s="154"/>
      <c r="D234" s="154"/>
      <c r="E234" s="154"/>
      <c r="F234" s="154"/>
      <c r="G234" s="154"/>
    </row>
    <row r="235" spans="1:7">
      <c r="A235" s="151" t="s">
        <v>549</v>
      </c>
      <c r="B235" s="154">
        <v>-6150632</v>
      </c>
      <c r="C235" s="154">
        <v>-6148642</v>
      </c>
      <c r="D235" s="154">
        <v>-1990</v>
      </c>
      <c r="E235" s="154">
        <v>-6386108</v>
      </c>
      <c r="F235" s="154">
        <v>235476</v>
      </c>
      <c r="G235" s="154"/>
    </row>
    <row r="236" spans="1:7">
      <c r="A236" s="151" t="s">
        <v>550</v>
      </c>
      <c r="B236" s="154">
        <v>-8797999</v>
      </c>
      <c r="C236" s="154">
        <v>-8796107</v>
      </c>
      <c r="D236" s="154">
        <v>-1892</v>
      </c>
      <c r="E236" s="154">
        <v>-10029539</v>
      </c>
      <c r="F236" s="154">
        <v>1231540</v>
      </c>
      <c r="G236" s="154"/>
    </row>
    <row r="237" spans="1:7">
      <c r="A237" s="151" t="s">
        <v>551</v>
      </c>
      <c r="B237" s="154">
        <v>31268161</v>
      </c>
      <c r="C237" s="154">
        <v>31269948</v>
      </c>
      <c r="D237" s="154">
        <v>-1787</v>
      </c>
      <c r="E237" s="154">
        <v>32195319</v>
      </c>
      <c r="F237" s="154">
        <v>-927158</v>
      </c>
      <c r="G237" s="154"/>
    </row>
    <row r="238" spans="1:7">
      <c r="A238" s="151" t="s">
        <v>552</v>
      </c>
      <c r="B238" s="154">
        <v>36166326</v>
      </c>
      <c r="C238" s="154">
        <v>36166853</v>
      </c>
      <c r="D238" s="154">
        <v>-527</v>
      </c>
      <c r="E238" s="154">
        <v>35197009</v>
      </c>
      <c r="F238" s="154">
        <v>969317</v>
      </c>
      <c r="G238" s="154"/>
    </row>
    <row r="239" spans="1:7">
      <c r="A239" s="151" t="s">
        <v>553</v>
      </c>
      <c r="B239" s="154">
        <v>5671190</v>
      </c>
      <c r="C239" s="154">
        <v>5674042</v>
      </c>
      <c r="D239" s="154">
        <v>-2852</v>
      </c>
      <c r="E239" s="154">
        <v>13905094</v>
      </c>
      <c r="F239" s="154">
        <v>-8233904</v>
      </c>
      <c r="G239" s="154"/>
    </row>
    <row r="240" spans="1:7">
      <c r="A240" s="151" t="s">
        <v>554</v>
      </c>
      <c r="B240" s="154">
        <v>-4887767</v>
      </c>
      <c r="C240" s="154">
        <v>-4887050</v>
      </c>
      <c r="D240" s="154">
        <v>-717</v>
      </c>
      <c r="E240" s="154">
        <v>-5287385</v>
      </c>
      <c r="F240" s="154">
        <v>399618</v>
      </c>
      <c r="G240" s="154"/>
    </row>
    <row r="241" spans="1:7">
      <c r="A241" s="151" t="s">
        <v>555</v>
      </c>
      <c r="B241" s="154">
        <v>8749447</v>
      </c>
      <c r="C241" s="154">
        <v>8752016</v>
      </c>
      <c r="D241" s="154">
        <v>-2569</v>
      </c>
      <c r="E241" s="154">
        <v>8498264</v>
      </c>
      <c r="F241" s="154">
        <v>251183</v>
      </c>
      <c r="G241" s="154"/>
    </row>
    <row r="242" spans="1:7">
      <c r="A242" s="151" t="s">
        <v>556</v>
      </c>
      <c r="B242" s="154">
        <v>-3562917</v>
      </c>
      <c r="C242" s="154">
        <v>-3562173</v>
      </c>
      <c r="D242" s="154">
        <v>-744</v>
      </c>
      <c r="E242" s="154">
        <v>-5724348</v>
      </c>
      <c r="F242" s="154">
        <v>2161431</v>
      </c>
      <c r="G242" s="154"/>
    </row>
    <row r="243" spans="1:7">
      <c r="A243" s="151" t="s">
        <v>557</v>
      </c>
      <c r="B243" s="154">
        <v>-14843923</v>
      </c>
      <c r="C243" s="154">
        <v>-14842319</v>
      </c>
      <c r="D243" s="154">
        <v>-1604</v>
      </c>
      <c r="E243" s="154">
        <v>-10929323</v>
      </c>
      <c r="F243" s="154">
        <v>-3914600</v>
      </c>
      <c r="G243" s="154"/>
    </row>
    <row r="244" spans="1:7">
      <c r="A244" s="151" t="s">
        <v>558</v>
      </c>
      <c r="B244" s="154">
        <v>-105526156</v>
      </c>
      <c r="C244" s="154">
        <v>-105501345</v>
      </c>
      <c r="D244" s="154">
        <v>-24811</v>
      </c>
      <c r="E244" s="154">
        <v>-72937561</v>
      </c>
      <c r="F244" s="154">
        <v>-32588595</v>
      </c>
      <c r="G244" s="154"/>
    </row>
    <row r="245" spans="1:7" ht="27" customHeight="1">
      <c r="A245" s="145" t="s">
        <v>559</v>
      </c>
      <c r="B245" s="154"/>
      <c r="C245" s="154"/>
      <c r="D245" s="154"/>
      <c r="E245" s="154"/>
      <c r="F245" s="154"/>
      <c r="G245" s="154"/>
    </row>
    <row r="246" spans="1:7">
      <c r="A246" s="151" t="s">
        <v>560</v>
      </c>
      <c r="B246" s="154">
        <v>-17525281</v>
      </c>
      <c r="C246" s="154">
        <v>-17522176</v>
      </c>
      <c r="D246" s="154">
        <v>-3105</v>
      </c>
      <c r="E246" s="154">
        <v>-15296824</v>
      </c>
      <c r="F246" s="154">
        <v>-2228457</v>
      </c>
      <c r="G246" s="154"/>
    </row>
    <row r="247" spans="1:7">
      <c r="A247" s="151" t="s">
        <v>561</v>
      </c>
      <c r="B247" s="154">
        <v>80332125</v>
      </c>
      <c r="C247" s="154">
        <v>80339950</v>
      </c>
      <c r="D247" s="154">
        <v>-7825</v>
      </c>
      <c r="E247" s="154">
        <v>81789372</v>
      </c>
      <c r="F247" s="154">
        <v>-1457247</v>
      </c>
      <c r="G247" s="154"/>
    </row>
    <row r="248" spans="1:7">
      <c r="A248" s="151" t="s">
        <v>562</v>
      </c>
      <c r="B248" s="154">
        <v>44173480</v>
      </c>
      <c r="C248" s="154">
        <v>44180950</v>
      </c>
      <c r="D248" s="154">
        <v>-7470</v>
      </c>
      <c r="E248" s="154">
        <v>30752275</v>
      </c>
      <c r="F248" s="154">
        <v>13421205</v>
      </c>
      <c r="G248" s="154"/>
    </row>
    <row r="249" spans="1:7">
      <c r="A249" s="151" t="s">
        <v>563</v>
      </c>
      <c r="B249" s="154">
        <v>470469</v>
      </c>
      <c r="C249" s="154">
        <v>471751</v>
      </c>
      <c r="D249" s="154">
        <v>-1282</v>
      </c>
      <c r="E249" s="154">
        <v>1746260</v>
      </c>
      <c r="F249" s="154">
        <v>-1275791</v>
      </c>
      <c r="G249" s="154"/>
    </row>
    <row r="250" spans="1:7">
      <c r="A250" s="151" t="s">
        <v>564</v>
      </c>
      <c r="B250" s="154">
        <v>10833927</v>
      </c>
      <c r="C250" s="154">
        <v>10835714</v>
      </c>
      <c r="D250" s="154">
        <v>-1787</v>
      </c>
      <c r="E250" s="154">
        <v>20143250</v>
      </c>
      <c r="F250" s="154">
        <v>-9309323</v>
      </c>
      <c r="G250" s="154"/>
    </row>
    <row r="251" spans="1:7">
      <c r="A251" s="151" t="s">
        <v>565</v>
      </c>
      <c r="B251" s="154">
        <v>-32412062</v>
      </c>
      <c r="C251" s="154">
        <v>-32409432</v>
      </c>
      <c r="D251" s="154">
        <v>-2630</v>
      </c>
      <c r="E251" s="154">
        <v>-31244094</v>
      </c>
      <c r="F251" s="154">
        <v>-1167968</v>
      </c>
      <c r="G251" s="154"/>
    </row>
    <row r="252" spans="1:7">
      <c r="A252" s="151" t="s">
        <v>566</v>
      </c>
      <c r="B252" s="154">
        <v>9253776</v>
      </c>
      <c r="C252" s="154">
        <v>9257039</v>
      </c>
      <c r="D252" s="154">
        <v>-3263</v>
      </c>
      <c r="E252" s="154">
        <v>1679847</v>
      </c>
      <c r="F252" s="154">
        <v>7573929</v>
      </c>
      <c r="G252" s="154"/>
    </row>
    <row r="253" spans="1:7">
      <c r="A253" s="151" t="s">
        <v>567</v>
      </c>
      <c r="B253" s="154">
        <v>2133724</v>
      </c>
      <c r="C253" s="154">
        <v>2134854</v>
      </c>
      <c r="D253" s="154">
        <v>-1130</v>
      </c>
      <c r="E253" s="154">
        <v>6531393</v>
      </c>
      <c r="F253" s="154">
        <v>-4397669</v>
      </c>
      <c r="G253" s="154"/>
    </row>
    <row r="254" spans="1:7">
      <c r="A254" s="151" t="s">
        <v>568</v>
      </c>
      <c r="B254" s="154">
        <v>31776207</v>
      </c>
      <c r="C254" s="154">
        <v>31778707</v>
      </c>
      <c r="D254" s="154">
        <v>-2500</v>
      </c>
      <c r="E254" s="154">
        <v>32012623</v>
      </c>
      <c r="F254" s="154">
        <v>-236416</v>
      </c>
      <c r="G254" s="154"/>
    </row>
    <row r="255" spans="1:7">
      <c r="A255" s="151" t="s">
        <v>569</v>
      </c>
      <c r="B255" s="154">
        <v>-2588950</v>
      </c>
      <c r="C255" s="154">
        <v>-2587935</v>
      </c>
      <c r="D255" s="154">
        <v>-1015</v>
      </c>
      <c r="E255" s="154">
        <v>-3545152</v>
      </c>
      <c r="F255" s="154">
        <v>956202</v>
      </c>
      <c r="G255" s="154"/>
    </row>
    <row r="256" spans="1:7">
      <c r="A256" s="151" t="s">
        <v>570</v>
      </c>
      <c r="B256" s="154">
        <v>3578923</v>
      </c>
      <c r="C256" s="154">
        <v>3580368</v>
      </c>
      <c r="D256" s="154">
        <v>-1445</v>
      </c>
      <c r="E256" s="154">
        <v>1938913</v>
      </c>
      <c r="F256" s="154">
        <v>1640010</v>
      </c>
      <c r="G256" s="154"/>
    </row>
    <row r="257" spans="1:7">
      <c r="A257" s="151" t="s">
        <v>571</v>
      </c>
      <c r="B257" s="154">
        <v>-7955834</v>
      </c>
      <c r="C257" s="154">
        <v>-7954452</v>
      </c>
      <c r="D257" s="154">
        <v>-1382</v>
      </c>
      <c r="E257" s="154">
        <v>-11659217</v>
      </c>
      <c r="F257" s="154">
        <v>3703383</v>
      </c>
      <c r="G257" s="154"/>
    </row>
    <row r="258" spans="1:7">
      <c r="A258" s="151" t="s">
        <v>572</v>
      </c>
      <c r="B258" s="154">
        <v>1174979</v>
      </c>
      <c r="C258" s="154">
        <v>1176297</v>
      </c>
      <c r="D258" s="154">
        <v>-1318</v>
      </c>
      <c r="E258" s="154">
        <v>-1237639</v>
      </c>
      <c r="F258" s="154">
        <v>2412618</v>
      </c>
      <c r="G258" s="154"/>
    </row>
    <row r="259" spans="1:7">
      <c r="A259" s="151" t="s">
        <v>573</v>
      </c>
      <c r="B259" s="154">
        <v>2813074</v>
      </c>
      <c r="C259" s="154">
        <v>2813854</v>
      </c>
      <c r="D259" s="154">
        <v>-780</v>
      </c>
      <c r="E259" s="154">
        <v>209935</v>
      </c>
      <c r="F259" s="154">
        <v>2603139</v>
      </c>
      <c r="G259" s="154"/>
    </row>
    <row r="260" spans="1:7">
      <c r="A260" s="151" t="s">
        <v>574</v>
      </c>
      <c r="B260" s="154">
        <v>-9992188</v>
      </c>
      <c r="C260" s="154">
        <v>-9991127</v>
      </c>
      <c r="D260" s="154">
        <v>-1061</v>
      </c>
      <c r="E260" s="154">
        <v>-11747263</v>
      </c>
      <c r="F260" s="154">
        <v>1755075</v>
      </c>
      <c r="G260" s="154"/>
    </row>
    <row r="261" spans="1:7" ht="27" customHeight="1">
      <c r="A261" s="145" t="s">
        <v>575</v>
      </c>
      <c r="B261" s="154"/>
      <c r="C261" s="154"/>
      <c r="D261" s="154"/>
      <c r="E261" s="154"/>
      <c r="F261" s="154"/>
      <c r="G261" s="154"/>
    </row>
    <row r="262" spans="1:7">
      <c r="A262" s="151" t="s">
        <v>576</v>
      </c>
      <c r="B262" s="154">
        <v>15637576</v>
      </c>
      <c r="C262" s="154">
        <v>15640418</v>
      </c>
      <c r="D262" s="154">
        <v>-2842</v>
      </c>
      <c r="E262" s="154">
        <v>15855178</v>
      </c>
      <c r="F262" s="154">
        <v>-217602</v>
      </c>
      <c r="G262" s="154"/>
    </row>
    <row r="263" spans="1:7">
      <c r="A263" s="151" t="s">
        <v>577</v>
      </c>
      <c r="B263" s="154">
        <v>-8199176</v>
      </c>
      <c r="C263" s="154">
        <v>-8185292</v>
      </c>
      <c r="D263" s="154">
        <v>-13884</v>
      </c>
      <c r="E263" s="154">
        <v>1098285</v>
      </c>
      <c r="F263" s="154">
        <v>-9297461</v>
      </c>
      <c r="G263" s="154"/>
    </row>
    <row r="264" spans="1:7">
      <c r="A264" s="151" t="s">
        <v>578</v>
      </c>
      <c r="B264" s="154">
        <v>8141736</v>
      </c>
      <c r="C264" s="154">
        <v>8142944</v>
      </c>
      <c r="D264" s="154">
        <v>-1208</v>
      </c>
      <c r="E264" s="154">
        <v>11626930</v>
      </c>
      <c r="F264" s="154">
        <v>-3485194</v>
      </c>
      <c r="G264" s="154"/>
    </row>
    <row r="265" spans="1:7">
      <c r="A265" s="151" t="s">
        <v>579</v>
      </c>
      <c r="B265" s="154">
        <v>85666492</v>
      </c>
      <c r="C265" s="154">
        <v>85671048</v>
      </c>
      <c r="D265" s="154">
        <v>-4556</v>
      </c>
      <c r="E265" s="154">
        <v>85995937</v>
      </c>
      <c r="F265" s="154">
        <v>-329445</v>
      </c>
      <c r="G265" s="154"/>
    </row>
    <row r="266" spans="1:7">
      <c r="A266" s="151" t="s">
        <v>580</v>
      </c>
      <c r="B266" s="154">
        <v>14774497</v>
      </c>
      <c r="C266" s="154">
        <v>14776473</v>
      </c>
      <c r="D266" s="154">
        <v>-1976</v>
      </c>
      <c r="E266" s="154">
        <v>15557825</v>
      </c>
      <c r="F266" s="154">
        <v>-783328</v>
      </c>
      <c r="G266" s="154"/>
    </row>
    <row r="267" spans="1:7">
      <c r="A267" s="151" t="s">
        <v>581</v>
      </c>
      <c r="B267" s="154">
        <v>-9678593</v>
      </c>
      <c r="C267" s="154">
        <v>-9677287</v>
      </c>
      <c r="D267" s="154">
        <v>-1306</v>
      </c>
      <c r="E267" s="154">
        <v>-7702849</v>
      </c>
      <c r="F267" s="154">
        <v>-1975744</v>
      </c>
      <c r="G267" s="154"/>
    </row>
    <row r="268" spans="1:7">
      <c r="A268" s="151" t="s">
        <v>582</v>
      </c>
      <c r="B268" s="154">
        <v>4070562</v>
      </c>
      <c r="C268" s="154">
        <v>4071258</v>
      </c>
      <c r="D268" s="154">
        <v>-696</v>
      </c>
      <c r="E268" s="154">
        <v>2365603</v>
      </c>
      <c r="F268" s="154">
        <v>1704959</v>
      </c>
      <c r="G268" s="154"/>
    </row>
    <row r="269" spans="1:7">
      <c r="A269" s="151" t="s">
        <v>583</v>
      </c>
      <c r="B269" s="154">
        <v>-1084614</v>
      </c>
      <c r="C269" s="154">
        <v>-1083456</v>
      </c>
      <c r="D269" s="154">
        <v>-1158</v>
      </c>
      <c r="E269" s="154">
        <v>-1907331</v>
      </c>
      <c r="F269" s="154">
        <v>822717</v>
      </c>
      <c r="G269" s="154"/>
    </row>
    <row r="270" spans="1:7">
      <c r="A270" s="151" t="s">
        <v>584</v>
      </c>
      <c r="B270" s="154">
        <v>-40028818</v>
      </c>
      <c r="C270" s="154">
        <v>-40023388</v>
      </c>
      <c r="D270" s="154">
        <v>-5430</v>
      </c>
      <c r="E270" s="154">
        <v>-36966204</v>
      </c>
      <c r="F270" s="154">
        <v>-3062614</v>
      </c>
      <c r="G270" s="154"/>
    </row>
    <row r="271" spans="1:7">
      <c r="A271" s="151" t="s">
        <v>585</v>
      </c>
      <c r="B271" s="154">
        <v>37373015</v>
      </c>
      <c r="C271" s="154">
        <v>37375542</v>
      </c>
      <c r="D271" s="154">
        <v>-2527</v>
      </c>
      <c r="E271" s="154">
        <v>39746324</v>
      </c>
      <c r="F271" s="154">
        <v>-2373309</v>
      </c>
      <c r="G271" s="154"/>
    </row>
    <row r="272" spans="1:7" ht="27" customHeight="1">
      <c r="A272" s="145" t="s">
        <v>586</v>
      </c>
      <c r="B272" s="154"/>
      <c r="C272" s="154"/>
      <c r="D272" s="154"/>
      <c r="E272" s="154"/>
      <c r="F272" s="154"/>
      <c r="G272" s="154"/>
    </row>
    <row r="273" spans="1:7">
      <c r="A273" s="151" t="s">
        <v>587</v>
      </c>
      <c r="B273" s="154">
        <v>59598290</v>
      </c>
      <c r="C273" s="154">
        <v>59601074</v>
      </c>
      <c r="D273" s="154">
        <v>-2784</v>
      </c>
      <c r="E273" s="154">
        <v>61534295</v>
      </c>
      <c r="F273" s="154">
        <v>-1936005</v>
      </c>
      <c r="G273" s="154"/>
    </row>
    <row r="274" spans="1:7">
      <c r="A274" s="151" t="s">
        <v>588</v>
      </c>
      <c r="B274" s="154">
        <v>35174688</v>
      </c>
      <c r="C274" s="154">
        <v>35176216</v>
      </c>
      <c r="D274" s="154">
        <v>-1528</v>
      </c>
      <c r="E274" s="154">
        <v>33669318</v>
      </c>
      <c r="F274" s="154">
        <v>1505370</v>
      </c>
      <c r="G274" s="154"/>
    </row>
    <row r="275" spans="1:7">
      <c r="A275" s="151" t="s">
        <v>589</v>
      </c>
      <c r="B275" s="154">
        <v>35892200</v>
      </c>
      <c r="C275" s="154">
        <v>35894246</v>
      </c>
      <c r="D275" s="154">
        <v>-2046</v>
      </c>
      <c r="E275" s="154">
        <v>38871358</v>
      </c>
      <c r="F275" s="154">
        <v>-2979158</v>
      </c>
      <c r="G275" s="154"/>
    </row>
    <row r="276" spans="1:7">
      <c r="A276" s="151" t="s">
        <v>590</v>
      </c>
      <c r="B276" s="154">
        <v>8699290</v>
      </c>
      <c r="C276" s="154">
        <v>8712336</v>
      </c>
      <c r="D276" s="154">
        <v>-13046</v>
      </c>
      <c r="E276" s="154">
        <v>4828550</v>
      </c>
      <c r="F276" s="154">
        <v>3870740</v>
      </c>
      <c r="G276" s="154"/>
    </row>
    <row r="277" spans="1:7">
      <c r="A277" s="151" t="s">
        <v>591</v>
      </c>
      <c r="B277" s="154">
        <v>-19709014</v>
      </c>
      <c r="C277" s="154">
        <v>-19706481</v>
      </c>
      <c r="D277" s="154">
        <v>-2533</v>
      </c>
      <c r="E277" s="154">
        <v>-13606350</v>
      </c>
      <c r="F277" s="154">
        <v>-6102664</v>
      </c>
      <c r="G277" s="154"/>
    </row>
    <row r="278" spans="1:7">
      <c r="A278" s="151" t="s">
        <v>592</v>
      </c>
      <c r="B278" s="154">
        <v>1585703</v>
      </c>
      <c r="C278" s="154">
        <v>1586787</v>
      </c>
      <c r="D278" s="154">
        <v>-1084</v>
      </c>
      <c r="E278" s="154">
        <v>2109515</v>
      </c>
      <c r="F278" s="154">
        <v>-523812</v>
      </c>
      <c r="G278" s="154"/>
    </row>
    <row r="279" spans="1:7">
      <c r="A279" s="151" t="s">
        <v>593</v>
      </c>
      <c r="B279" s="154">
        <v>40399288</v>
      </c>
      <c r="C279" s="154">
        <v>40405986</v>
      </c>
      <c r="D279" s="154">
        <v>-6698</v>
      </c>
      <c r="E279" s="154">
        <v>33112190</v>
      </c>
      <c r="F279" s="154">
        <v>7287098</v>
      </c>
      <c r="G279" s="154"/>
    </row>
    <row r="280" spans="1:7" ht="27" customHeight="1">
      <c r="A280" s="145" t="s">
        <v>594</v>
      </c>
      <c r="B280" s="154"/>
      <c r="C280" s="154"/>
      <c r="D280" s="154"/>
      <c r="E280" s="154"/>
      <c r="F280" s="154"/>
      <c r="G280" s="154"/>
    </row>
    <row r="281" spans="1:7">
      <c r="A281" s="151" t="s">
        <v>595</v>
      </c>
      <c r="B281" s="154">
        <v>13193654</v>
      </c>
      <c r="C281" s="154">
        <v>13194212</v>
      </c>
      <c r="D281" s="154">
        <v>-558</v>
      </c>
      <c r="E281" s="154">
        <v>14409110</v>
      </c>
      <c r="F281" s="154">
        <v>-1215456</v>
      </c>
      <c r="G281" s="154"/>
    </row>
    <row r="282" spans="1:7">
      <c r="A282" s="151" t="s">
        <v>596</v>
      </c>
      <c r="B282" s="154">
        <v>5314203</v>
      </c>
      <c r="C282" s="154">
        <v>5314900</v>
      </c>
      <c r="D282" s="154">
        <v>-697</v>
      </c>
      <c r="E282" s="154">
        <v>9127475</v>
      </c>
      <c r="F282" s="154">
        <v>-3813272</v>
      </c>
      <c r="G282" s="154"/>
    </row>
    <row r="283" spans="1:7">
      <c r="A283" s="151" t="s">
        <v>597</v>
      </c>
      <c r="B283" s="154">
        <v>7348440</v>
      </c>
      <c r="C283" s="154">
        <v>7349126</v>
      </c>
      <c r="D283" s="154">
        <v>-686</v>
      </c>
      <c r="E283" s="154">
        <v>5245623</v>
      </c>
      <c r="F283" s="154">
        <v>2102817</v>
      </c>
      <c r="G283" s="154"/>
    </row>
    <row r="284" spans="1:7">
      <c r="A284" s="151" t="s">
        <v>598</v>
      </c>
      <c r="B284" s="154">
        <v>20542250</v>
      </c>
      <c r="C284" s="154">
        <v>20543719</v>
      </c>
      <c r="D284" s="154">
        <v>-1469</v>
      </c>
      <c r="E284" s="154">
        <v>19285330</v>
      </c>
      <c r="F284" s="154">
        <v>1256920</v>
      </c>
      <c r="G284" s="154"/>
    </row>
    <row r="285" spans="1:7">
      <c r="A285" s="151" t="s">
        <v>599</v>
      </c>
      <c r="B285" s="154">
        <v>-24214556</v>
      </c>
      <c r="C285" s="154">
        <v>-24213637</v>
      </c>
      <c r="D285" s="154">
        <v>-919</v>
      </c>
      <c r="E285" s="154">
        <v>-22878590</v>
      </c>
      <c r="F285" s="154">
        <v>-1335966</v>
      </c>
      <c r="G285" s="154"/>
    </row>
    <row r="286" spans="1:7">
      <c r="A286" s="151" t="s">
        <v>600</v>
      </c>
      <c r="B286" s="154">
        <v>10985590</v>
      </c>
      <c r="C286" s="154">
        <v>10986459</v>
      </c>
      <c r="D286" s="154">
        <v>-869</v>
      </c>
      <c r="E286" s="154">
        <v>11120674</v>
      </c>
      <c r="F286" s="154">
        <v>-135084</v>
      </c>
      <c r="G286" s="154"/>
    </row>
    <row r="287" spans="1:7">
      <c r="A287" s="151" t="s">
        <v>601</v>
      </c>
      <c r="B287" s="154">
        <v>-24466695</v>
      </c>
      <c r="C287" s="154">
        <v>-24465110</v>
      </c>
      <c r="D287" s="154">
        <v>-1585</v>
      </c>
      <c r="E287" s="154">
        <v>-23222703</v>
      </c>
      <c r="F287" s="154">
        <v>-1243992</v>
      </c>
      <c r="G287" s="154"/>
    </row>
    <row r="288" spans="1:7">
      <c r="A288" s="151" t="s">
        <v>602</v>
      </c>
      <c r="B288" s="154">
        <v>367132192</v>
      </c>
      <c r="C288" s="154">
        <v>367838372</v>
      </c>
      <c r="D288" s="154">
        <v>-706180</v>
      </c>
      <c r="E288" s="154">
        <v>352483095</v>
      </c>
      <c r="F288" s="154">
        <v>14649097</v>
      </c>
      <c r="G288" s="154"/>
    </row>
    <row r="289" spans="1:7" ht="27" customHeight="1">
      <c r="A289" s="145" t="s">
        <v>603</v>
      </c>
      <c r="B289" s="154"/>
      <c r="C289" s="154"/>
      <c r="D289" s="154"/>
      <c r="E289" s="154"/>
      <c r="F289" s="154"/>
      <c r="G289" s="154"/>
    </row>
    <row r="290" spans="1:7">
      <c r="A290" s="151" t="s">
        <v>604</v>
      </c>
      <c r="B290" s="154">
        <v>-9832456</v>
      </c>
      <c r="C290" s="154">
        <v>-9831985</v>
      </c>
      <c r="D290" s="154">
        <v>-471</v>
      </c>
      <c r="E290" s="154">
        <v>-9989943</v>
      </c>
      <c r="F290" s="154">
        <v>157487</v>
      </c>
      <c r="G290" s="154"/>
    </row>
    <row r="291" spans="1:7">
      <c r="A291" s="151" t="s">
        <v>605</v>
      </c>
      <c r="B291" s="154">
        <v>640850</v>
      </c>
      <c r="C291" s="154">
        <v>641081</v>
      </c>
      <c r="D291" s="154">
        <v>-231</v>
      </c>
      <c r="E291" s="154">
        <v>534752</v>
      </c>
      <c r="F291" s="154">
        <v>106098</v>
      </c>
      <c r="G291" s="154"/>
    </row>
    <row r="292" spans="1:7">
      <c r="A292" s="151" t="s">
        <v>606</v>
      </c>
      <c r="B292" s="154">
        <v>57618433</v>
      </c>
      <c r="C292" s="154">
        <v>57618852</v>
      </c>
      <c r="D292" s="154">
        <v>-419</v>
      </c>
      <c r="E292" s="154">
        <v>50147145</v>
      </c>
      <c r="F292" s="154">
        <v>7471288</v>
      </c>
      <c r="G292" s="154"/>
    </row>
    <row r="293" spans="1:7">
      <c r="A293" s="151" t="s">
        <v>607</v>
      </c>
      <c r="B293" s="154">
        <v>-10682228</v>
      </c>
      <c r="C293" s="154">
        <v>-10681658</v>
      </c>
      <c r="D293" s="154">
        <v>-570</v>
      </c>
      <c r="E293" s="154">
        <v>-8767185</v>
      </c>
      <c r="F293" s="154">
        <v>-1915043</v>
      </c>
      <c r="G293" s="154"/>
    </row>
    <row r="294" spans="1:7">
      <c r="A294" s="151" t="s">
        <v>608</v>
      </c>
      <c r="B294" s="154">
        <v>389536</v>
      </c>
      <c r="C294" s="154">
        <v>390507</v>
      </c>
      <c r="D294" s="154">
        <v>-971</v>
      </c>
      <c r="E294" s="154">
        <v>4441527</v>
      </c>
      <c r="F294" s="154">
        <v>-4051991</v>
      </c>
      <c r="G294" s="154"/>
    </row>
    <row r="295" spans="1:7">
      <c r="A295" s="151" t="s">
        <v>609</v>
      </c>
      <c r="B295" s="154">
        <v>6938632</v>
      </c>
      <c r="C295" s="154">
        <v>6939160</v>
      </c>
      <c r="D295" s="154">
        <v>-528</v>
      </c>
      <c r="E295" s="154">
        <v>6185332</v>
      </c>
      <c r="F295" s="154">
        <v>753300</v>
      </c>
      <c r="G295" s="154"/>
    </row>
    <row r="296" spans="1:7">
      <c r="A296" s="151" t="s">
        <v>610</v>
      </c>
      <c r="B296" s="154">
        <v>-5041512</v>
      </c>
      <c r="C296" s="154">
        <v>-5040499</v>
      </c>
      <c r="D296" s="154">
        <v>-1013</v>
      </c>
      <c r="E296" s="154">
        <v>-7015647</v>
      </c>
      <c r="F296" s="154">
        <v>1974135</v>
      </c>
      <c r="G296" s="154"/>
    </row>
    <row r="297" spans="1:7">
      <c r="A297" s="151" t="s">
        <v>611</v>
      </c>
      <c r="B297" s="154">
        <v>185028151</v>
      </c>
      <c r="C297" s="154">
        <v>185034125</v>
      </c>
      <c r="D297" s="154">
        <v>-5974</v>
      </c>
      <c r="E297" s="154">
        <v>199427415</v>
      </c>
      <c r="F297" s="154">
        <v>-14399264</v>
      </c>
      <c r="G297" s="154"/>
    </row>
    <row r="298" spans="1:7">
      <c r="A298" s="151" t="s">
        <v>612</v>
      </c>
      <c r="B298" s="154">
        <v>-2525844</v>
      </c>
      <c r="C298" s="154">
        <v>-2525428</v>
      </c>
      <c r="D298" s="154">
        <v>-416</v>
      </c>
      <c r="E298" s="154">
        <v>-2989249</v>
      </c>
      <c r="F298" s="154">
        <v>463405</v>
      </c>
      <c r="G298" s="154"/>
    </row>
    <row r="299" spans="1:7">
      <c r="A299" s="151" t="s">
        <v>613</v>
      </c>
      <c r="B299" s="154">
        <v>-3667383</v>
      </c>
      <c r="C299" s="154">
        <v>-3666652</v>
      </c>
      <c r="D299" s="154">
        <v>-731</v>
      </c>
      <c r="E299" s="154">
        <v>-1082440</v>
      </c>
      <c r="F299" s="154">
        <v>-2584943</v>
      </c>
      <c r="G299" s="154"/>
    </row>
    <row r="300" spans="1:7">
      <c r="A300" s="151" t="s">
        <v>614</v>
      </c>
      <c r="B300" s="154">
        <v>173776697</v>
      </c>
      <c r="C300" s="154">
        <v>173791357</v>
      </c>
      <c r="D300" s="154">
        <v>-14660</v>
      </c>
      <c r="E300" s="154">
        <v>158462905</v>
      </c>
      <c r="F300" s="154">
        <v>15313792</v>
      </c>
      <c r="G300" s="154"/>
    </row>
    <row r="301" spans="1:7">
      <c r="A301" s="151" t="s">
        <v>615</v>
      </c>
      <c r="B301" s="154">
        <v>19058005</v>
      </c>
      <c r="C301" s="154">
        <v>19058491</v>
      </c>
      <c r="D301" s="154">
        <v>-486</v>
      </c>
      <c r="E301" s="154">
        <v>19139627</v>
      </c>
      <c r="F301" s="154">
        <v>-81622</v>
      </c>
      <c r="G301" s="154"/>
    </row>
    <row r="302" spans="1:7">
      <c r="A302" s="151" t="s">
        <v>616</v>
      </c>
      <c r="B302" s="154">
        <v>3045263</v>
      </c>
      <c r="C302" s="154">
        <v>3046196</v>
      </c>
      <c r="D302" s="154">
        <v>-933</v>
      </c>
      <c r="E302" s="154">
        <v>1328590</v>
      </c>
      <c r="F302" s="154">
        <v>1716673</v>
      </c>
      <c r="G302" s="154"/>
    </row>
    <row r="303" spans="1:7">
      <c r="A303" s="151" t="s">
        <v>617</v>
      </c>
      <c r="B303" s="154">
        <v>35103936</v>
      </c>
      <c r="C303" s="154">
        <v>35104304</v>
      </c>
      <c r="D303" s="154">
        <v>-368</v>
      </c>
      <c r="E303" s="154">
        <v>33135138</v>
      </c>
      <c r="F303" s="154">
        <v>1968798</v>
      </c>
      <c r="G303" s="154"/>
    </row>
    <row r="304" spans="1:7">
      <c r="A304" s="151" t="s">
        <v>618</v>
      </c>
      <c r="B304" s="154">
        <v>4451164</v>
      </c>
      <c r="C304" s="154">
        <v>4451280</v>
      </c>
      <c r="D304" s="154">
        <v>-116</v>
      </c>
      <c r="E304" s="154">
        <v>3751741</v>
      </c>
      <c r="F304" s="154">
        <v>699423</v>
      </c>
      <c r="G304" s="154"/>
    </row>
    <row r="305" spans="1:7" ht="27" customHeight="1">
      <c r="A305" s="145" t="s">
        <v>619</v>
      </c>
      <c r="B305" s="154"/>
      <c r="C305" s="154"/>
      <c r="D305" s="154"/>
      <c r="E305" s="154"/>
      <c r="F305" s="154"/>
      <c r="G305" s="154"/>
    </row>
    <row r="306" spans="1:7">
      <c r="A306" s="151" t="s">
        <v>620</v>
      </c>
      <c r="B306" s="154">
        <v>-3207275</v>
      </c>
      <c r="C306" s="154">
        <v>-3206773</v>
      </c>
      <c r="D306" s="154">
        <v>-502</v>
      </c>
      <c r="E306" s="154">
        <v>-5035515</v>
      </c>
      <c r="F306" s="154">
        <v>1828240</v>
      </c>
      <c r="G306" s="154"/>
    </row>
    <row r="307" spans="1:7">
      <c r="A307" s="151" t="s">
        <v>621</v>
      </c>
      <c r="B307" s="154">
        <v>12373332</v>
      </c>
      <c r="C307" s="154">
        <v>12373999</v>
      </c>
      <c r="D307" s="154">
        <v>-667</v>
      </c>
      <c r="E307" s="154">
        <v>11435160</v>
      </c>
      <c r="F307" s="154">
        <v>938172</v>
      </c>
      <c r="G307" s="154"/>
    </row>
    <row r="308" spans="1:7">
      <c r="A308" s="151" t="s">
        <v>622</v>
      </c>
      <c r="B308" s="154">
        <v>74671653</v>
      </c>
      <c r="C308" s="154">
        <v>74674674</v>
      </c>
      <c r="D308" s="154">
        <v>-3021</v>
      </c>
      <c r="E308" s="154">
        <v>79484098</v>
      </c>
      <c r="F308" s="154">
        <v>-4812445</v>
      </c>
      <c r="G308" s="154"/>
    </row>
    <row r="309" spans="1:7">
      <c r="A309" s="151" t="s">
        <v>623</v>
      </c>
      <c r="B309" s="154">
        <v>10157613</v>
      </c>
      <c r="C309" s="154">
        <v>10159694</v>
      </c>
      <c r="D309" s="154">
        <v>-2081</v>
      </c>
      <c r="E309" s="154">
        <v>9199884</v>
      </c>
      <c r="F309" s="154">
        <v>957729</v>
      </c>
      <c r="G309" s="154"/>
    </row>
    <row r="310" spans="1:7">
      <c r="A310" s="151" t="s">
        <v>624</v>
      </c>
      <c r="B310" s="154">
        <v>21990430</v>
      </c>
      <c r="C310" s="154">
        <v>21991310</v>
      </c>
      <c r="D310" s="154">
        <v>-880</v>
      </c>
      <c r="E310" s="154">
        <v>20403182</v>
      </c>
      <c r="F310" s="154">
        <v>1587248</v>
      </c>
      <c r="G310" s="154"/>
    </row>
    <row r="311" spans="1:7">
      <c r="A311" s="151" t="s">
        <v>625</v>
      </c>
      <c r="B311" s="154">
        <v>-9217377</v>
      </c>
      <c r="C311" s="154">
        <v>-9216642</v>
      </c>
      <c r="D311" s="154">
        <v>-735</v>
      </c>
      <c r="E311" s="154">
        <v>-8665048</v>
      </c>
      <c r="F311" s="154">
        <v>-552329</v>
      </c>
      <c r="G311" s="154"/>
    </row>
    <row r="312" spans="1:7">
      <c r="A312" s="151" t="s">
        <v>626</v>
      </c>
      <c r="B312" s="154">
        <v>8451703</v>
      </c>
      <c r="C312" s="154">
        <v>8453610</v>
      </c>
      <c r="D312" s="154">
        <v>-1907</v>
      </c>
      <c r="E312" s="154">
        <v>12953382</v>
      </c>
      <c r="F312" s="154">
        <v>-4501679</v>
      </c>
      <c r="G312" s="154"/>
    </row>
    <row r="313" spans="1:7">
      <c r="A313" s="151" t="s">
        <v>627</v>
      </c>
      <c r="B313" s="154">
        <v>-5005585</v>
      </c>
      <c r="C313" s="154">
        <v>-5002283</v>
      </c>
      <c r="D313" s="154">
        <v>-3302</v>
      </c>
      <c r="E313" s="154">
        <v>-4387450</v>
      </c>
      <c r="F313" s="154">
        <v>-618135</v>
      </c>
      <c r="G313" s="154"/>
    </row>
    <row r="314" spans="1:7">
      <c r="A314" s="151" t="s">
        <v>628</v>
      </c>
      <c r="B314" s="154">
        <v>23632177</v>
      </c>
      <c r="C314" s="154">
        <v>23642569</v>
      </c>
      <c r="D314" s="154">
        <v>-10392</v>
      </c>
      <c r="E314" s="154">
        <v>32901659</v>
      </c>
      <c r="F314" s="154">
        <v>-9269482</v>
      </c>
      <c r="G314" s="154"/>
    </row>
    <row r="315" spans="1:7">
      <c r="A315" s="151" t="s">
        <v>629</v>
      </c>
      <c r="B315" s="154">
        <v>111457</v>
      </c>
      <c r="C315" s="154">
        <v>112184</v>
      </c>
      <c r="D315" s="154">
        <v>-727</v>
      </c>
      <c r="E315" s="154">
        <v>4640504</v>
      </c>
      <c r="F315" s="154">
        <v>-4529047</v>
      </c>
      <c r="G315" s="154"/>
    </row>
    <row r="316" spans="1:7">
      <c r="A316" s="151" t="s">
        <v>630</v>
      </c>
      <c r="B316" s="154">
        <v>24614429</v>
      </c>
      <c r="C316" s="154">
        <v>24619343</v>
      </c>
      <c r="D316" s="154">
        <v>-4914</v>
      </c>
      <c r="E316" s="154">
        <v>24508736</v>
      </c>
      <c r="F316" s="154">
        <v>105693</v>
      </c>
      <c r="G316" s="154"/>
    </row>
    <row r="317" spans="1:7">
      <c r="A317" s="151" t="s">
        <v>631</v>
      </c>
      <c r="B317" s="154">
        <v>14202571</v>
      </c>
      <c r="C317" s="154">
        <v>14203718</v>
      </c>
      <c r="D317" s="154">
        <v>-1147</v>
      </c>
      <c r="E317" s="154">
        <v>15790373</v>
      </c>
      <c r="F317" s="154">
        <v>-1587802</v>
      </c>
      <c r="G317" s="154"/>
    </row>
    <row r="318" spans="1:7">
      <c r="A318" s="151" t="s">
        <v>632</v>
      </c>
      <c r="B318" s="154">
        <v>7057822</v>
      </c>
      <c r="C318" s="154">
        <v>7058144</v>
      </c>
      <c r="D318" s="154">
        <v>-322</v>
      </c>
      <c r="E318" s="154">
        <v>7556301</v>
      </c>
      <c r="F318" s="154">
        <v>-498479</v>
      </c>
      <c r="G318" s="154"/>
    </row>
    <row r="319" spans="1:7" ht="13.5" thickBot="1">
      <c r="A319" s="153" t="s">
        <v>633</v>
      </c>
      <c r="B319" s="156">
        <v>12872116</v>
      </c>
      <c r="C319" s="156">
        <v>12872369</v>
      </c>
      <c r="D319" s="156">
        <v>-253</v>
      </c>
      <c r="E319" s="156">
        <v>15491359</v>
      </c>
      <c r="F319" s="156">
        <v>-2619243</v>
      </c>
      <c r="G319" s="154"/>
    </row>
    <row r="320" spans="1:7">
      <c r="A320" s="151"/>
      <c r="B320" s="154"/>
      <c r="C320" s="154"/>
      <c r="D320" s="155"/>
      <c r="E320" s="154"/>
      <c r="F320" s="154"/>
      <c r="G320" s="154"/>
    </row>
    <row r="321" spans="1:7">
      <c r="A321" s="151"/>
      <c r="B321" s="154"/>
      <c r="C321" s="154"/>
      <c r="D321" s="155"/>
      <c r="E321" s="154"/>
      <c r="F321" s="154"/>
      <c r="G321" s="154"/>
    </row>
    <row r="322" spans="1:7">
      <c r="A322" s="151"/>
      <c r="B322" s="154"/>
      <c r="C322" s="154"/>
      <c r="D322" s="155"/>
      <c r="E322" s="154"/>
      <c r="F322" s="154"/>
      <c r="G322" s="154"/>
    </row>
    <row r="323" spans="1:7">
      <c r="A323" s="151"/>
      <c r="B323" s="154"/>
      <c r="C323" s="154"/>
      <c r="D323" s="155"/>
      <c r="E323" s="154"/>
      <c r="F323" s="154"/>
      <c r="G323" s="154"/>
    </row>
    <row r="324" spans="1:7">
      <c r="A324" s="151"/>
      <c r="B324" s="154"/>
      <c r="C324" s="154"/>
      <c r="D324" s="155"/>
      <c r="E324" s="154"/>
      <c r="F324" s="154"/>
      <c r="G324" s="154"/>
    </row>
    <row r="325" spans="1:7">
      <c r="A325" s="151"/>
      <c r="B325" s="154"/>
      <c r="C325" s="154"/>
      <c r="D325" s="155"/>
      <c r="E325" s="154"/>
      <c r="F325" s="154"/>
      <c r="G325" s="154"/>
    </row>
    <row r="326" spans="1:7"/>
    <row r="327" spans="1:7"/>
    <row r="328" spans="1:7"/>
    <row r="329" spans="1:7"/>
    <row r="330" spans="1:7"/>
    <row r="331" spans="1:7"/>
    <row r="332" spans="1:7"/>
    <row r="333" spans="1:7"/>
    <row r="334" spans="1:7"/>
    <row r="335" spans="1:7"/>
    <row r="336" spans="1:7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6</vt:i4>
      </vt:variant>
    </vt:vector>
  </HeadingPairs>
  <TitlesOfParts>
    <vt:vector size="15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Data</vt:lpstr>
      <vt:lpstr>Tabell 7</vt:lpstr>
      <vt:lpstr>'Tabell 2'!Utskriftsområde</vt:lpstr>
      <vt:lpstr>'Tabell 4'!Utskriftsområde</vt:lpstr>
      <vt:lpstr>'Tabell 5'!Utskriftsområde</vt:lpstr>
      <vt:lpstr>'Tabell 6'!Utskriftsområde</vt:lpstr>
      <vt:lpstr>Data!Utskriftsrubriker</vt:lpstr>
      <vt:lpstr>'Tabell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Runestav Sofia ESA/BFN/OE-Ö</cp:lastModifiedBy>
  <cp:lastPrinted>2016-09-20T10:51:38Z</cp:lastPrinted>
  <dcterms:created xsi:type="dcterms:W3CDTF">2014-08-21T11:16:13Z</dcterms:created>
  <dcterms:modified xsi:type="dcterms:W3CDTF">2022-03-17T08:43:35Z</dcterms:modified>
</cp:coreProperties>
</file>