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75" yWindow="885" windowWidth="10320" windowHeight="11250" firstSheet="1" activeTab="9"/>
  </bookViews>
  <sheets>
    <sheet name="Förstasida" sheetId="1" r:id="rId1"/>
    <sheet name="Resultaträkning" sheetId="2" r:id="rId2"/>
    <sheet name="Balansräkning" sheetId="3" r:id="rId3"/>
    <sheet name="1. Nettokostnader" sheetId="4" r:id="rId4"/>
    <sheet name="2. Drift.  intäkter" sheetId="5" r:id="rId5"/>
    <sheet name="3. Drift. kostnader" sheetId="6" r:id="rId6"/>
    <sheet name="4. Kapitaltj m.m." sheetId="7" r:id="rId7"/>
    <sheet name="5. Investeringar" sheetId="8" r:id="rId8"/>
    <sheet name="6. Spec intäkter" sheetId="9" r:id="rId9"/>
    <sheet name="7. Spec kostnader" sheetId="10" r:id="rId10"/>
    <sheet name="8. Motp förs." sheetId="11" r:id="rId11"/>
    <sheet name="9a. Motp köp" sheetId="12" r:id="rId12"/>
    <sheet name="9b. Motp bidrag" sheetId="13" r:id="rId13"/>
    <sheet name="10. Motp förs div" sheetId="14" r:id="rId14"/>
    <sheet name="Felkontroll" sheetId="15" state="hidden" r:id="rId15"/>
  </sheets>
  <definedNames>
    <definedName name="kom_1_jamf">'1. Nettokostnader'!#REF!</definedName>
    <definedName name="kom_1_ovr">'1. Nettokostnader'!#REF!</definedName>
    <definedName name="kom_1_prim">'1. Nettokostnader'!#REF!</definedName>
    <definedName name="kom_1_psyk">'1. Nettokostnader'!#REF!</definedName>
    <definedName name="kom_1_reg">'1. Nettokostnader'!#REF!</definedName>
    <definedName name="kom_1_som">'1. Nettokostnader'!#REF!</definedName>
    <definedName name="kom_1_tand">'1. Nettokostnader'!#REF!</definedName>
    <definedName name="kom_1_övr">'1. Nettokostnader'!#REF!</definedName>
    <definedName name="kom_10">'10. Motp förs div'!#REF!</definedName>
    <definedName name="kom_2_hos">'2. Drift.  intäkter'!#REF!</definedName>
    <definedName name="kom_2_jamf">'2. Drift.  intäkter'!#REF!</definedName>
    <definedName name="kom_2_reg">'2. Drift.  intäkter'!#REF!</definedName>
    <definedName name="kom_3_hos">'3. Drift. kostnader'!#REF!</definedName>
    <definedName name="kom_3_jamf">'3. Drift. kostnader'!#REF!</definedName>
    <definedName name="kom_3_reg">'3. Drift. kostnader'!#REF!</definedName>
    <definedName name="kom_4">'4. Kapitaltj m.m.'!#REF!</definedName>
    <definedName name="kom_5">'5. Investeringar'!#REF!</definedName>
    <definedName name="kom_6">'6. Spec intäkter'!#REF!</definedName>
    <definedName name="kom_7">'7. Spec kostnader'!#REF!</definedName>
    <definedName name="kom_8">'8. Motp förs.'!#REF!</definedName>
    <definedName name="kom_9a">'9a. Motp köp'!#REF!</definedName>
    <definedName name="kom_9b">'9b. Motp bidrag'!#REF!</definedName>
    <definedName name="pa">'2. Drift.  intäkter'!$C$1</definedName>
    <definedName name="rngEkChefEpost">#REF!</definedName>
    <definedName name="rngEkChefNamn">#REF!</definedName>
    <definedName name="rngKom_1">'1. Nettokostnader'!#REF!</definedName>
    <definedName name="rngKom_10">'10. Motp förs div'!#REF!</definedName>
    <definedName name="rngKom_2">'2. Drift.  intäkter'!#REF!</definedName>
    <definedName name="rngKom_3">'3. Drift. kostnader'!#REF!</definedName>
    <definedName name="rngKom_4">'4. Kapitaltj m.m.'!#REF!</definedName>
    <definedName name="rngKom_5">'5. Investeringar'!#REF!</definedName>
    <definedName name="rngKom_6">'6. Spec intäkter'!#REF!</definedName>
    <definedName name="rngKom_7">'7. Spec kostnader'!#REF!</definedName>
    <definedName name="rngKom_8">'8. Motp förs.'!#REF!</definedName>
    <definedName name="rngKom_9a">'9a. Motp köp'!#REF!</definedName>
    <definedName name="rngKom_9b">'9b. Motp bidrag'!#REF!</definedName>
    <definedName name="rngKontaktEpost">#REF!</definedName>
    <definedName name="rngKontaktNamn">#REF!</definedName>
    <definedName name="rngKontaktTel">#REF!</definedName>
    <definedName name="rngLandsting">#REF!</definedName>
    <definedName name="rngLandstingsNamn">#REF!</definedName>
    <definedName name="rngSpec091">'1. Nettokostnader'!#REF!</definedName>
    <definedName name="rngSpec092">'1. Nettokostnader'!#REF!</definedName>
    <definedName name="rngSpec491">'1. Nettokostnader'!#REF!</definedName>
    <definedName name="rngSpec492">'1. Nettokostnader'!#REF!</definedName>
    <definedName name="rngSpec591">'1. Nettokostnader'!#REF!</definedName>
    <definedName name="rngSpec592">'1. Nettokostnader'!#REF!</definedName>
    <definedName name="rngSpec691">'1. Nettokostnader'!#REF!</definedName>
    <definedName name="rngSpec692">'1. Nettokostnader'!#REF!</definedName>
    <definedName name="rngSpec891">'1. Nettokostnader'!#REF!</definedName>
    <definedName name="rngSpec892">'1. Nettokostnader'!#REF!</definedName>
    <definedName name="rngSpecÖvrB_060">'6. Spec intäkter'!$B$29</definedName>
    <definedName name="rngSpecÖvrB_061">'6. Spec intäkter'!$B$30</definedName>
    <definedName name="_xlnm.Print_Area" localSheetId="3">'1. Nettokostnader'!$A$1:$O$76</definedName>
    <definedName name="_xlnm.Print_Area" localSheetId="13">'10. Motp förs div'!$A$1:$L$13</definedName>
    <definedName name="_xlnm.Print_Area" localSheetId="4">'2. Drift.  intäkter'!$A$1:$M$40</definedName>
    <definedName name="_xlnm.Print_Area" localSheetId="5">'3. Drift. kostnader'!$A$1:$P$43</definedName>
    <definedName name="_xlnm.Print_Area" localSheetId="6">'4. Kapitaltj m.m.'!$A$1:$J$31</definedName>
    <definedName name="_xlnm.Print_Area" localSheetId="7">'5. Investeringar'!$A$1:$L$28</definedName>
    <definedName name="_xlnm.Print_Area" localSheetId="8">'6. Spec intäkter'!$A$1:$D$35</definedName>
    <definedName name="_xlnm.Print_Area" localSheetId="9">'7. Spec kostnader'!$A$1:$D$49</definedName>
    <definedName name="_xlnm.Print_Area" localSheetId="10">'8. Motp förs.'!$A$1:$L$48</definedName>
    <definedName name="_xlnm.Print_Area" localSheetId="11">'9a. Motp köp'!$A$1:$L$48</definedName>
    <definedName name="_xlnm.Print_Area" localSheetId="12">'9b. Motp bidrag'!$A$1:$L$25</definedName>
    <definedName name="_xlnm.Print_Titles" localSheetId="5">'3. Drift. kostnader'!$A:$B</definedName>
    <definedName name="År">2014</definedName>
  </definedNames>
  <calcPr fullCalcOnLoad="1"/>
</workbook>
</file>

<file path=xl/comments4.xml><?xml version="1.0" encoding="utf-8"?>
<comments xmlns="http://schemas.openxmlformats.org/spreadsheetml/2006/main">
  <authors>
    <author>Leonardsson Monica NR/OEM-?</author>
  </authors>
  <commentList>
    <comment ref="A13" authorId="0">
      <text>
        <r>
          <rPr>
            <sz val="10"/>
            <rFont val="Verdana"/>
            <family val="2"/>
          </rPr>
          <t>DVO-koden 030 har i RS 2014  bytt namn till "Fysioterapi och arbetsterapi", mot tidigare "Sjukgymnaskik och arbetsterapi".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<sst xmlns="http://schemas.openxmlformats.org/spreadsheetml/2006/main" count="1268" uniqueCount="716">
  <si>
    <t>Sluten primärvård</t>
  </si>
  <si>
    <t>Primärvårdsansluten hemsjukvård</t>
  </si>
  <si>
    <t>Specialiserad somatisk vård</t>
  </si>
  <si>
    <t>Specialiserad psykiatrisk vård</t>
  </si>
  <si>
    <t>Tandvård</t>
  </si>
  <si>
    <t>Allmäntandvård vuxna</t>
  </si>
  <si>
    <t>Allmäntandvård barn o ungdomar</t>
  </si>
  <si>
    <t>Ambulans- och sjuktransporter</t>
  </si>
  <si>
    <t>Social verksamhet</t>
  </si>
  <si>
    <t>Högskoleverksamhet</t>
  </si>
  <si>
    <t>Gymnasieverksamhet</t>
  </si>
  <si>
    <t>Folkhögskolverksamhet</t>
  </si>
  <si>
    <t>Kultur</t>
  </si>
  <si>
    <t>Teater- och musikverksamhet</t>
  </si>
  <si>
    <t>Museieverksamhet</t>
  </si>
  <si>
    <t>Trafik och infrastruktur</t>
  </si>
  <si>
    <t>Trafik</t>
  </si>
  <si>
    <t>Infrastuktur</t>
  </si>
  <si>
    <t>Allmän regional verksamhet</t>
  </si>
  <si>
    <t>Näringsliv och turism</t>
  </si>
  <si>
    <t>Interregional och internationell samverkan</t>
  </si>
  <si>
    <t>35-36</t>
  </si>
  <si>
    <t>av tjänster</t>
  </si>
  <si>
    <t>Erhållna</t>
  </si>
  <si>
    <t>bidrag</t>
  </si>
  <si>
    <t xml:space="preserve">Övriga </t>
  </si>
  <si>
    <t>intäkter</t>
  </si>
  <si>
    <t>SUMMA</t>
  </si>
  <si>
    <t>personal</t>
  </si>
  <si>
    <t>50-54</t>
  </si>
  <si>
    <t xml:space="preserve">Köp av </t>
  </si>
  <si>
    <t>Lämnade</t>
  </si>
  <si>
    <t>skattefri</t>
  </si>
  <si>
    <t>av material</t>
  </si>
  <si>
    <t>och varor</t>
  </si>
  <si>
    <t>DELOMRÅDEN</t>
  </si>
  <si>
    <t>Utbildning</t>
  </si>
  <si>
    <t>Specialisttandvård</t>
  </si>
  <si>
    <t>Övrig hälso- och sjukvård</t>
  </si>
  <si>
    <t>Allmän service</t>
  </si>
  <si>
    <t xml:space="preserve">Fastighetsförvaltning </t>
  </si>
  <si>
    <t>Mödrahälsovård</t>
  </si>
  <si>
    <t>Barnhälsovård</t>
  </si>
  <si>
    <t>Primärvård</t>
  </si>
  <si>
    <t>kostnader</t>
  </si>
  <si>
    <t xml:space="preserve">   därav social verksamhet</t>
  </si>
  <si>
    <t xml:space="preserve">   därav trafik</t>
  </si>
  <si>
    <t>30</t>
  </si>
  <si>
    <t>303</t>
  </si>
  <si>
    <t>304</t>
  </si>
  <si>
    <t>305</t>
  </si>
  <si>
    <t>308</t>
  </si>
  <si>
    <t>Försäljning av verksamhet</t>
  </si>
  <si>
    <t>321</t>
  </si>
  <si>
    <t>Försäljning av tjänster</t>
  </si>
  <si>
    <t>351</t>
  </si>
  <si>
    <t>353</t>
  </si>
  <si>
    <t>Försäljning av material och varor</t>
  </si>
  <si>
    <t>37</t>
  </si>
  <si>
    <t>Erhållna bidrag</t>
  </si>
  <si>
    <t>38</t>
  </si>
  <si>
    <t>381</t>
  </si>
  <si>
    <t>382</t>
  </si>
  <si>
    <t>383</t>
  </si>
  <si>
    <t>389</t>
  </si>
  <si>
    <t>Övriga intäkter</t>
  </si>
  <si>
    <t>39</t>
  </si>
  <si>
    <t>397</t>
  </si>
  <si>
    <t xml:space="preserve">      varav primärvård</t>
  </si>
  <si>
    <t>Belopp</t>
  </si>
  <si>
    <t>KOSTNADER FÖR PERSONAL OCH FÖRTROENDEVALDA</t>
  </si>
  <si>
    <t>412</t>
  </si>
  <si>
    <t>Sociala och andra avgifter enligt lag och avtal</t>
  </si>
  <si>
    <t>45</t>
  </si>
  <si>
    <t>Övriga personalkostnader</t>
  </si>
  <si>
    <t>KÖP AV VERKSAMHET, MATERIAL SAMT LÄMNADE BIDRAG</t>
  </si>
  <si>
    <t>5</t>
  </si>
  <si>
    <t xml:space="preserve">Köp av verksamhet </t>
  </si>
  <si>
    <t>Verksamhetsanknutna tjänster</t>
  </si>
  <si>
    <t>55</t>
  </si>
  <si>
    <t>Läkemedel, sjukvårdsartiklar och medicinskt material</t>
  </si>
  <si>
    <t>56</t>
  </si>
  <si>
    <t>5631</t>
  </si>
  <si>
    <t>Material och varor</t>
  </si>
  <si>
    <t>57</t>
  </si>
  <si>
    <t>572</t>
  </si>
  <si>
    <t>Lämnade bidrag</t>
  </si>
  <si>
    <t>58</t>
  </si>
  <si>
    <t>ÖVRIGA KOSTNADER</t>
  </si>
  <si>
    <t>6-7</t>
  </si>
  <si>
    <t>Lokal- och fastighetskostnader</t>
  </si>
  <si>
    <t>60</t>
  </si>
  <si>
    <t>607</t>
  </si>
  <si>
    <t>Energi m.m.</t>
  </si>
  <si>
    <t>63</t>
  </si>
  <si>
    <t>Transporter och frakter</t>
  </si>
  <si>
    <t>67</t>
  </si>
  <si>
    <t>671</t>
  </si>
  <si>
    <t>672</t>
  </si>
  <si>
    <t>Resekostnader</t>
  </si>
  <si>
    <t>68</t>
  </si>
  <si>
    <t>Försäkringsavgifter och övriga riskkostnader</t>
  </si>
  <si>
    <t>73</t>
  </si>
  <si>
    <t>731</t>
  </si>
  <si>
    <t>77</t>
  </si>
  <si>
    <t>771</t>
  </si>
  <si>
    <t>776</t>
  </si>
  <si>
    <t>78</t>
  </si>
  <si>
    <t>Avskrivningar</t>
  </si>
  <si>
    <t>79</t>
  </si>
  <si>
    <t xml:space="preserve">Interna
lokalhyror
</t>
  </si>
  <si>
    <t xml:space="preserve">      varav specialiserad somatisk vård</t>
  </si>
  <si>
    <t xml:space="preserve">      varav specialiserad psykiatrisk vård</t>
  </si>
  <si>
    <t>Totalt belopp</t>
  </si>
  <si>
    <t xml:space="preserve">Kommuner </t>
  </si>
  <si>
    <t>Landstings-</t>
  </si>
  <si>
    <t>Stat</t>
  </si>
  <si>
    <t>ägda företag</t>
  </si>
  <si>
    <t>individer</t>
  </si>
  <si>
    <t xml:space="preserve">   därav inköp av mark</t>
  </si>
  <si>
    <t>Privata</t>
  </si>
  <si>
    <t>vårdgivare</t>
  </si>
  <si>
    <t>Landsting/</t>
  </si>
  <si>
    <t>regioner</t>
  </si>
  <si>
    <t>Somatisk mottagningsverksamhet</t>
  </si>
  <si>
    <t>Somatisk dagsjukvård</t>
  </si>
  <si>
    <t xml:space="preserve">Somatisk sluten vård </t>
  </si>
  <si>
    <t xml:space="preserve">Psykiatrisk mottagningsverksamhet </t>
  </si>
  <si>
    <t>Psykiatrisk dagsjukvård</t>
  </si>
  <si>
    <t>Psykiatrisk sluten vård</t>
  </si>
  <si>
    <t>Folkhälsofrågor</t>
  </si>
  <si>
    <t>Lokal utveckling</t>
  </si>
  <si>
    <t>Politisk verksamhet avseende regional utveckling</t>
  </si>
  <si>
    <t>DVO-kod</t>
  </si>
  <si>
    <t xml:space="preserve">Somatisk hemsjukvård </t>
  </si>
  <si>
    <t xml:space="preserve">Psykiatrisk hemsjukvård </t>
  </si>
  <si>
    <t xml:space="preserve">Sjukresor </t>
  </si>
  <si>
    <t>Medicinsk service</t>
  </si>
  <si>
    <t>0-9</t>
  </si>
  <si>
    <t>Politisk verksamhet avseende hälso- och sjukvård</t>
  </si>
  <si>
    <t>Allmän regional utveckling</t>
  </si>
  <si>
    <t xml:space="preserve">   därav sluten primärvård</t>
  </si>
  <si>
    <t xml:space="preserve">   därav sluten somatisk vård</t>
  </si>
  <si>
    <t xml:space="preserve">   därav sluten psykiatrisk vård</t>
  </si>
  <si>
    <t>Tjänster</t>
  </si>
  <si>
    <t>65-70, 72</t>
  </si>
  <si>
    <t>debiterade</t>
  </si>
  <si>
    <t>Intern-</t>
  </si>
  <si>
    <t>inkl Gotland</t>
  </si>
  <si>
    <t xml:space="preserve">   därav folkhögskoleverksamhet</t>
  </si>
  <si>
    <t xml:space="preserve">   därav gymnasieverksamhet </t>
  </si>
  <si>
    <t xml:space="preserve">   därav högskoleverksamhet </t>
  </si>
  <si>
    <t>Lämnade bidrag (58)</t>
  </si>
  <si>
    <t>REGIONAL UTVECKLING, TOTALT</t>
  </si>
  <si>
    <t xml:space="preserve">Material </t>
  </si>
  <si>
    <t>HÄLSO- OCH SJUKVÅRD, TOTALT</t>
  </si>
  <si>
    <t>40-79</t>
  </si>
  <si>
    <t>30-39</t>
  </si>
  <si>
    <t>445-446</t>
  </si>
  <si>
    <t xml:space="preserve">   därav handikapps- /hjälpmedelsverksamhet</t>
  </si>
  <si>
    <t>Handikapps- /hjälpmedelsverksamhet</t>
  </si>
  <si>
    <t>080</t>
  </si>
  <si>
    <t>TOTALSUMMA PER KOLUMN</t>
  </si>
  <si>
    <t xml:space="preserve">TOTALSUMMA PER KOLUMN </t>
  </si>
  <si>
    <t>INTÄKTSSLAG</t>
  </si>
  <si>
    <t>KOSTNADSSLAG</t>
  </si>
  <si>
    <t>Kommunal-</t>
  </si>
  <si>
    <t>förbund</t>
  </si>
  <si>
    <t>inom KCR</t>
  </si>
  <si>
    <t>-  Interndebiterade kostnader</t>
  </si>
  <si>
    <t>Övrig primärvård</t>
  </si>
  <si>
    <t>6</t>
  </si>
  <si>
    <t>7</t>
  </si>
  <si>
    <t>8</t>
  </si>
  <si>
    <t>företag/</t>
  </si>
  <si>
    <t>inom egen KCR</t>
  </si>
  <si>
    <t>Övrigt</t>
  </si>
  <si>
    <t>-  Interndebiterade intäkter</t>
  </si>
  <si>
    <t>44-46,</t>
  </si>
  <si>
    <t xml:space="preserve">FoU avseende hälso- och sjukvård </t>
  </si>
  <si>
    <t>FoU avseende regional utveckling</t>
  </si>
  <si>
    <t xml:space="preserve">   därav FoU avseende regional utveckling</t>
  </si>
  <si>
    <t xml:space="preserve">   därav FoU avseende hälso- och sjukvård </t>
  </si>
  <si>
    <t>Politisk verksamhet</t>
  </si>
  <si>
    <t>910-920</t>
  </si>
  <si>
    <t xml:space="preserve"> + Pensionsutbetalningar avseende pensionsförmåner intjänade t o m 1997 (konto 446) samt tillhörande löneskatt</t>
  </si>
  <si>
    <t xml:space="preserve"> - Interna ränteintäkter</t>
  </si>
  <si>
    <t>Köp av verksamhet (50-54)</t>
  </si>
  <si>
    <t>internräntor</t>
  </si>
  <si>
    <t>31-33</t>
  </si>
  <si>
    <t>Försäljning av verksamhet (31-33)</t>
  </si>
  <si>
    <t xml:space="preserve">Nettokostnad </t>
  </si>
  <si>
    <t>därav läkemedelskostnader</t>
  </si>
  <si>
    <t>940-980</t>
  </si>
  <si>
    <t>Nedskrivning och återföring av nedskrivning av anläggningstillgångar</t>
  </si>
  <si>
    <t xml:space="preserve">Allmäntandvård barn o ungdomar </t>
  </si>
  <si>
    <t xml:space="preserve">Specialisttandvård </t>
  </si>
  <si>
    <t xml:space="preserve">inom förmånen </t>
  </si>
  <si>
    <t xml:space="preserve"> på rekvisiton </t>
  </si>
  <si>
    <t>Verksamhetens nettokostnader i resultaträkningen</t>
  </si>
  <si>
    <t>Kaptitaltjänst-kostnader (avskrivningar           +  interna räntor)</t>
  </si>
  <si>
    <t>i egen KCR</t>
  </si>
  <si>
    <t>0</t>
  </si>
  <si>
    <t>1</t>
  </si>
  <si>
    <t>2</t>
  </si>
  <si>
    <t>3</t>
  </si>
  <si>
    <t>4</t>
  </si>
  <si>
    <t>Övrig primärvård, specific. stora belopp nedan</t>
  </si>
  <si>
    <t>110</t>
  </si>
  <si>
    <t>120</t>
  </si>
  <si>
    <t>160</t>
  </si>
  <si>
    <t>180</t>
  </si>
  <si>
    <t>210</t>
  </si>
  <si>
    <t>220</t>
  </si>
  <si>
    <t>260</t>
  </si>
  <si>
    <t>280</t>
  </si>
  <si>
    <t>310</t>
  </si>
  <si>
    <t>320</t>
  </si>
  <si>
    <t>330</t>
  </si>
  <si>
    <t>340</t>
  </si>
  <si>
    <t>410</t>
  </si>
  <si>
    <t>420</t>
  </si>
  <si>
    <t>430</t>
  </si>
  <si>
    <t>440</t>
  </si>
  <si>
    <t>450</t>
  </si>
  <si>
    <t>470</t>
  </si>
  <si>
    <t>490</t>
  </si>
  <si>
    <t>499</t>
  </si>
  <si>
    <t>910</t>
  </si>
  <si>
    <t>Övrig utbildningsv. specific. stora belopp nedan</t>
  </si>
  <si>
    <t>510</t>
  </si>
  <si>
    <t>520</t>
  </si>
  <si>
    <t>530</t>
  </si>
  <si>
    <t>590</t>
  </si>
  <si>
    <t>610</t>
  </si>
  <si>
    <t>620</t>
  </si>
  <si>
    <t>690</t>
  </si>
  <si>
    <t>Övrig kulturver., specific. stora belopp nedan</t>
  </si>
  <si>
    <t>Övrig allmän regional utveckling, specific. stora belopp nedan</t>
  </si>
  <si>
    <t>710</t>
  </si>
  <si>
    <t>750</t>
  </si>
  <si>
    <t>810</t>
  </si>
  <si>
    <t>820</t>
  </si>
  <si>
    <t>830</t>
  </si>
  <si>
    <t>870</t>
  </si>
  <si>
    <t>890</t>
  </si>
  <si>
    <t>Politisk verks. avseende regional utveckling</t>
  </si>
  <si>
    <t>920</t>
  </si>
  <si>
    <t>940</t>
  </si>
  <si>
    <t>960</t>
  </si>
  <si>
    <t>980</t>
  </si>
  <si>
    <t>Investerings-</t>
  </si>
  <si>
    <t>301</t>
  </si>
  <si>
    <t xml:space="preserve">           varav ALF-medel</t>
  </si>
  <si>
    <t>558</t>
  </si>
  <si>
    <t>563</t>
  </si>
  <si>
    <t>015</t>
  </si>
  <si>
    <t>A</t>
  </si>
  <si>
    <t>020</t>
  </si>
  <si>
    <t>025</t>
  </si>
  <si>
    <t>060</t>
  </si>
  <si>
    <t>090</t>
  </si>
  <si>
    <t>0-4</t>
  </si>
  <si>
    <t>5-8</t>
  </si>
  <si>
    <t>Int_010</t>
  </si>
  <si>
    <t>Int_020</t>
  </si>
  <si>
    <t>B</t>
  </si>
  <si>
    <t>C</t>
  </si>
  <si>
    <t>D</t>
  </si>
  <si>
    <t>E</t>
  </si>
  <si>
    <t>Putb_030</t>
  </si>
  <si>
    <t>Putb_010</t>
  </si>
  <si>
    <t>Vnkost_010</t>
  </si>
  <si>
    <t>Vint_020</t>
  </si>
  <si>
    <t>Kost_030</t>
  </si>
  <si>
    <t>Vnkost_030</t>
  </si>
  <si>
    <t xml:space="preserve">0-4 </t>
  </si>
  <si>
    <t xml:space="preserve">B </t>
  </si>
  <si>
    <t>F</t>
  </si>
  <si>
    <t>G</t>
  </si>
  <si>
    <t>H</t>
  </si>
  <si>
    <t>I</t>
  </si>
  <si>
    <t>J</t>
  </si>
  <si>
    <t>K</t>
  </si>
  <si>
    <t>L</t>
  </si>
  <si>
    <t>O</t>
  </si>
  <si>
    <t>Sum_050</t>
  </si>
  <si>
    <t>Sum_051</t>
  </si>
  <si>
    <t>Sum_052</t>
  </si>
  <si>
    <t>Prim_060</t>
  </si>
  <si>
    <t>SpecS_060</t>
  </si>
  <si>
    <t>SpecP_060</t>
  </si>
  <si>
    <t>Alf_060</t>
  </si>
  <si>
    <t>ÖvrB_061</t>
  </si>
  <si>
    <t>ÖvrB_060</t>
  </si>
  <si>
    <t xml:space="preserve">L </t>
  </si>
  <si>
    <t>N</t>
  </si>
  <si>
    <t>Inh555</t>
  </si>
  <si>
    <r>
      <t>DVO-kod</t>
    </r>
    <r>
      <rPr>
        <b/>
        <sz val="9"/>
        <rFont val="Arial"/>
        <family val="2"/>
      </rPr>
      <t xml:space="preserve">     </t>
    </r>
  </si>
  <si>
    <t>4411</t>
  </si>
  <si>
    <t>442</t>
  </si>
  <si>
    <t>388</t>
  </si>
  <si>
    <t>Ovr_6_7</t>
  </si>
  <si>
    <t>Verksamhetens intäkter exkl. interna intäkter</t>
  </si>
  <si>
    <t xml:space="preserve">      varav inkontinensartiklar</t>
  </si>
  <si>
    <t>735,738</t>
  </si>
  <si>
    <t xml:space="preserve">Landstingets tandvårdsstöd </t>
  </si>
  <si>
    <t>Landstingets tandvårdsstöd</t>
  </si>
  <si>
    <t>byggnader och mark</t>
  </si>
  <si>
    <t>Externa intäkter</t>
  </si>
  <si>
    <t>enl flik 2 &amp; 7</t>
  </si>
  <si>
    <t>enl flik 3</t>
  </si>
  <si>
    <t>5611, 5612, 5613</t>
  </si>
  <si>
    <t>Allmänläkarvård inkl. jourverksamhet</t>
  </si>
  <si>
    <t>641</t>
  </si>
  <si>
    <t>Förbrukningsinventarier</t>
  </si>
  <si>
    <t xml:space="preserve">DVO-kod    </t>
  </si>
  <si>
    <t xml:space="preserve">Nettokostnad exkl </t>
  </si>
  <si>
    <t>läkemedel inom förmånen</t>
  </si>
  <si>
    <t>Utbildning, totalt</t>
  </si>
  <si>
    <t>010</t>
  </si>
  <si>
    <t>030</t>
  </si>
  <si>
    <t>Sjuksköterskevård inkl. jourverksamhet</t>
  </si>
  <si>
    <t>utgifter i materiella tillgångar</t>
  </si>
  <si>
    <t xml:space="preserve">   därav leasing</t>
  </si>
  <si>
    <t>Utlandet</t>
  </si>
  <si>
    <t>Fördelade</t>
  </si>
  <si>
    <t xml:space="preserve">från </t>
  </si>
  <si>
    <t xml:space="preserve">kostnader </t>
  </si>
  <si>
    <t>Fkost_030</t>
  </si>
  <si>
    <t xml:space="preserve">Jämförelsestörande poster </t>
  </si>
  <si>
    <t>BRUTTO-</t>
  </si>
  <si>
    <t>INTÄKT</t>
  </si>
  <si>
    <t>KOSTNAD</t>
  </si>
  <si>
    <t xml:space="preserve">SUMMA VERKSAMHETENS KOSTNADER </t>
  </si>
  <si>
    <t xml:space="preserve">SUMMA VERKSAMHETENS INTÄKTER </t>
  </si>
  <si>
    <t xml:space="preserve">statsbidrag  </t>
  </si>
  <si>
    <t>verksamheter</t>
  </si>
  <si>
    <t>service-</t>
  </si>
  <si>
    <t>Serviceverksamheter</t>
  </si>
  <si>
    <t>Jamf</t>
  </si>
  <si>
    <t>leas</t>
  </si>
  <si>
    <t>-  Fördelade kostnader från serviceverksamheter</t>
  </si>
  <si>
    <t>k_9b_ford</t>
  </si>
  <si>
    <t>R</t>
  </si>
  <si>
    <t xml:space="preserve">DVO-kod </t>
  </si>
  <si>
    <t>Flik 1  Nettokostnader per delområde, miljoner kronor</t>
  </si>
  <si>
    <t>Flik 2 Driftredovisning intäkter, miljoner kronor</t>
  </si>
  <si>
    <t>Flik 3 Driftredovisning kostnader, miljoner kronor</t>
  </si>
  <si>
    <t xml:space="preserve">Flik 4 Kapitaltjänstkostnader, lokalhyror och hyresintäkter, miljoner kronor  </t>
  </si>
  <si>
    <t>Flik 5  Investeringsredovisning, miljoner kronor</t>
  </si>
  <si>
    <t xml:space="preserve">Flik 6  Specificering av verksamhetsintäkter, miljoner kronor </t>
  </si>
  <si>
    <t xml:space="preserve">Flik 7  Specificering av verksamhetskostnader, miljoner kronor </t>
  </si>
  <si>
    <t>Flik 8  Motpartredovisning, försäljning av verksamhet, miljoner kronor</t>
  </si>
  <si>
    <t>Flik 9a  Motpartsredovisning, köp av verksamhet, miljoner kronor</t>
  </si>
  <si>
    <t>Flik 9b  Motpartsredovisning, lämnade bidrag, miljoner kronor</t>
  </si>
  <si>
    <t>kr/invånare</t>
  </si>
  <si>
    <t>Folkmängd 2013 =</t>
  </si>
  <si>
    <t>(5611, 5612, 5613)</t>
  </si>
  <si>
    <t>(5615,5619)</t>
  </si>
  <si>
    <t>L-BAS 2013</t>
  </si>
  <si>
    <t>Förlust vid avyttr.o utrangering av anläggningstillgångar</t>
  </si>
  <si>
    <t>581</t>
  </si>
  <si>
    <t>5811</t>
  </si>
  <si>
    <t>5812</t>
  </si>
  <si>
    <t>Nedskrivning,</t>
  </si>
  <si>
    <t>avskrivning etc.</t>
  </si>
  <si>
    <t>Primärvård, totalt</t>
  </si>
  <si>
    <t>Specialiserad somatisk vård, totalt</t>
  </si>
  <si>
    <t>Specialiserad psykiatrisk vård, totalt</t>
  </si>
  <si>
    <t xml:space="preserve">Tandvård, totalt (exkl moms) </t>
  </si>
  <si>
    <t>Övrig hälso- och sjukvård, totalt</t>
  </si>
  <si>
    <t>(31-33)</t>
  </si>
  <si>
    <t>(35-36)</t>
  </si>
  <si>
    <t>(37)</t>
  </si>
  <si>
    <t>(38)</t>
  </si>
  <si>
    <t>(39)</t>
  </si>
  <si>
    <t>(30)</t>
  </si>
  <si>
    <t>SERVICEVERKSAMHETER, TOTALT</t>
  </si>
  <si>
    <t xml:space="preserve">SERVICEVERKSAMHETER, TOTALT </t>
  </si>
  <si>
    <t xml:space="preserve">medicintekn. utrustning </t>
  </si>
  <si>
    <t xml:space="preserve">   därav inköp av byggnader</t>
  </si>
  <si>
    <t>Patientavgifter,</t>
  </si>
  <si>
    <t>och andra avgifter</t>
  </si>
  <si>
    <t>Försäljning</t>
  </si>
  <si>
    <t>trafikantavgifter</t>
  </si>
  <si>
    <t>HÄLSO-OCH SJUKVÅRD, TOTALT</t>
  </si>
  <si>
    <t>exkl 43x1)</t>
  </si>
  <si>
    <t>(43x1,</t>
  </si>
  <si>
    <t xml:space="preserve">exkl 446) </t>
  </si>
  <si>
    <t>(50-54)</t>
  </si>
  <si>
    <t>(58)</t>
  </si>
  <si>
    <t xml:space="preserve">(56-57, </t>
  </si>
  <si>
    <t>63-64)</t>
  </si>
  <si>
    <t xml:space="preserve">(55, 60, 62, </t>
  </si>
  <si>
    <t>73, 75-76)</t>
  </si>
  <si>
    <t>(77-79)</t>
  </si>
  <si>
    <t>Externa kostnader</t>
  </si>
  <si>
    <t>eget åtagande</t>
  </si>
  <si>
    <t xml:space="preserve">Kostnad för </t>
  </si>
  <si>
    <t xml:space="preserve">Externa
lokalhyror
(601)
</t>
  </si>
  <si>
    <t>(40-41, 43</t>
  </si>
  <si>
    <t>SERVICEVERKSAMHETER , TOTALT</t>
  </si>
  <si>
    <t xml:space="preserve">L-BAS </t>
  </si>
  <si>
    <t>L-BAS</t>
  </si>
  <si>
    <t xml:space="preserve">Pensionskostnader </t>
  </si>
  <si>
    <t>Hushåll och</t>
  </si>
  <si>
    <t>Tandvård, totalt</t>
  </si>
  <si>
    <t xml:space="preserve">Erhållna bidrag </t>
  </si>
  <si>
    <t xml:space="preserve">Verksamhetsanknutna tjänster </t>
  </si>
  <si>
    <t>tillgångar</t>
  </si>
  <si>
    <t>av anläggnings-</t>
  </si>
  <si>
    <t>DVO-</t>
  </si>
  <si>
    <t>kod</t>
  </si>
  <si>
    <t>inkomster          (2322)</t>
  </si>
  <si>
    <t>Verksamhetens kostnader (inkl. avskrivningar)</t>
  </si>
  <si>
    <t>Allmän regional utveckling, totalt</t>
  </si>
  <si>
    <t>Summa läkemedelskostnader</t>
  </si>
  <si>
    <t>SUMMA DELOMRÅDEN</t>
  </si>
  <si>
    <t>inkl.</t>
  </si>
  <si>
    <t>Övr kostnad</t>
  </si>
  <si>
    <t>Tandvård, exkl moms</t>
  </si>
  <si>
    <t xml:space="preserve">Externa hyres-intäkter
för fastigheter (364)
</t>
  </si>
  <si>
    <t>utgifter i immateriella tillgångar (1012, 1022)</t>
  </si>
  <si>
    <t>medicintekniska informations-system             (102)</t>
  </si>
  <si>
    <t>Lön arbetad och ej arbetad tid samt kostnadsersättningar och naturaförmån</t>
  </si>
  <si>
    <t xml:space="preserve">Flik 10  MOTPARTSREDOVISNING, vissa konton, miljoner kronor </t>
  </si>
  <si>
    <t>Patientavgifter, trafikantavgifter och andra avgifter</t>
  </si>
  <si>
    <t>av verksam-</t>
  </si>
  <si>
    <t>het</t>
  </si>
  <si>
    <t>stiftelser</t>
  </si>
  <si>
    <t>ningar och</t>
  </si>
  <si>
    <t>Ideella före-</t>
  </si>
  <si>
    <t xml:space="preserve">ningar och </t>
  </si>
  <si>
    <t>44</t>
  </si>
  <si>
    <t xml:space="preserve"> därav nedskrivning av anläggningstilllgångar</t>
  </si>
  <si>
    <t xml:space="preserve"> därav återföring av nedskrivning av anläggningstilllgångar</t>
  </si>
  <si>
    <t xml:space="preserve"> därav försäkringspremier</t>
  </si>
  <si>
    <t xml:space="preserve"> därav kundförluster och förluster på kortfristiga fordringar</t>
  </si>
  <si>
    <t xml:space="preserve"> därav patienttransporter</t>
  </si>
  <si>
    <t xml:space="preserve"> därav reparation och underhåll av fastigheter och lokaler</t>
  </si>
  <si>
    <t xml:space="preserve">   varav kostnadsföring av bidrag till statlig infrastruktur</t>
  </si>
  <si>
    <t xml:space="preserve">   varav upplösning av aktiverat bidrag till statlig infrastruktur</t>
  </si>
  <si>
    <t xml:space="preserve"> därav livsmedel och övriga råvaror</t>
  </si>
  <si>
    <t xml:space="preserve"> därav sjukvårdsartiklar och medicinskt material</t>
  </si>
  <si>
    <t xml:space="preserve">  därav dosdispensering</t>
  </si>
  <si>
    <t xml:space="preserve"> därav förändring av pensionsavsättning</t>
  </si>
  <si>
    <t xml:space="preserve">därav utbetalning av pensioner </t>
  </si>
  <si>
    <t xml:space="preserve"> därav sjukresor</t>
  </si>
  <si>
    <t xml:space="preserve"> därav sjuklön</t>
  </si>
  <si>
    <t xml:space="preserve">   därav öppen vård</t>
  </si>
  <si>
    <t xml:space="preserve"> därav sluten vård</t>
  </si>
  <si>
    <t xml:space="preserve"> därav tandvård</t>
  </si>
  <si>
    <t xml:space="preserve"> därav hemsjukvård med mera</t>
  </si>
  <si>
    <t xml:space="preserve"> därav trafikantintäkter för kollektivtrafiken</t>
  </si>
  <si>
    <t xml:space="preserve"> därav övriga avgifter</t>
  </si>
  <si>
    <t xml:space="preserve"> därav tandvårdsersättningar från försäkringskassan</t>
  </si>
  <si>
    <t xml:space="preserve"> därav laboratorietjänster</t>
  </si>
  <si>
    <t xml:space="preserve"> därav medicintekniska tjänster</t>
  </si>
  <si>
    <t xml:space="preserve"> därav specialdestinerade statsbidrag </t>
  </si>
  <si>
    <t xml:space="preserve"> därav personalanknutna statsbidrag</t>
  </si>
  <si>
    <t xml:space="preserve"> därav 6%-ig ersättning vid upphandling</t>
  </si>
  <si>
    <t xml:space="preserve"> därav Investeringsbidrag</t>
  </si>
  <si>
    <t xml:space="preserve"> därav EU-bidrag  </t>
  </si>
  <si>
    <t xml:space="preserve"> därav övriga bidrag, specificeras nedan vid stora belopp</t>
  </si>
  <si>
    <t xml:space="preserve"> därav vinst vid avyttring av im. o materiella anläggningst.</t>
  </si>
  <si>
    <t>Övrigt enligt konto 62, 64 (exkl. 641), 65-66, 69, 70, 72, 75, 76</t>
  </si>
  <si>
    <t>5615,5619</t>
  </si>
  <si>
    <t>43x1,46</t>
  </si>
  <si>
    <t>40-41,43exkl43x1</t>
  </si>
  <si>
    <t>Folkmängd 2014 =</t>
  </si>
  <si>
    <t>Löner (exkl</t>
  </si>
  <si>
    <t>ersättning)</t>
  </si>
  <si>
    <t>verksamhet</t>
  </si>
  <si>
    <t>Allmänläkarvård (inkl. jourverksamhet)</t>
  </si>
  <si>
    <t>Sjuksköterskevård (inkl. jourverksamhet)</t>
  </si>
  <si>
    <t>övriga materiella tillgångar</t>
  </si>
  <si>
    <t>därav</t>
  </si>
  <si>
    <t>därav infriad borgen för lån</t>
  </si>
  <si>
    <t xml:space="preserve">  därav färdtjänst</t>
  </si>
  <si>
    <t>710_1</t>
  </si>
  <si>
    <t>Övrigt, specificera stora belopp nedan</t>
  </si>
  <si>
    <t xml:space="preserve">       varav färdtjänst</t>
  </si>
  <si>
    <t>73_borg</t>
  </si>
  <si>
    <t>Kultur, totalt</t>
  </si>
  <si>
    <t>Trafik och infrastruktur, totalt</t>
  </si>
  <si>
    <t>Politisk verks. avseende hälso- och sjukvård</t>
  </si>
  <si>
    <t xml:space="preserve"> därav läkemedel m.m. (utanför läkemedelsförmånen) inkl. läkemedelsrabatt</t>
  </si>
  <si>
    <t xml:space="preserve"> därav läkemedel, förbrukningsart,speciallivsmedel inom läkemedelsförmånen</t>
  </si>
  <si>
    <t>Fysioterapi och arbetsterapi</t>
  </si>
  <si>
    <t xml:space="preserve"> därav bidrag till infrastruktur</t>
  </si>
  <si>
    <t xml:space="preserve"> därav avgiftsbestämd ålderspension</t>
  </si>
  <si>
    <t>jamf</t>
  </si>
  <si>
    <t>1. Nettokostnader!H83</t>
  </si>
  <si>
    <t>1. Nettokostnader!H82</t>
  </si>
  <si>
    <t>1. Nettokostnader!H84</t>
  </si>
  <si>
    <t>1. Nettokostnader!E78</t>
  </si>
  <si>
    <t>2. Drift.  intäkter!L50</t>
  </si>
  <si>
    <t>2. Drift.  intäkter!L47</t>
  </si>
  <si>
    <t>2. Drift.  intäkter!L49</t>
  </si>
  <si>
    <t>3. Drift. kostnader!N53</t>
  </si>
  <si>
    <t>3. Drift. kostnader!N50</t>
  </si>
  <si>
    <t>5. Investeringar!J36</t>
  </si>
  <si>
    <t xml:space="preserve"> </t>
  </si>
  <si>
    <t>Resultaträkning 2014. Mnkr.</t>
  </si>
  <si>
    <t>Landstinget</t>
  </si>
  <si>
    <t>Koncernen</t>
  </si>
  <si>
    <t xml:space="preserve">Verksamhetens intäkter </t>
  </si>
  <si>
    <t>30 - 39</t>
  </si>
  <si>
    <t xml:space="preserve">Verksamhetens  kostnader </t>
  </si>
  <si>
    <t>40 - 76, 78</t>
  </si>
  <si>
    <t>Nedskrivningar</t>
  </si>
  <si>
    <t xml:space="preserve">Avskrivningar </t>
  </si>
  <si>
    <t xml:space="preserve">Verksamhetens nettokostnader </t>
  </si>
  <si>
    <t xml:space="preserve">Skatteintäkter </t>
  </si>
  <si>
    <t>Bidrag från/Avgifter till utjämningen</t>
  </si>
  <si>
    <t>821 - 825, 83</t>
  </si>
  <si>
    <t xml:space="preserve">Övriga generella bidrag </t>
  </si>
  <si>
    <t>828 - 829</t>
  </si>
  <si>
    <t>Finansiella intäkter</t>
  </si>
  <si>
    <t>Finansiella kostnader</t>
  </si>
  <si>
    <t>Resultat före extraordinära poster</t>
  </si>
  <si>
    <t xml:space="preserve">Extraordinära intäkter </t>
  </si>
  <si>
    <t xml:space="preserve">Extraordinära kostnader </t>
  </si>
  <si>
    <t xml:space="preserve">Skattekostnader/bokslutsdispositioner </t>
  </si>
  <si>
    <t xml:space="preserve">Årets resultat </t>
  </si>
  <si>
    <t>Avgiftsbestämd ålderspension i KAP-KL (exkl löneskatt)</t>
  </si>
  <si>
    <t>Förändring av pensionsavsättning (exkl löneskatt)</t>
  </si>
  <si>
    <t>Pensionsutbetalningar (exkl löneskatt) intjänade from 1998</t>
  </si>
  <si>
    <t>Pensionsutbetalningar (exkl löneskatt) intjänade tom 1997</t>
  </si>
  <si>
    <t xml:space="preserve">Räntedel i årets pensionskostnad </t>
  </si>
  <si>
    <t xml:space="preserve">Räntedel i årets löneskattekostnad </t>
  </si>
  <si>
    <t>Specificering av skatteintäkter</t>
  </si>
  <si>
    <t>Preliminära månatliga skatteinbetalningar</t>
  </si>
  <si>
    <t>Prognos för avräkningslikvid</t>
  </si>
  <si>
    <t>Justeringspost av skatteintäkter</t>
  </si>
  <si>
    <t>Summa</t>
  </si>
  <si>
    <t xml:space="preserve">Specificering av generellt statsbidrag o utjämning </t>
  </si>
  <si>
    <t>Inkomstutjämningsbidrag</t>
  </si>
  <si>
    <t>Strukturbidrag</t>
  </si>
  <si>
    <t>Införandebidrag</t>
  </si>
  <si>
    <t>Regleringsbidrag</t>
  </si>
  <si>
    <t>Kostnadsutjämningsbidrag</t>
  </si>
  <si>
    <t>Bidrag för läkemedelsförmånen</t>
  </si>
  <si>
    <t>Inkomstutjämningsavgift</t>
  </si>
  <si>
    <t>Regleringsavgift</t>
  </si>
  <si>
    <t>Kostnadsutjämningsavgift</t>
  </si>
  <si>
    <t>Specificering av finansiella intäkter/kostnader</t>
  </si>
  <si>
    <t>Utdelning på aktier och andelar</t>
  </si>
  <si>
    <t>841</t>
  </si>
  <si>
    <t>Ränteintäkter</t>
  </si>
  <si>
    <t>842, 845</t>
  </si>
  <si>
    <t>Vinst vid avyttring av finansiella anläggningstillgångar</t>
  </si>
  <si>
    <t>843</t>
  </si>
  <si>
    <t>Återföring av nedskrivning av finansiella tillgångar</t>
  </si>
  <si>
    <t>847</t>
  </si>
  <si>
    <t>Realiserade valutakursvinster</t>
  </si>
  <si>
    <t>Orealiserade valutakursvinster</t>
  </si>
  <si>
    <t>Övriga finansiella intäkter</t>
  </si>
  <si>
    <t xml:space="preserve"> därav borgensavgifter</t>
  </si>
  <si>
    <t xml:space="preserve"> därav återbetalningar för borgensåtaganden</t>
  </si>
  <si>
    <t>Summa finansiella intäkter</t>
  </si>
  <si>
    <t>Räntekostnader</t>
  </si>
  <si>
    <t>852, 855</t>
  </si>
  <si>
    <t>Förlust vid avyttring av finansiella anläggningstillgångar</t>
  </si>
  <si>
    <t>853</t>
  </si>
  <si>
    <t>Räntekostnad för revers LÖF</t>
  </si>
  <si>
    <t>857</t>
  </si>
  <si>
    <t>Realiserade valutakursförluster</t>
  </si>
  <si>
    <t>Orealiserade valutakursförluster</t>
  </si>
  <si>
    <t xml:space="preserve">Övriga finansiella kostnader </t>
  </si>
  <si>
    <t>856, 859</t>
  </si>
  <si>
    <t>Summa finansiella kostnader</t>
  </si>
  <si>
    <t>Balanskravsresultat</t>
  </si>
  <si>
    <t>Årets resultat enligt resultaträkningen</t>
  </si>
  <si>
    <t>Avgår; samtliga realisationsvinster</t>
  </si>
  <si>
    <t>Tillägg; realisationsvinster enl. undantagsmöjlighet</t>
  </si>
  <si>
    <t>Tillägg; realisationsförluster enl. undantagsmöjlighet</t>
  </si>
  <si>
    <t>Tillägg; orealiserade förluster i värdepapper</t>
  </si>
  <si>
    <t>Avgår: återföring av orealiserade förluster i värdepapper</t>
  </si>
  <si>
    <t>Årets resultat efter balanskravsjusteringar</t>
  </si>
  <si>
    <t>Avgår: medel till resultatutjämningsreserv (RUR)</t>
  </si>
  <si>
    <t>Tillägg: medel från resultatutjämningsreserv (RUR)</t>
  </si>
  <si>
    <t>Summa balanskravsresultat efter RUR</t>
  </si>
  <si>
    <t>Avgår: övriga justeringar</t>
  </si>
  <si>
    <t>Tillägg: övriga justeringar</t>
  </si>
  <si>
    <t>Årets balanskravsresultat</t>
  </si>
  <si>
    <t>Synnerliga skäl för att inte behöva återställa ett negativt resultat</t>
  </si>
  <si>
    <r>
      <t>Specificering av pensionskostnader</t>
    </r>
    <r>
      <rPr>
        <b/>
        <sz val="9"/>
        <rFont val="Helvetica"/>
        <family val="2"/>
      </rPr>
      <t xml:space="preserve"> </t>
    </r>
  </si>
  <si>
    <r>
      <t xml:space="preserve">Generella bidrag utanför utjämningssystemet </t>
    </r>
    <r>
      <rPr>
        <vertAlign val="superscript"/>
        <sz val="7"/>
        <rFont val="Helvetica"/>
        <family val="2"/>
      </rPr>
      <t>1</t>
    </r>
  </si>
  <si>
    <r>
      <t>Nedskrivning av finansiella tillgångar</t>
    </r>
    <r>
      <rPr>
        <vertAlign val="superscript"/>
        <sz val="8"/>
        <rFont val="Helvetica"/>
        <family val="2"/>
      </rPr>
      <t xml:space="preserve"> </t>
    </r>
  </si>
  <si>
    <t>RIKSTOTAL exkl Gotland</t>
  </si>
  <si>
    <t xml:space="preserve">   därav omstruktureringskostnader </t>
  </si>
  <si>
    <t>Balansräkning 2014.  Mnkr</t>
  </si>
  <si>
    <t>RIKSTOTAL exkl. Gotland</t>
  </si>
  <si>
    <t>Tillgångar</t>
  </si>
  <si>
    <t>ANLÄGGNINGSTILLGÅNGAR</t>
  </si>
  <si>
    <t>Immateriella anläggningstillgångar</t>
  </si>
  <si>
    <t>Byggnader och mark</t>
  </si>
  <si>
    <t>Mark</t>
  </si>
  <si>
    <t>Maskiner och inventarier</t>
  </si>
  <si>
    <t>Leasingavtal</t>
  </si>
  <si>
    <t>125</t>
  </si>
  <si>
    <t>Finansiella anläggningstillgångar</t>
  </si>
  <si>
    <t>13 exkl 139</t>
  </si>
  <si>
    <t>Aktier och andelar</t>
  </si>
  <si>
    <t xml:space="preserve">    - varav hos koncernföretagen</t>
  </si>
  <si>
    <t>Obligationer, certifikat och andra värdepapper</t>
  </si>
  <si>
    <t>Långfristiga fordringar</t>
  </si>
  <si>
    <t>SUMMA ANLÄGGINGSTILLGÅNGAR</t>
  </si>
  <si>
    <t>10-138</t>
  </si>
  <si>
    <t>BIDRAG TILL  INFRASTRUKTUR</t>
  </si>
  <si>
    <t>139</t>
  </si>
  <si>
    <t>OMSÄTTNINGSTILLGÅNGAR</t>
  </si>
  <si>
    <t>Förråd / Lager</t>
  </si>
  <si>
    <t>14</t>
  </si>
  <si>
    <t>Kundfordringar</t>
  </si>
  <si>
    <t>15</t>
  </si>
  <si>
    <t>Fordringar hos koncernföretagen</t>
  </si>
  <si>
    <t>del av 15</t>
  </si>
  <si>
    <t>Övriga kortfristiga fordringar</t>
  </si>
  <si>
    <t>16</t>
  </si>
  <si>
    <t>Fordringar hos staten</t>
  </si>
  <si>
    <t>165</t>
  </si>
  <si>
    <t>del av 16</t>
  </si>
  <si>
    <t>Fordran mervärdesskatt</t>
  </si>
  <si>
    <t>168</t>
  </si>
  <si>
    <t>Förutbetalda kostnader och upplupna intäkter</t>
  </si>
  <si>
    <t>17</t>
  </si>
  <si>
    <t>Upplupna skatteintäkter</t>
  </si>
  <si>
    <t>178</t>
  </si>
  <si>
    <t>Kortfristiga placeringar</t>
  </si>
  <si>
    <t>18</t>
  </si>
  <si>
    <t>181</t>
  </si>
  <si>
    <t>Obligationer, förlagsbevis mm</t>
  </si>
  <si>
    <t>182</t>
  </si>
  <si>
    <t>Certifikat</t>
  </si>
  <si>
    <t>183</t>
  </si>
  <si>
    <t>Nedskrivning värdereglering av kortfristiga placeringar</t>
  </si>
  <si>
    <t>Kassa och bank</t>
  </si>
  <si>
    <t>19</t>
  </si>
  <si>
    <t>SUMMA OMSÄTTNINGSTILLGÅNGAR</t>
  </si>
  <si>
    <t>14-19</t>
  </si>
  <si>
    <t>SUMMA TILLGÅNGAR</t>
  </si>
  <si>
    <t>10-19</t>
  </si>
  <si>
    <t>Eget kapital, avsättningar och skulder</t>
  </si>
  <si>
    <t>EGET KAPITAL</t>
  </si>
  <si>
    <t>Årets resultat</t>
  </si>
  <si>
    <t>Resultatutjämningsreserv</t>
  </si>
  <si>
    <t>Övrigt eget kapital</t>
  </si>
  <si>
    <t>Eget kapital</t>
  </si>
  <si>
    <t>AVSÄTTNINGAR</t>
  </si>
  <si>
    <t>22</t>
  </si>
  <si>
    <t xml:space="preserve">   -därav avsättningar för pensioner, intjänade fr om 1998, inkl löneskatt</t>
  </si>
  <si>
    <t>221-222</t>
  </si>
  <si>
    <t>Långfristiga skulder</t>
  </si>
  <si>
    <t>23</t>
  </si>
  <si>
    <t>Skuld till LÖF</t>
  </si>
  <si>
    <t>231</t>
  </si>
  <si>
    <t>Skuld för investeringsbidrag</t>
  </si>
  <si>
    <t>232</t>
  </si>
  <si>
    <t>Checkräkningskredit</t>
  </si>
  <si>
    <t>233</t>
  </si>
  <si>
    <t>Lån i banker och kreditinstitut</t>
  </si>
  <si>
    <t>235</t>
  </si>
  <si>
    <t>Skulder till koncernföretag</t>
  </si>
  <si>
    <t>236</t>
  </si>
  <si>
    <t>Långfristig leasingskuld</t>
  </si>
  <si>
    <t>237</t>
  </si>
  <si>
    <t>Långfristiga lån i utländsk valuta</t>
  </si>
  <si>
    <t>238</t>
  </si>
  <si>
    <t>Kortfristiga skulder</t>
  </si>
  <si>
    <t>24-28</t>
  </si>
  <si>
    <t>Leverantörsskulder</t>
  </si>
  <si>
    <t>241</t>
  </si>
  <si>
    <t xml:space="preserve">     -varav till koncernföretag</t>
  </si>
  <si>
    <t>del av 241</t>
  </si>
  <si>
    <t>Moms och särskilda punktskatter</t>
  </si>
  <si>
    <t>Mervärdesskatt</t>
  </si>
  <si>
    <t>Kortfristig del av leasingskuld</t>
  </si>
  <si>
    <t>283</t>
  </si>
  <si>
    <t>Kortfristiga låneskulder</t>
  </si>
  <si>
    <t>284</t>
  </si>
  <si>
    <t>del av 284</t>
  </si>
  <si>
    <t>Kortfristig del av långfristiga skulder</t>
  </si>
  <si>
    <t>Kortfristiga lån i utländsk valuta</t>
  </si>
  <si>
    <t>286</t>
  </si>
  <si>
    <t>Skulder till staten</t>
  </si>
  <si>
    <t>287</t>
  </si>
  <si>
    <t>Upplupna kostnader och förutbetalda intäkter</t>
  </si>
  <si>
    <t>29</t>
  </si>
  <si>
    <t>Upplupna semesterlöner</t>
  </si>
  <si>
    <t>292</t>
  </si>
  <si>
    <t>Upplupna sociala avgifter enligt lag mm</t>
  </si>
  <si>
    <t>Upplupna sociala avgifter</t>
  </si>
  <si>
    <t>Upplupen löneskatt</t>
  </si>
  <si>
    <t xml:space="preserve">Upplupna pensionskostnader  avgiftsbestämd ålderspension                                                    </t>
  </si>
  <si>
    <t>296</t>
  </si>
  <si>
    <t>Förutbetalda skatteintäkter</t>
  </si>
  <si>
    <t>Kortfristiga skulder, totalt</t>
  </si>
  <si>
    <t>24-29</t>
  </si>
  <si>
    <t>SUMMA SKULDER</t>
  </si>
  <si>
    <t>23-29</t>
  </si>
  <si>
    <t>SUMMA SKULDER, AVSÄTTNINGAR OCH EGET KAPITAL</t>
  </si>
  <si>
    <t>Ansvarsförbindelser</t>
  </si>
  <si>
    <t>Pensionsförmåner intjänade före 1998</t>
  </si>
  <si>
    <t>-varav löneskatt</t>
  </si>
  <si>
    <t>Övriga ansvarsförbindelser</t>
  </si>
  <si>
    <t>-varav borgensåtaganden för lån</t>
  </si>
  <si>
    <t>-därav mot offentligt ägda bolag</t>
  </si>
  <si>
    <t/>
  </si>
  <si>
    <t xml:space="preserve">   därav inhyrd personal </t>
  </si>
  <si>
    <t>Landstingens finanser</t>
  </si>
  <si>
    <t>Räkenskapssammandrag 2014</t>
  </si>
  <si>
    <t>http://www.scb.se/RSlandsting</t>
  </si>
  <si>
    <t>RIKSTOTAL, exkl Region Gotland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</si>
</sst>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#,##0.0"/>
    <numFmt numFmtId="167" formatCode="#,##0\ _k_r;[Red]&quot;-&quot;#,##0\ _k_r"/>
    <numFmt numFmtId="168" formatCode="#,##0\ &quot;kr&quot;;[Red]&quot;-&quot;#,##0\ &quot;kr&quot;"/>
    <numFmt numFmtId="169" formatCode="_(* #,##0_);_(* \(#,##0\);_(* &quot;-&quot;_);_(@_)"/>
    <numFmt numFmtId="170" formatCode="_(&quot;$&quot;* #,##0_);_(&quot;$&quot;* \(#,##0\);_(&quot;$&quot;* &quot;-&quot;_);_(@_)"/>
    <numFmt numFmtId="171" formatCode="#,###"/>
    <numFmt numFmtId="172" formatCode="#,##0;[Red]&quot;-&quot;#,##0"/>
    <numFmt numFmtId="173" formatCode="mmm/yyyy"/>
  </numFmts>
  <fonts count="108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57"/>
      <name val="Arial"/>
      <family val="2"/>
    </font>
    <font>
      <sz val="9"/>
      <color indexed="12"/>
      <name val="Arial"/>
      <family val="2"/>
    </font>
    <font>
      <sz val="9"/>
      <color indexed="8"/>
      <name val="Arial"/>
      <family val="2"/>
    </font>
    <font>
      <b/>
      <sz val="9"/>
      <color indexed="53"/>
      <name val="Arial"/>
      <family val="2"/>
    </font>
    <font>
      <i/>
      <sz val="10"/>
      <name val="Arial"/>
      <family val="2"/>
    </font>
    <font>
      <b/>
      <sz val="9"/>
      <color indexed="8"/>
      <name val="Arial"/>
      <family val="2"/>
    </font>
    <font>
      <b/>
      <sz val="10"/>
      <name val="MS Sans Serif"/>
      <family val="2"/>
    </font>
    <font>
      <b/>
      <i/>
      <sz val="10"/>
      <name val="Arial"/>
      <family val="2"/>
    </font>
    <font>
      <b/>
      <sz val="9"/>
      <color indexed="12"/>
      <name val="Arial"/>
      <family val="2"/>
    </font>
    <font>
      <i/>
      <sz val="9"/>
      <color indexed="47"/>
      <name val="Arial"/>
      <family val="2"/>
    </font>
    <font>
      <sz val="10"/>
      <color indexed="47"/>
      <name val="Arial"/>
      <family val="2"/>
    </font>
    <font>
      <sz val="9"/>
      <color indexed="47"/>
      <name val="Arial"/>
      <family val="2"/>
    </font>
    <font>
      <i/>
      <sz val="9"/>
      <color indexed="10"/>
      <name val="Arial"/>
      <family val="2"/>
    </font>
    <font>
      <sz val="10"/>
      <color indexed="8"/>
      <name val="MS Sans Serif"/>
      <family val="2"/>
    </font>
    <font>
      <sz val="10"/>
      <color indexed="10"/>
      <name val="MS Sans Serif"/>
      <family val="2"/>
    </font>
    <font>
      <sz val="9"/>
      <color indexed="47"/>
      <name val="Times New Roman"/>
      <family val="1"/>
    </font>
    <font>
      <sz val="9"/>
      <name val="Times New Roman"/>
      <family val="1"/>
    </font>
    <font>
      <b/>
      <sz val="16"/>
      <color indexed="9"/>
      <name val="Arial"/>
      <family val="2"/>
    </font>
    <font>
      <b/>
      <sz val="9"/>
      <name val="Helvetica"/>
      <family val="2"/>
    </font>
    <font>
      <b/>
      <sz val="9"/>
      <color indexed="9"/>
      <name val="Arial"/>
      <family val="2"/>
    </font>
    <font>
      <b/>
      <sz val="16"/>
      <name val="Arial"/>
      <family val="2"/>
    </font>
    <font>
      <sz val="10"/>
      <name val="Verdana"/>
      <family val="2"/>
    </font>
    <font>
      <sz val="9"/>
      <name val="Tahoma"/>
      <family val="2"/>
    </font>
    <font>
      <b/>
      <sz val="14"/>
      <name val="Arial"/>
      <family val="2"/>
    </font>
    <font>
      <b/>
      <sz val="16"/>
      <color indexed="9"/>
      <name val="Helvetica"/>
      <family val="2"/>
    </font>
    <font>
      <b/>
      <sz val="12"/>
      <name val="Helvetica"/>
      <family val="2"/>
    </font>
    <font>
      <b/>
      <sz val="16"/>
      <name val="Helvetica"/>
      <family val="2"/>
    </font>
    <font>
      <sz val="10"/>
      <name val="Helvetica"/>
      <family val="2"/>
    </font>
    <font>
      <sz val="9"/>
      <name val="Helvetica"/>
      <family val="2"/>
    </font>
    <font>
      <b/>
      <sz val="7"/>
      <name val="Helvetica"/>
      <family val="2"/>
    </font>
    <font>
      <sz val="7"/>
      <color indexed="8"/>
      <name val="Helvetica"/>
      <family val="2"/>
    </font>
    <font>
      <sz val="7"/>
      <name val="Helvetica"/>
      <family val="2"/>
    </font>
    <font>
      <b/>
      <sz val="7"/>
      <color indexed="8"/>
      <name val="Helvetica"/>
      <family val="2"/>
    </font>
    <font>
      <b/>
      <sz val="7"/>
      <color indexed="10"/>
      <name val="Helvetica"/>
      <family val="2"/>
    </font>
    <font>
      <sz val="9"/>
      <color indexed="8"/>
      <name val="Helvetica"/>
      <family val="2"/>
    </font>
    <font>
      <sz val="9"/>
      <color indexed="10"/>
      <name val="Helvetica"/>
      <family val="2"/>
    </font>
    <font>
      <vertAlign val="superscript"/>
      <sz val="7"/>
      <name val="Helvetica"/>
      <family val="2"/>
    </font>
    <font>
      <vertAlign val="superscript"/>
      <sz val="8"/>
      <name val="Helvetica"/>
      <family val="2"/>
    </font>
    <font>
      <b/>
      <sz val="26"/>
      <color indexed="8"/>
      <name val="Helvetica"/>
      <family val="2"/>
    </font>
    <font>
      <b/>
      <sz val="8"/>
      <color indexed="8"/>
      <name val="Helvetic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7"/>
      <color indexed="10"/>
      <name val="Arial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color indexed="26"/>
      <name val="Arial"/>
      <family val="2"/>
    </font>
    <font>
      <b/>
      <sz val="9"/>
      <color indexed="26"/>
      <name val="Arial"/>
      <family val="2"/>
    </font>
    <font>
      <sz val="9"/>
      <color indexed="9"/>
      <name val="Arial"/>
      <family val="2"/>
    </font>
    <font>
      <i/>
      <sz val="9"/>
      <color indexed="26"/>
      <name val="Arial"/>
      <family val="2"/>
    </font>
    <font>
      <sz val="10"/>
      <color indexed="9"/>
      <name val="Arial"/>
      <family val="2"/>
    </font>
    <font>
      <sz val="9"/>
      <color indexed="4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7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FFCC"/>
      <name val="Arial"/>
      <family val="2"/>
    </font>
    <font>
      <b/>
      <sz val="9"/>
      <color rgb="FFFFFFCC"/>
      <name val="Arial"/>
      <family val="2"/>
    </font>
    <font>
      <sz val="9"/>
      <color theme="0"/>
      <name val="Arial"/>
      <family val="2"/>
    </font>
    <font>
      <i/>
      <sz val="9"/>
      <color rgb="FFFFFFCC"/>
      <name val="Arial"/>
      <family val="2"/>
    </font>
    <font>
      <b/>
      <sz val="16"/>
      <color theme="0"/>
      <name val="Arial"/>
      <family val="2"/>
    </font>
    <font>
      <sz val="10"/>
      <color theme="0"/>
      <name val="Arial"/>
      <family val="2"/>
    </font>
    <font>
      <sz val="9"/>
      <color theme="7" tint="0.39998000860214233"/>
      <name val="Arial"/>
      <family val="2"/>
    </font>
    <font>
      <b/>
      <sz val="9"/>
      <color theme="0"/>
      <name val="Arial"/>
      <family val="2"/>
    </font>
    <font>
      <sz val="9"/>
      <color rgb="FFFF0000"/>
      <name val="Helvetica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gray125">
        <fgColor indexed="22"/>
        <bgColor theme="2"/>
      </patternFill>
    </fill>
    <fill>
      <patternFill patternType="solid">
        <fgColor indexed="9"/>
        <bgColor indexed="64"/>
      </patternFill>
    </fill>
    <fill>
      <patternFill patternType="gray125">
        <fgColor theme="0" tint="-0.24993999302387238"/>
        <bgColor theme="2"/>
      </patternFill>
    </fill>
    <fill>
      <patternFill patternType="gray125">
        <fgColor rgb="FFBFBFBF"/>
        <bgColor theme="2"/>
      </patternFill>
    </fill>
  </fills>
  <borders count="16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hair"/>
      <right style="thin"/>
      <top/>
      <bottom style="hair"/>
    </border>
    <border>
      <left/>
      <right style="thin"/>
      <top/>
      <bottom/>
    </border>
    <border>
      <left style="medium"/>
      <right/>
      <top/>
      <bottom/>
    </border>
    <border>
      <left/>
      <right style="thin"/>
      <top style="hair"/>
      <bottom style="hair"/>
    </border>
    <border>
      <left/>
      <right style="thin"/>
      <top style="thin"/>
      <bottom style="medium"/>
    </border>
    <border>
      <left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 style="thin"/>
      <top style="medium"/>
      <bottom/>
    </border>
    <border>
      <left style="thin"/>
      <right style="medium"/>
      <top/>
      <bottom/>
    </border>
    <border>
      <left style="medium"/>
      <right style="thin"/>
      <top style="hair"/>
      <bottom style="hair"/>
    </border>
    <border>
      <left style="medium"/>
      <right style="thin"/>
      <top/>
      <bottom style="hair"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/>
      <top/>
      <bottom style="medium"/>
    </border>
    <border>
      <left/>
      <right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hair"/>
      <right style="thin"/>
      <top style="hair"/>
      <bottom style="hair"/>
    </border>
    <border>
      <left style="medium"/>
      <right/>
      <top style="medium"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hair"/>
      <bottom style="hair"/>
    </border>
    <border>
      <left style="medium"/>
      <right style="thin"/>
      <top style="hair"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 style="thin"/>
      <top style="hair"/>
      <bottom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/>
      <top style="hair"/>
      <bottom style="hair"/>
    </border>
    <border>
      <left style="hair"/>
      <right style="thin"/>
      <top style="hair"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hair"/>
    </border>
    <border>
      <left style="thin"/>
      <right style="thin"/>
      <top style="hair"/>
      <bottom style="medium"/>
    </border>
    <border>
      <left/>
      <right style="thin"/>
      <top style="medium"/>
      <bottom/>
    </border>
    <border>
      <left style="medium"/>
      <right style="thin"/>
      <top style="hair"/>
      <bottom style="medium"/>
    </border>
    <border>
      <left style="medium"/>
      <right/>
      <top/>
      <bottom style="medium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 style="hair"/>
    </border>
    <border>
      <left style="thin"/>
      <right style="thin"/>
      <top style="medium"/>
      <bottom style="hair"/>
    </border>
    <border>
      <left style="thin"/>
      <right style="thin"/>
      <top style="thin"/>
      <bottom style="thin"/>
    </border>
    <border>
      <left style="thin"/>
      <right/>
      <top style="hair"/>
      <bottom style="medium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 style="thin"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 style="medium"/>
      <right/>
      <top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medium"/>
      <right/>
      <top style="hair"/>
      <bottom style="medium"/>
    </border>
    <border>
      <left/>
      <right style="hair"/>
      <top style="hair"/>
      <bottom style="medium"/>
    </border>
    <border>
      <left/>
      <right style="hair"/>
      <top/>
      <bottom style="hair"/>
    </border>
    <border>
      <left/>
      <right style="hair"/>
      <top style="medium"/>
      <bottom style="hair"/>
    </border>
    <border>
      <left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hair"/>
      <bottom>
        <color indexed="63"/>
      </bottom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/>
      <right style="medium"/>
      <top style="medium"/>
      <bottom style="hair"/>
    </border>
    <border>
      <left>
        <color indexed="63"/>
      </left>
      <right/>
      <top style="thin"/>
      <bottom/>
    </border>
    <border>
      <left style="thin"/>
      <right style="medium"/>
      <top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/>
      <right style="medium"/>
      <top style="hair"/>
      <bottom style="medium"/>
    </border>
    <border>
      <left style="thin"/>
      <right style="medium"/>
      <top style="medium"/>
      <bottom style="hair"/>
    </border>
    <border>
      <left style="thin"/>
      <right>
        <color indexed="63"/>
      </right>
      <top/>
      <bottom style="hair"/>
    </border>
    <border>
      <left style="hair"/>
      <right style="thin"/>
      <top style="thin"/>
      <bottom style="hair"/>
    </border>
    <border>
      <left style="thin"/>
      <right style="hair"/>
      <top/>
      <bottom style="hair"/>
    </border>
    <border>
      <left style="thin"/>
      <right style="hair"/>
      <top style="hair"/>
      <bottom style="hair"/>
    </border>
    <border>
      <left/>
      <right style="medium"/>
      <top/>
      <bottom style="hair"/>
    </border>
    <border>
      <left style="thin"/>
      <right style="hair"/>
      <top/>
      <bottom style="medium"/>
    </border>
    <border>
      <left style="hair"/>
      <right style="thin"/>
      <top/>
      <bottom style="medium"/>
    </border>
    <border>
      <left/>
      <right style="hair"/>
      <top/>
      <bottom style="medium"/>
    </border>
    <border>
      <left/>
      <right style="medium"/>
      <top/>
      <bottom style="medium"/>
    </border>
    <border>
      <left style="thin"/>
      <right style="hair"/>
      <top style="medium"/>
      <bottom style="hair"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hair"/>
      <top style="hair"/>
      <bottom style="medium"/>
    </border>
    <border>
      <left/>
      <right style="medium"/>
      <top style="hair"/>
      <bottom style="hair"/>
    </border>
    <border>
      <left/>
      <right style="hair"/>
      <top style="hair"/>
      <bottom/>
    </border>
    <border>
      <left style="thin"/>
      <right style="hair"/>
      <top style="hair"/>
      <bottom style="thin"/>
    </border>
    <border>
      <left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medium"/>
      <top style="hair"/>
      <bottom style="thin"/>
    </border>
    <border>
      <left style="thin"/>
      <right style="hair"/>
      <top>
        <color indexed="63"/>
      </top>
      <bottom style="thin"/>
    </border>
    <border>
      <left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/>
      <right style="hair"/>
      <top style="thin"/>
      <bottom style="hair"/>
    </border>
    <border>
      <left/>
      <right style="hair"/>
      <top style="thin"/>
      <bottom/>
    </border>
    <border>
      <left style="hair"/>
      <right style="thin"/>
      <top style="thin"/>
      <bottom/>
    </border>
    <border>
      <left/>
      <right style="medium"/>
      <top style="thin"/>
      <bottom style="hair"/>
    </border>
    <border>
      <left/>
      <right style="hair"/>
      <top style="thin"/>
      <bottom style="medium"/>
    </border>
    <border>
      <left/>
      <right>
        <color indexed="63"/>
      </right>
      <top style="thin"/>
      <bottom style="medium"/>
    </border>
    <border>
      <left style="hair"/>
      <right/>
      <top style="hair"/>
      <bottom style="hair"/>
    </border>
    <border>
      <left style="thin"/>
      <right/>
      <top style="hair"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 style="hair"/>
    </border>
    <border>
      <left/>
      <right style="thin"/>
      <top style="hair"/>
      <bottom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>
        <color indexed="63"/>
      </right>
      <top style="hair"/>
      <bottom style="thin"/>
    </border>
    <border>
      <left style="hair"/>
      <right style="medium"/>
      <top/>
      <bottom style="thin"/>
    </border>
    <border>
      <left/>
      <right style="thin"/>
      <top style="medium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0" fillId="20" borderId="1" applyNumberFormat="0" applyFont="0" applyAlignment="0" applyProtection="0"/>
    <xf numFmtId="0" fontId="80" fillId="21" borderId="2" applyNumberFormat="0" applyAlignment="0" applyProtection="0"/>
    <xf numFmtId="0" fontId="81" fillId="22" borderId="0" applyNumberFormat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2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79" fillId="26" borderId="0" applyNumberFormat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5" fillId="30" borderId="2" applyNumberFormat="0" applyAlignment="0" applyProtection="0"/>
    <xf numFmtId="172" fontId="10" fillId="0" borderId="0" applyFont="0" applyFill="0" applyBorder="0" applyAlignment="0" applyProtection="0"/>
    <xf numFmtId="0" fontId="86" fillId="31" borderId="3" applyNumberFormat="0" applyAlignment="0" applyProtection="0"/>
    <xf numFmtId="0" fontId="87" fillId="0" borderId="4" applyNumberFormat="0" applyFill="0" applyAlignment="0" applyProtection="0"/>
    <xf numFmtId="0" fontId="88" fillId="32" borderId="0" applyNumberFormat="0" applyBorder="0" applyAlignment="0" applyProtection="0"/>
    <xf numFmtId="0" fontId="78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8" applyNumberFormat="0" applyFill="0" applyAlignment="0" applyProtection="0"/>
    <xf numFmtId="43" fontId="0" fillId="0" borderId="0" applyFont="0" applyFill="0" applyBorder="0" applyAlignment="0" applyProtection="0"/>
    <xf numFmtId="169" fontId="28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4" fillId="21" borderId="9" applyNumberFormat="0" applyAlignment="0" applyProtection="0"/>
    <xf numFmtId="44" fontId="0" fillId="0" borderId="0" applyFont="0" applyFill="0" applyBorder="0" applyAlignment="0" applyProtection="0"/>
    <xf numFmtId="170" fontId="28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5" fillId="0" borderId="0" applyNumberFormat="0" applyFill="0" applyBorder="0" applyAlignment="0" applyProtection="0"/>
  </cellStyleXfs>
  <cellXfs count="801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/>
      <protection/>
    </xf>
    <xf numFmtId="0" fontId="32" fillId="33" borderId="0" xfId="0" applyFont="1" applyFill="1" applyBorder="1" applyAlignment="1" applyProtection="1" quotePrefix="1">
      <alignment horizontal="left"/>
      <protection/>
    </xf>
    <xf numFmtId="0" fontId="34" fillId="33" borderId="0" xfId="0" applyFont="1" applyFill="1" applyBorder="1" applyAlignment="1" applyProtection="1" quotePrefix="1">
      <alignment horizontal="left"/>
      <protection/>
    </xf>
    <xf numFmtId="0" fontId="2" fillId="20" borderId="10" xfId="0" applyFont="1" applyFill="1" applyBorder="1" applyAlignment="1" applyProtection="1">
      <alignment/>
      <protection/>
    </xf>
    <xf numFmtId="0" fontId="2" fillId="20" borderId="11" xfId="0" applyFont="1" applyFill="1" applyBorder="1" applyAlignment="1" applyProtection="1">
      <alignment/>
      <protection/>
    </xf>
    <xf numFmtId="0" fontId="2" fillId="20" borderId="12" xfId="0" applyFont="1" applyFill="1" applyBorder="1" applyAlignment="1" applyProtection="1">
      <alignment/>
      <protection/>
    </xf>
    <xf numFmtId="0" fontId="4" fillId="20" borderId="13" xfId="0" applyFont="1" applyFill="1" applyBorder="1" applyAlignment="1" applyProtection="1">
      <alignment/>
      <protection/>
    </xf>
    <xf numFmtId="0" fontId="4" fillId="20" borderId="10" xfId="0" applyFont="1" applyFill="1" applyBorder="1" applyAlignment="1" applyProtection="1">
      <alignment/>
      <protection/>
    </xf>
    <xf numFmtId="0" fontId="4" fillId="20" borderId="12" xfId="0" applyFont="1" applyFill="1" applyBorder="1" applyAlignment="1" applyProtection="1">
      <alignment/>
      <protection/>
    </xf>
    <xf numFmtId="0" fontId="4" fillId="20" borderId="14" xfId="0" applyFont="1" applyFill="1" applyBorder="1" applyAlignment="1" applyProtection="1">
      <alignment/>
      <protection/>
    </xf>
    <xf numFmtId="0" fontId="4" fillId="20" borderId="15" xfId="0" applyFont="1" applyFill="1" applyBorder="1" applyAlignment="1" applyProtection="1">
      <alignment/>
      <protection/>
    </xf>
    <xf numFmtId="0" fontId="4" fillId="20" borderId="16" xfId="0" applyFont="1" applyFill="1" applyBorder="1" applyAlignment="1" applyProtection="1">
      <alignment/>
      <protection/>
    </xf>
    <xf numFmtId="0" fontId="4" fillId="20" borderId="17" xfId="0" applyFont="1" applyFill="1" applyBorder="1" applyAlignment="1" applyProtection="1">
      <alignment/>
      <protection/>
    </xf>
    <xf numFmtId="0" fontId="4" fillId="20" borderId="18" xfId="0" applyFont="1" applyFill="1" applyBorder="1" applyAlignment="1" applyProtection="1">
      <alignment/>
      <protection/>
    </xf>
    <xf numFmtId="0" fontId="2" fillId="20" borderId="18" xfId="0" applyFont="1" applyFill="1" applyBorder="1" applyAlignment="1" applyProtection="1">
      <alignment/>
      <protection/>
    </xf>
    <xf numFmtId="0" fontId="2" fillId="20" borderId="19" xfId="0" applyFont="1" applyFill="1" applyBorder="1" applyAlignment="1" applyProtection="1">
      <alignment/>
      <protection/>
    </xf>
    <xf numFmtId="0" fontId="23" fillId="20" borderId="12" xfId="0" applyFont="1" applyFill="1" applyBorder="1" applyAlignment="1" applyProtection="1">
      <alignment/>
      <protection/>
    </xf>
    <xf numFmtId="3" fontId="2" fillId="20" borderId="20" xfId="0" applyNumberFormat="1" applyFont="1" applyFill="1" applyBorder="1" applyAlignment="1" applyProtection="1">
      <alignment/>
      <protection/>
    </xf>
    <xf numFmtId="0" fontId="2" fillId="20" borderId="21" xfId="0" applyFont="1" applyFill="1" applyBorder="1" applyAlignment="1" applyProtection="1">
      <alignment/>
      <protection/>
    </xf>
    <xf numFmtId="0" fontId="4" fillId="20" borderId="22" xfId="0" applyFont="1" applyFill="1" applyBorder="1" applyAlignment="1" applyProtection="1">
      <alignment/>
      <protection/>
    </xf>
    <xf numFmtId="0" fontId="4" fillId="20" borderId="23" xfId="0" applyFont="1" applyFill="1" applyBorder="1" applyAlignment="1" applyProtection="1">
      <alignment/>
      <protection/>
    </xf>
    <xf numFmtId="0" fontId="2" fillId="20" borderId="23" xfId="0" applyFont="1" applyFill="1" applyBorder="1" applyAlignment="1" applyProtection="1">
      <alignment wrapText="1"/>
      <protection/>
    </xf>
    <xf numFmtId="0" fontId="4" fillId="20" borderId="23" xfId="0" applyFont="1" applyFill="1" applyBorder="1" applyAlignment="1" applyProtection="1">
      <alignment wrapText="1"/>
      <protection/>
    </xf>
    <xf numFmtId="0" fontId="2" fillId="20" borderId="23" xfId="0" applyFont="1" applyFill="1" applyBorder="1" applyAlignment="1" applyProtection="1">
      <alignment horizontal="left"/>
      <protection/>
    </xf>
    <xf numFmtId="0" fontId="2" fillId="20" borderId="23" xfId="0" applyFont="1" applyFill="1" applyBorder="1" applyAlignment="1" applyProtection="1">
      <alignment/>
      <protection/>
    </xf>
    <xf numFmtId="0" fontId="4" fillId="20" borderId="24" xfId="0" applyFont="1" applyFill="1" applyBorder="1" applyAlignment="1" applyProtection="1">
      <alignment/>
      <protection/>
    </xf>
    <xf numFmtId="0" fontId="4" fillId="20" borderId="25" xfId="0" applyFont="1" applyFill="1" applyBorder="1" applyAlignment="1" applyProtection="1">
      <alignment/>
      <protection/>
    </xf>
    <xf numFmtId="0" fontId="2" fillId="20" borderId="12" xfId="0" applyFont="1" applyFill="1" applyBorder="1" applyAlignment="1" applyProtection="1">
      <alignment horizontal="left"/>
      <protection/>
    </xf>
    <xf numFmtId="0" fontId="2" fillId="20" borderId="10" xfId="0" applyFont="1" applyFill="1" applyBorder="1" applyAlignment="1" applyProtection="1">
      <alignment horizontal="left"/>
      <protection/>
    </xf>
    <xf numFmtId="0" fontId="4" fillId="20" borderId="26" xfId="0" applyFont="1" applyFill="1" applyBorder="1" applyAlignment="1" applyProtection="1">
      <alignment/>
      <protection/>
    </xf>
    <xf numFmtId="0" fontId="4" fillId="20" borderId="27" xfId="0" applyFont="1" applyFill="1" applyBorder="1" applyAlignment="1" applyProtection="1">
      <alignment/>
      <protection/>
    </xf>
    <xf numFmtId="0" fontId="2" fillId="20" borderId="0" xfId="0" applyFont="1" applyFill="1" applyBorder="1" applyAlignment="1" applyProtection="1">
      <alignment/>
      <protection/>
    </xf>
    <xf numFmtId="0" fontId="2" fillId="20" borderId="28" xfId="0" applyFont="1" applyFill="1" applyBorder="1" applyAlignment="1" applyProtection="1">
      <alignment/>
      <protection/>
    </xf>
    <xf numFmtId="0" fontId="4" fillId="20" borderId="29" xfId="0" applyFont="1" applyFill="1" applyBorder="1" applyAlignment="1" applyProtection="1">
      <alignment/>
      <protection/>
    </xf>
    <xf numFmtId="0" fontId="2" fillId="20" borderId="29" xfId="0" applyFont="1" applyFill="1" applyBorder="1" applyAlignment="1" applyProtection="1">
      <alignment horizontal="left"/>
      <protection/>
    </xf>
    <xf numFmtId="0" fontId="2" fillId="20" borderId="29" xfId="0" applyFont="1" applyFill="1" applyBorder="1" applyAlignment="1" applyProtection="1">
      <alignment/>
      <protection/>
    </xf>
    <xf numFmtId="0" fontId="4" fillId="20" borderId="30" xfId="0" applyFont="1" applyFill="1" applyBorder="1" applyAlignment="1" applyProtection="1">
      <alignment/>
      <protection/>
    </xf>
    <xf numFmtId="49" fontId="2" fillId="20" borderId="31" xfId="0" applyNumberFormat="1" applyFont="1" applyFill="1" applyBorder="1" applyAlignment="1" applyProtection="1">
      <alignment horizontal="left"/>
      <protection/>
    </xf>
    <xf numFmtId="49" fontId="2" fillId="20" borderId="32" xfId="0" applyNumberFormat="1" applyFont="1" applyFill="1" applyBorder="1" applyAlignment="1" applyProtection="1">
      <alignment horizontal="left"/>
      <protection/>
    </xf>
    <xf numFmtId="0" fontId="4" fillId="20" borderId="33" xfId="0" applyFont="1" applyFill="1" applyBorder="1" applyAlignment="1" applyProtection="1">
      <alignment/>
      <protection/>
    </xf>
    <xf numFmtId="3" fontId="4" fillId="20" borderId="26" xfId="0" applyNumberFormat="1" applyFont="1" applyFill="1" applyBorder="1" applyAlignment="1" applyProtection="1">
      <alignment/>
      <protection/>
    </xf>
    <xf numFmtId="3" fontId="4" fillId="20" borderId="27" xfId="0" applyNumberFormat="1" applyFont="1" applyFill="1" applyBorder="1" applyAlignment="1" applyProtection="1">
      <alignment/>
      <protection/>
    </xf>
    <xf numFmtId="3" fontId="2" fillId="20" borderId="27" xfId="0" applyNumberFormat="1" applyFont="1" applyFill="1" applyBorder="1" applyAlignment="1" applyProtection="1">
      <alignment/>
      <protection/>
    </xf>
    <xf numFmtId="0" fontId="5" fillId="20" borderId="10" xfId="0" applyFont="1" applyFill="1" applyBorder="1" applyAlignment="1" applyProtection="1">
      <alignment/>
      <protection/>
    </xf>
    <xf numFmtId="0" fontId="2" fillId="20" borderId="27" xfId="0" applyFont="1" applyFill="1" applyBorder="1" applyAlignment="1" applyProtection="1">
      <alignment/>
      <protection/>
    </xf>
    <xf numFmtId="0" fontId="4" fillId="20" borderId="34" xfId="0" applyFont="1" applyFill="1" applyBorder="1" applyAlignment="1" applyProtection="1">
      <alignment/>
      <protection/>
    </xf>
    <xf numFmtId="0" fontId="4" fillId="20" borderId="35" xfId="0" applyFont="1" applyFill="1" applyBorder="1" applyAlignment="1" applyProtection="1">
      <alignment/>
      <protection/>
    </xf>
    <xf numFmtId="0" fontId="4" fillId="20" borderId="36" xfId="0" applyFont="1" applyFill="1" applyBorder="1" applyAlignment="1" applyProtection="1">
      <alignment/>
      <protection/>
    </xf>
    <xf numFmtId="0" fontId="4" fillId="20" borderId="37" xfId="0" applyFont="1" applyFill="1" applyBorder="1" applyAlignment="1" applyProtection="1">
      <alignment/>
      <protection/>
    </xf>
    <xf numFmtId="0" fontId="4" fillId="20" borderId="38" xfId="0" applyFont="1" applyFill="1" applyBorder="1" applyAlignment="1" applyProtection="1">
      <alignment/>
      <protection/>
    </xf>
    <xf numFmtId="164" fontId="2" fillId="20" borderId="39" xfId="0" applyNumberFormat="1" applyFont="1" applyFill="1" applyBorder="1" applyAlignment="1" applyProtection="1">
      <alignment/>
      <protection/>
    </xf>
    <xf numFmtId="164" fontId="2" fillId="20" borderId="40" xfId="0" applyNumberFormat="1" applyFont="1" applyFill="1" applyBorder="1" applyAlignment="1" applyProtection="1">
      <alignment/>
      <protection/>
    </xf>
    <xf numFmtId="0" fontId="2" fillId="20" borderId="35" xfId="0" applyFont="1" applyFill="1" applyBorder="1" applyAlignment="1" applyProtection="1">
      <alignment/>
      <protection/>
    </xf>
    <xf numFmtId="3" fontId="4" fillId="20" borderId="20" xfId="0" applyNumberFormat="1" applyFont="1" applyFill="1" applyBorder="1" applyAlignment="1" applyProtection="1">
      <alignment/>
      <protection/>
    </xf>
    <xf numFmtId="3" fontId="2" fillId="20" borderId="41" xfId="0" applyNumberFormat="1" applyFont="1" applyFill="1" applyBorder="1" applyAlignment="1" applyProtection="1">
      <alignment/>
      <protection/>
    </xf>
    <xf numFmtId="0" fontId="2" fillId="20" borderId="39" xfId="0" applyFont="1" applyFill="1" applyBorder="1" applyAlignment="1" applyProtection="1">
      <alignment/>
      <protection/>
    </xf>
    <xf numFmtId="0" fontId="2" fillId="20" borderId="40" xfId="0" applyFont="1" applyFill="1" applyBorder="1" applyAlignment="1" applyProtection="1">
      <alignment/>
      <protection/>
    </xf>
    <xf numFmtId="0" fontId="4" fillId="20" borderId="42" xfId="0" applyNumberFormat="1" applyFont="1" applyFill="1" applyBorder="1" applyAlignment="1" applyProtection="1">
      <alignment horizontal="left"/>
      <protection/>
    </xf>
    <xf numFmtId="0" fontId="2" fillId="20" borderId="38" xfId="0" applyFont="1" applyFill="1" applyBorder="1" applyAlignment="1" applyProtection="1">
      <alignment/>
      <protection/>
    </xf>
    <xf numFmtId="3" fontId="8" fillId="20" borderId="38" xfId="57" applyNumberFormat="1" applyFont="1" applyFill="1" applyBorder="1" applyAlignment="1" applyProtection="1">
      <alignment/>
      <protection/>
    </xf>
    <xf numFmtId="0" fontId="2" fillId="20" borderId="34" xfId="0" applyFont="1" applyFill="1" applyBorder="1" applyAlignment="1" applyProtection="1">
      <alignment/>
      <protection/>
    </xf>
    <xf numFmtId="3" fontId="8" fillId="20" borderId="43" xfId="57" applyNumberFormat="1" applyFont="1" applyFill="1" applyBorder="1" applyAlignment="1" applyProtection="1">
      <alignment/>
      <protection/>
    </xf>
    <xf numFmtId="0" fontId="3" fillId="20" borderId="36" xfId="0" applyFont="1" applyFill="1" applyBorder="1" applyAlignment="1" applyProtection="1">
      <alignment/>
      <protection/>
    </xf>
    <xf numFmtId="0" fontId="2" fillId="20" borderId="10" xfId="0" applyFont="1" applyFill="1" applyBorder="1" applyAlignment="1" applyProtection="1">
      <alignment vertical="top"/>
      <protection/>
    </xf>
    <xf numFmtId="0" fontId="9" fillId="20" borderId="34" xfId="0" applyFont="1" applyFill="1" applyBorder="1" applyAlignment="1" applyProtection="1">
      <alignment/>
      <protection/>
    </xf>
    <xf numFmtId="49" fontId="4" fillId="20" borderId="31" xfId="0" applyNumberFormat="1" applyFont="1" applyFill="1" applyBorder="1" applyAlignment="1" applyProtection="1">
      <alignment horizontal="left"/>
      <protection/>
    </xf>
    <xf numFmtId="49" fontId="4" fillId="20" borderId="32" xfId="0" applyNumberFormat="1" applyFont="1" applyFill="1" applyBorder="1" applyAlignment="1" applyProtection="1">
      <alignment horizontal="left"/>
      <protection/>
    </xf>
    <xf numFmtId="0" fontId="4" fillId="20" borderId="44" xfId="0" applyFont="1" applyFill="1" applyBorder="1" applyAlignment="1" applyProtection="1">
      <alignment horizontal="center"/>
      <protection/>
    </xf>
    <xf numFmtId="0" fontId="4" fillId="20" borderId="14" xfId="0" applyNumberFormat="1" applyFont="1" applyFill="1" applyBorder="1" applyAlignment="1" applyProtection="1">
      <alignment horizontal="left"/>
      <protection/>
    </xf>
    <xf numFmtId="0" fontId="2" fillId="20" borderId="13" xfId="0" applyFont="1" applyFill="1" applyBorder="1" applyAlignment="1" applyProtection="1">
      <alignment horizontal="center"/>
      <protection/>
    </xf>
    <xf numFmtId="0" fontId="2" fillId="20" borderId="45" xfId="0" applyNumberFormat="1" applyFont="1" applyFill="1" applyBorder="1" applyAlignment="1" applyProtection="1">
      <alignment horizontal="center"/>
      <protection/>
    </xf>
    <xf numFmtId="0" fontId="2" fillId="20" borderId="10" xfId="0" applyFont="1" applyFill="1" applyBorder="1" applyAlignment="1" applyProtection="1">
      <alignment horizontal="center"/>
      <protection/>
    </xf>
    <xf numFmtId="3" fontId="2" fillId="20" borderId="11" xfId="0" applyNumberFormat="1" applyFont="1" applyFill="1" applyBorder="1" applyAlignment="1" applyProtection="1">
      <alignment horizontal="center"/>
      <protection/>
    </xf>
    <xf numFmtId="0" fontId="4" fillId="20" borderId="46" xfId="0" applyFont="1" applyFill="1" applyBorder="1" applyAlignment="1" applyProtection="1">
      <alignment vertical="top" wrapText="1"/>
      <protection/>
    </xf>
    <xf numFmtId="0" fontId="17" fillId="20" borderId="10" xfId="0" applyFont="1" applyFill="1" applyBorder="1" applyAlignment="1" applyProtection="1">
      <alignment vertical="top" wrapText="1"/>
      <protection/>
    </xf>
    <xf numFmtId="0" fontId="17" fillId="20" borderId="43" xfId="0" applyFont="1" applyFill="1" applyBorder="1" applyAlignment="1" applyProtection="1">
      <alignment vertical="top" wrapText="1"/>
      <protection/>
    </xf>
    <xf numFmtId="0" fontId="17" fillId="20" borderId="46" xfId="0" applyFont="1" applyFill="1" applyBorder="1" applyAlignment="1" applyProtection="1">
      <alignment vertical="top" wrapText="1"/>
      <protection/>
    </xf>
    <xf numFmtId="0" fontId="16" fillId="20" borderId="12" xfId="0" applyFont="1" applyFill="1" applyBorder="1" applyAlignment="1" applyProtection="1">
      <alignment/>
      <protection/>
    </xf>
    <xf numFmtId="0" fontId="4" fillId="20" borderId="19" xfId="0" applyFont="1" applyFill="1" applyBorder="1" applyAlignment="1" applyProtection="1">
      <alignment/>
      <protection/>
    </xf>
    <xf numFmtId="0" fontId="2" fillId="20" borderId="47" xfId="0" applyFont="1" applyFill="1" applyBorder="1" applyAlignment="1" applyProtection="1">
      <alignment/>
      <protection/>
    </xf>
    <xf numFmtId="0" fontId="16" fillId="20" borderId="11" xfId="0" applyFont="1" applyFill="1" applyBorder="1" applyAlignment="1" applyProtection="1">
      <alignment/>
      <protection/>
    </xf>
    <xf numFmtId="0" fontId="23" fillId="20" borderId="11" xfId="0" applyFont="1" applyFill="1" applyBorder="1" applyAlignment="1" applyProtection="1">
      <alignment/>
      <protection/>
    </xf>
    <xf numFmtId="49" fontId="2" fillId="20" borderId="48" xfId="0" applyNumberFormat="1" applyFont="1" applyFill="1" applyBorder="1" applyAlignment="1" applyProtection="1">
      <alignment horizontal="left"/>
      <protection/>
    </xf>
    <xf numFmtId="0" fontId="2" fillId="20" borderId="18" xfId="0" applyFont="1" applyFill="1" applyBorder="1" applyAlignment="1" applyProtection="1">
      <alignment vertical="top" wrapText="1"/>
      <protection/>
    </xf>
    <xf numFmtId="0" fontId="2" fillId="20" borderId="18" xfId="0" applyFont="1" applyFill="1" applyBorder="1" applyAlignment="1" applyProtection="1">
      <alignment/>
      <protection locked="0"/>
    </xf>
    <xf numFmtId="0" fontId="2" fillId="20" borderId="49" xfId="0" applyFont="1" applyFill="1" applyBorder="1" applyAlignment="1" applyProtection="1" quotePrefix="1">
      <alignment/>
      <protection/>
    </xf>
    <xf numFmtId="0" fontId="2" fillId="20" borderId="50" xfId="0" applyFont="1" applyFill="1" applyBorder="1" applyAlignment="1" applyProtection="1" quotePrefix="1">
      <alignment vertical="top" wrapText="1"/>
      <protection/>
    </xf>
    <xf numFmtId="0" fontId="2" fillId="20" borderId="31" xfId="0" applyFont="1" applyFill="1" applyBorder="1" applyAlignment="1" applyProtection="1">
      <alignment/>
      <protection/>
    </xf>
    <xf numFmtId="0" fontId="2" fillId="20" borderId="10" xfId="0" applyFont="1" applyFill="1" applyBorder="1" applyAlignment="1" applyProtection="1">
      <alignment horizontal="left" vertical="top"/>
      <protection/>
    </xf>
    <xf numFmtId="49" fontId="4" fillId="20" borderId="31" xfId="0" applyNumberFormat="1" applyFont="1" applyFill="1" applyBorder="1" applyAlignment="1" applyProtection="1" quotePrefix="1">
      <alignment horizontal="left"/>
      <protection/>
    </xf>
    <xf numFmtId="0" fontId="4" fillId="20" borderId="51" xfId="0" applyFont="1" applyFill="1" applyBorder="1" applyAlignment="1" applyProtection="1">
      <alignment/>
      <protection/>
    </xf>
    <xf numFmtId="0" fontId="4" fillId="20" borderId="52" xfId="0" applyFont="1" applyFill="1" applyBorder="1" applyAlignment="1" applyProtection="1">
      <alignment/>
      <protection/>
    </xf>
    <xf numFmtId="0" fontId="4" fillId="20" borderId="53" xfId="0" applyFont="1" applyFill="1" applyBorder="1" applyAlignment="1" applyProtection="1">
      <alignment/>
      <protection/>
    </xf>
    <xf numFmtId="49" fontId="2" fillId="20" borderId="31" xfId="0" applyNumberFormat="1" applyFont="1" applyFill="1" applyBorder="1" applyAlignment="1" applyProtection="1">
      <alignment/>
      <protection/>
    </xf>
    <xf numFmtId="3" fontId="2" fillId="20" borderId="12" xfId="0" applyNumberFormat="1" applyFont="1" applyFill="1" applyBorder="1" applyAlignment="1" applyProtection="1">
      <alignment/>
      <protection/>
    </xf>
    <xf numFmtId="3" fontId="2" fillId="20" borderId="54" xfId="0" applyNumberFormat="1" applyFont="1" applyFill="1" applyBorder="1" applyAlignment="1" applyProtection="1">
      <alignment/>
      <protection/>
    </xf>
    <xf numFmtId="0" fontId="4" fillId="20" borderId="55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3" fontId="2" fillId="34" borderId="0" xfId="0" applyNumberFormat="1" applyFont="1" applyFill="1" applyBorder="1" applyAlignment="1" applyProtection="1">
      <alignment/>
      <protection/>
    </xf>
    <xf numFmtId="171" fontId="2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Border="1" applyAlignment="1">
      <alignment/>
    </xf>
    <xf numFmtId="3" fontId="4" fillId="34" borderId="0" xfId="0" applyNumberFormat="1" applyFont="1" applyFill="1" applyBorder="1" applyAlignment="1" applyProtection="1">
      <alignment/>
      <protection/>
    </xf>
    <xf numFmtId="1" fontId="2" fillId="34" borderId="0" xfId="0" applyNumberFormat="1" applyFont="1" applyFill="1" applyBorder="1" applyAlignment="1" applyProtection="1">
      <alignment/>
      <protection/>
    </xf>
    <xf numFmtId="0" fontId="0" fillId="34" borderId="0" xfId="0" applyFont="1" applyFill="1" applyAlignment="1">
      <alignment/>
    </xf>
    <xf numFmtId="0" fontId="34" fillId="34" borderId="0" xfId="0" applyFont="1" applyFill="1" applyBorder="1" applyAlignment="1" applyProtection="1" quotePrefix="1">
      <alignment horizontal="left"/>
      <protection/>
    </xf>
    <xf numFmtId="0" fontId="4" fillId="34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6" fillId="34" borderId="0" xfId="0" applyFont="1" applyFill="1" applyBorder="1" applyAlignment="1" applyProtection="1">
      <alignment wrapText="1"/>
      <protection/>
    </xf>
    <xf numFmtId="0" fontId="26" fillId="34" borderId="0" xfId="0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25" fillId="34" borderId="0" xfId="0" applyFont="1" applyFill="1" applyAlignment="1" applyProtection="1">
      <alignment/>
      <protection/>
    </xf>
    <xf numFmtId="0" fontId="7" fillId="34" borderId="0" xfId="0" applyFont="1" applyFill="1" applyAlignment="1" applyProtection="1">
      <alignment/>
      <protection/>
    </xf>
    <xf numFmtId="0" fontId="2" fillId="20" borderId="27" xfId="0" applyFont="1" applyFill="1" applyBorder="1" applyAlignment="1" applyProtection="1" quotePrefix="1">
      <alignment/>
      <protection/>
    </xf>
    <xf numFmtId="0" fontId="2" fillId="20" borderId="12" xfId="0" applyFont="1" applyFill="1" applyBorder="1" applyAlignment="1" applyProtection="1" quotePrefix="1">
      <alignment/>
      <protection/>
    </xf>
    <xf numFmtId="3" fontId="2" fillId="20" borderId="56" xfId="0" applyNumberFormat="1" applyFont="1" applyFill="1" applyBorder="1" applyAlignment="1" applyProtection="1">
      <alignment/>
      <protection/>
    </xf>
    <xf numFmtId="3" fontId="2" fillId="20" borderId="33" xfId="0" applyNumberFormat="1" applyFont="1" applyFill="1" applyBorder="1" applyAlignment="1" applyProtection="1">
      <alignment/>
      <protection/>
    </xf>
    <xf numFmtId="0" fontId="2" fillId="20" borderId="43" xfId="0" applyFont="1" applyFill="1" applyBorder="1" applyAlignment="1" applyProtection="1">
      <alignment/>
      <protection/>
    </xf>
    <xf numFmtId="0" fontId="35" fillId="34" borderId="0" xfId="0" applyFont="1" applyFill="1" applyBorder="1" applyAlignment="1" applyProtection="1" quotePrefix="1">
      <alignment horizontal="left"/>
      <protection/>
    </xf>
    <xf numFmtId="0" fontId="6" fillId="34" borderId="0" xfId="0" applyFont="1" applyFill="1" applyBorder="1" applyAlignment="1" applyProtection="1">
      <alignment/>
      <protection/>
    </xf>
    <xf numFmtId="0" fontId="32" fillId="34" borderId="0" xfId="0" applyFont="1" applyFill="1" applyBorder="1" applyAlignment="1" applyProtection="1" quotePrefix="1">
      <alignment horizontal="left"/>
      <protection/>
    </xf>
    <xf numFmtId="0" fontId="9" fillId="34" borderId="0" xfId="0" applyFont="1" applyFill="1" applyBorder="1" applyAlignment="1" applyProtection="1">
      <alignment/>
      <protection/>
    </xf>
    <xf numFmtId="1" fontId="2" fillId="34" borderId="0" xfId="57" applyNumberFormat="1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 applyProtection="1">
      <alignment horizontal="center"/>
      <protection/>
    </xf>
    <xf numFmtId="9" fontId="4" fillId="34" borderId="0" xfId="57" applyFont="1" applyFill="1" applyBorder="1" applyAlignment="1" applyProtection="1">
      <alignment/>
      <protection/>
    </xf>
    <xf numFmtId="166" fontId="4" fillId="34" borderId="0" xfId="56" applyNumberFormat="1" applyFont="1" applyFill="1" applyBorder="1" applyAlignment="1" applyProtection="1">
      <alignment horizontal="right"/>
      <protection/>
    </xf>
    <xf numFmtId="1" fontId="4" fillId="34" borderId="0" xfId="56" applyNumberFormat="1" applyFont="1" applyFill="1" applyBorder="1" applyAlignment="1" applyProtection="1">
      <alignment horizontal="right"/>
      <protection/>
    </xf>
    <xf numFmtId="164" fontId="10" fillId="34" borderId="0" xfId="56" applyNumberFormat="1" applyFont="1" applyFill="1" applyBorder="1" applyProtection="1">
      <alignment/>
      <protection/>
    </xf>
    <xf numFmtId="164" fontId="10" fillId="34" borderId="0" xfId="56" applyNumberFormat="1" applyFill="1" applyBorder="1" applyProtection="1">
      <alignment/>
      <protection/>
    </xf>
    <xf numFmtId="166" fontId="2" fillId="34" borderId="0" xfId="56" applyNumberFormat="1" applyFont="1" applyFill="1" applyBorder="1" applyProtection="1">
      <alignment/>
      <protection/>
    </xf>
    <xf numFmtId="164" fontId="4" fillId="34" borderId="0" xfId="56" applyNumberFormat="1" applyFont="1" applyFill="1" applyBorder="1" applyAlignment="1" applyProtection="1">
      <alignment horizontal="right"/>
      <protection/>
    </xf>
    <xf numFmtId="164" fontId="21" fillId="34" borderId="0" xfId="56" applyNumberFormat="1" applyFont="1" applyFill="1" applyBorder="1" applyProtection="1">
      <alignment/>
      <protection/>
    </xf>
    <xf numFmtId="165" fontId="2" fillId="34" borderId="0" xfId="0" applyNumberFormat="1" applyFont="1" applyFill="1" applyBorder="1" applyAlignment="1" applyProtection="1">
      <alignment/>
      <protection/>
    </xf>
    <xf numFmtId="166" fontId="2" fillId="34" borderId="0" xfId="57" applyNumberFormat="1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 horizontal="right"/>
      <protection/>
    </xf>
    <xf numFmtId="1" fontId="8" fillId="34" borderId="0" xfId="56" applyNumberFormat="1" applyFont="1" applyFill="1" applyBorder="1" applyAlignment="1" applyProtection="1">
      <alignment horizontal="right"/>
      <protection/>
    </xf>
    <xf numFmtId="0" fontId="10" fillId="34" borderId="0" xfId="56" applyFill="1" applyBorder="1" applyProtection="1">
      <alignment/>
      <protection/>
    </xf>
    <xf numFmtId="164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Border="1" applyAlignment="1" applyProtection="1">
      <alignment/>
      <protection/>
    </xf>
    <xf numFmtId="9" fontId="0" fillId="34" borderId="0" xfId="57" applyFont="1" applyFill="1" applyBorder="1" applyAlignment="1" applyProtection="1">
      <alignment/>
      <protection/>
    </xf>
    <xf numFmtId="9" fontId="0" fillId="34" borderId="0" xfId="57" applyFont="1" applyFill="1" applyAlignment="1" applyProtection="1">
      <alignment/>
      <protection/>
    </xf>
    <xf numFmtId="3" fontId="0" fillId="34" borderId="0" xfId="0" applyNumberFormat="1" applyFont="1" applyFill="1" applyBorder="1" applyAlignment="1" applyProtection="1">
      <alignment/>
      <protection/>
    </xf>
    <xf numFmtId="3" fontId="0" fillId="34" borderId="0" xfId="0" applyNumberFormat="1" applyFill="1" applyBorder="1" applyAlignment="1" applyProtection="1">
      <alignment/>
      <protection/>
    </xf>
    <xf numFmtId="9" fontId="0" fillId="34" borderId="0" xfId="57" applyFont="1" applyFill="1" applyBorder="1" applyAlignment="1" applyProtection="1">
      <alignment/>
      <protection/>
    </xf>
    <xf numFmtId="9" fontId="0" fillId="34" borderId="0" xfId="57" applyFont="1" applyFill="1" applyAlignment="1" applyProtection="1">
      <alignment/>
      <protection/>
    </xf>
    <xf numFmtId="0" fontId="4" fillId="34" borderId="0" xfId="56" applyFont="1" applyFill="1" applyBorder="1" applyAlignment="1" applyProtection="1">
      <alignment horizontal="right"/>
      <protection/>
    </xf>
    <xf numFmtId="0" fontId="19" fillId="34" borderId="0" xfId="0" applyNumberFormat="1" applyFont="1" applyFill="1" applyBorder="1" applyAlignment="1" applyProtection="1">
      <alignment horizontal="right"/>
      <protection/>
    </xf>
    <xf numFmtId="166" fontId="2" fillId="34" borderId="0" xfId="0" applyNumberFormat="1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left"/>
      <protection/>
    </xf>
    <xf numFmtId="0" fontId="2" fillId="34" borderId="0" xfId="56" applyFont="1" applyFill="1" applyBorder="1" applyAlignment="1" applyProtection="1">
      <alignment horizontal="right"/>
      <protection/>
    </xf>
    <xf numFmtId="165" fontId="4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ont="1" applyFill="1" applyAlignment="1" applyProtection="1">
      <alignment/>
      <protection/>
    </xf>
    <xf numFmtId="0" fontId="22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left"/>
      <protection/>
    </xf>
    <xf numFmtId="166" fontId="4" fillId="34" borderId="0" xfId="0" applyNumberFormat="1" applyFont="1" applyFill="1" applyBorder="1" applyAlignment="1" applyProtection="1">
      <alignment horizontal="left"/>
      <protection/>
    </xf>
    <xf numFmtId="164" fontId="4" fillId="34" borderId="0" xfId="0" applyNumberFormat="1" applyFont="1" applyFill="1" applyBorder="1" applyAlignment="1" applyProtection="1">
      <alignment horizontal="left"/>
      <protection/>
    </xf>
    <xf numFmtId="165" fontId="4" fillId="34" borderId="0" xfId="0" applyNumberFormat="1" applyFont="1" applyFill="1" applyBorder="1" applyAlignment="1" applyProtection="1">
      <alignment horizontal="left"/>
      <protection/>
    </xf>
    <xf numFmtId="1" fontId="2" fillId="34" borderId="0" xfId="56" applyNumberFormat="1" applyFont="1" applyFill="1" applyBorder="1" applyAlignment="1" applyProtection="1">
      <alignment horizontal="right"/>
      <protection/>
    </xf>
    <xf numFmtId="164" fontId="8" fillId="34" borderId="0" xfId="0" applyNumberFormat="1" applyFont="1" applyFill="1" applyBorder="1" applyAlignment="1" applyProtection="1">
      <alignment horizontal="left"/>
      <protection/>
    </xf>
    <xf numFmtId="164" fontId="22" fillId="34" borderId="0" xfId="0" applyNumberFormat="1" applyFont="1" applyFill="1" applyBorder="1" applyAlignment="1" applyProtection="1">
      <alignment horizontal="left"/>
      <protection/>
    </xf>
    <xf numFmtId="164" fontId="0" fillId="34" borderId="0" xfId="0" applyNumberFormat="1" applyFont="1" applyFill="1" applyBorder="1" applyAlignment="1" applyProtection="1">
      <alignment/>
      <protection/>
    </xf>
    <xf numFmtId="164" fontId="0" fillId="34" borderId="0" xfId="0" applyNumberFormat="1" applyFill="1" applyBorder="1" applyAlignment="1" applyProtection="1">
      <alignment/>
      <protection/>
    </xf>
    <xf numFmtId="164" fontId="29" fillId="34" borderId="0" xfId="56" applyNumberFormat="1" applyFont="1" applyFill="1" applyBorder="1" applyProtection="1">
      <alignment/>
      <protection/>
    </xf>
    <xf numFmtId="0" fontId="2" fillId="34" borderId="0" xfId="56" applyFont="1" applyFill="1" applyBorder="1" applyProtection="1">
      <alignment/>
      <protection/>
    </xf>
    <xf numFmtId="164" fontId="6" fillId="34" borderId="0" xfId="56" applyNumberFormat="1" applyFont="1" applyFill="1" applyBorder="1" applyProtection="1">
      <alignment/>
      <protection/>
    </xf>
    <xf numFmtId="164" fontId="17" fillId="34" borderId="0" xfId="56" applyNumberFormat="1" applyFont="1" applyFill="1" applyBorder="1" applyProtection="1">
      <alignment/>
      <protection/>
    </xf>
    <xf numFmtId="164" fontId="2" fillId="34" borderId="0" xfId="56" applyNumberFormat="1" applyFont="1" applyFill="1" applyBorder="1" applyProtection="1">
      <alignment/>
      <protection/>
    </xf>
    <xf numFmtId="0" fontId="6" fillId="34" borderId="0" xfId="56" applyFont="1" applyFill="1" applyBorder="1" applyProtection="1">
      <alignment/>
      <protection/>
    </xf>
    <xf numFmtId="0" fontId="17" fillId="34" borderId="0" xfId="56" applyFont="1" applyFill="1" applyBorder="1" applyProtection="1">
      <alignment/>
      <protection/>
    </xf>
    <xf numFmtId="165" fontId="2" fillId="34" borderId="0" xfId="56" applyNumberFormat="1" applyFont="1" applyFill="1" applyBorder="1" applyProtection="1">
      <alignment/>
      <protection/>
    </xf>
    <xf numFmtId="0" fontId="6" fillId="34" borderId="0" xfId="56" applyFont="1" applyFill="1" applyBorder="1" applyAlignment="1" applyProtection="1">
      <alignment horizontal="right"/>
      <protection/>
    </xf>
    <xf numFmtId="0" fontId="20" fillId="34" borderId="0" xfId="56" applyFont="1" applyFill="1" applyBorder="1" applyAlignment="1" applyProtection="1">
      <alignment horizontal="right"/>
      <protection/>
    </xf>
    <xf numFmtId="164" fontId="6" fillId="34" borderId="0" xfId="56" applyNumberFormat="1" applyFont="1" applyFill="1" applyBorder="1" applyAlignment="1" applyProtection="1">
      <alignment horizontal="right"/>
      <protection/>
    </xf>
    <xf numFmtId="49" fontId="4" fillId="34" borderId="0" xfId="0" applyNumberFormat="1" applyFont="1" applyFill="1" applyBorder="1" applyAlignment="1" applyProtection="1">
      <alignment horizontal="left"/>
      <protection/>
    </xf>
    <xf numFmtId="49" fontId="2" fillId="34" borderId="0" xfId="0" applyNumberFormat="1" applyFont="1" applyFill="1" applyBorder="1" applyAlignment="1" applyProtection="1">
      <alignment horizontal="left"/>
      <protection/>
    </xf>
    <xf numFmtId="0" fontId="4" fillId="34" borderId="0" xfId="0" applyFont="1" applyFill="1" applyBorder="1" applyAlignment="1" applyProtection="1">
      <alignment horizontal="center"/>
      <protection/>
    </xf>
    <xf numFmtId="165" fontId="0" fillId="34" borderId="0" xfId="0" applyNumberFormat="1" applyFont="1" applyFill="1" applyBorder="1" applyAlignment="1" applyProtection="1">
      <alignment/>
      <protection/>
    </xf>
    <xf numFmtId="165" fontId="8" fillId="34" borderId="0" xfId="0" applyNumberFormat="1" applyFont="1" applyFill="1" applyBorder="1" applyAlignment="1" applyProtection="1">
      <alignment horizontal="left"/>
      <protection/>
    </xf>
    <xf numFmtId="1" fontId="2" fillId="34" borderId="0" xfId="0" applyNumberFormat="1" applyFont="1" applyFill="1" applyBorder="1" applyAlignment="1" applyProtection="1">
      <alignment horizontal="left"/>
      <protection/>
    </xf>
    <xf numFmtId="165" fontId="0" fillId="34" borderId="0" xfId="0" applyNumberFormat="1" applyFill="1" applyBorder="1" applyAlignment="1" applyProtection="1">
      <alignment/>
      <protection/>
    </xf>
    <xf numFmtId="165" fontId="8" fillId="34" borderId="0" xfId="0" applyNumberFormat="1" applyFont="1" applyFill="1" applyBorder="1" applyAlignment="1" applyProtection="1">
      <alignment/>
      <protection/>
    </xf>
    <xf numFmtId="3" fontId="19" fillId="34" borderId="0" xfId="57" applyNumberFormat="1" applyFont="1" applyFill="1" applyBorder="1" applyAlignment="1" applyProtection="1">
      <alignment horizontal="right"/>
      <protection/>
    </xf>
    <xf numFmtId="3" fontId="3" fillId="34" borderId="0" xfId="0" applyNumberFormat="1" applyFont="1" applyFill="1" applyBorder="1" applyAlignment="1" applyProtection="1">
      <alignment horizontal="right"/>
      <protection/>
    </xf>
    <xf numFmtId="3" fontId="19" fillId="34" borderId="0" xfId="0" applyNumberFormat="1" applyFont="1" applyFill="1" applyBorder="1" applyAlignment="1" applyProtection="1">
      <alignment horizontal="right"/>
      <protection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22" fillId="34" borderId="0" xfId="56" applyNumberFormat="1" applyFont="1" applyFill="1" applyBorder="1" applyAlignment="1" applyProtection="1">
      <alignment horizontal="right"/>
      <protection/>
    </xf>
    <xf numFmtId="1" fontId="22" fillId="34" borderId="0" xfId="56" applyNumberFormat="1" applyFont="1" applyFill="1" applyBorder="1" applyAlignment="1" applyProtection="1">
      <alignment horizontal="right"/>
      <protection/>
    </xf>
    <xf numFmtId="3" fontId="10" fillId="34" borderId="0" xfId="56" applyNumberFormat="1" applyFont="1" applyFill="1" applyBorder="1" applyProtection="1">
      <alignment/>
      <protection/>
    </xf>
    <xf numFmtId="3" fontId="10" fillId="34" borderId="0" xfId="56" applyNumberFormat="1" applyFill="1" applyBorder="1" applyProtection="1">
      <alignment/>
      <protection/>
    </xf>
    <xf numFmtId="164" fontId="19" fillId="34" borderId="0" xfId="56" applyNumberFormat="1" applyFont="1" applyFill="1" applyBorder="1" applyAlignment="1" applyProtection="1">
      <alignment horizontal="right"/>
      <protection/>
    </xf>
    <xf numFmtId="0" fontId="19" fillId="34" borderId="0" xfId="56" applyNumberFormat="1" applyFont="1" applyFill="1" applyBorder="1" applyAlignment="1" applyProtection="1">
      <alignment horizontal="right"/>
      <protection/>
    </xf>
    <xf numFmtId="164" fontId="22" fillId="34" borderId="0" xfId="56" applyNumberFormat="1" applyFont="1" applyFill="1" applyBorder="1" applyAlignment="1" applyProtection="1">
      <alignment horizontal="right"/>
      <protection/>
    </xf>
    <xf numFmtId="3" fontId="21" fillId="34" borderId="0" xfId="56" applyNumberFormat="1" applyFont="1" applyFill="1" applyBorder="1" applyProtection="1">
      <alignment/>
      <protection/>
    </xf>
    <xf numFmtId="0" fontId="8" fillId="34" borderId="0" xfId="0" applyFont="1" applyFill="1" applyBorder="1" applyAlignment="1" applyProtection="1">
      <alignment/>
      <protection/>
    </xf>
    <xf numFmtId="0" fontId="10" fillId="34" borderId="0" xfId="56" applyFont="1" applyFill="1" applyProtection="1">
      <alignment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Protection="1">
      <alignment/>
      <protection/>
    </xf>
    <xf numFmtId="0" fontId="10" fillId="34" borderId="0" xfId="56" applyFill="1" applyProtection="1">
      <alignment/>
      <protection/>
    </xf>
    <xf numFmtId="0" fontId="21" fillId="34" borderId="0" xfId="56" applyFont="1" applyFill="1" applyBorder="1" applyProtection="1">
      <alignment/>
      <protection/>
    </xf>
    <xf numFmtId="0" fontId="18" fillId="34" borderId="0" xfId="0" applyFont="1" applyFill="1" applyBorder="1" applyAlignment="1" applyProtection="1">
      <alignment horizontal="left" indent="1"/>
      <protection/>
    </xf>
    <xf numFmtId="0" fontId="3" fillId="34" borderId="0" xfId="0" applyFont="1" applyFill="1" applyBorder="1" applyAlignment="1" applyProtection="1">
      <alignment/>
      <protection/>
    </xf>
    <xf numFmtId="9" fontId="8" fillId="34" borderId="0" xfId="57" applyFont="1" applyFill="1" applyAlignment="1" applyProtection="1">
      <alignment/>
      <protection/>
    </xf>
    <xf numFmtId="9" fontId="4" fillId="34" borderId="28" xfId="57" applyFont="1" applyFill="1" applyBorder="1" applyAlignment="1" applyProtection="1">
      <alignment/>
      <protection/>
    </xf>
    <xf numFmtId="0" fontId="4" fillId="34" borderId="22" xfId="0" applyFont="1" applyFill="1" applyBorder="1" applyAlignment="1" applyProtection="1">
      <alignment/>
      <protection/>
    </xf>
    <xf numFmtId="3" fontId="4" fillId="34" borderId="22" xfId="0" applyNumberFormat="1" applyFont="1" applyFill="1" applyBorder="1" applyAlignment="1" applyProtection="1">
      <alignment/>
      <protection/>
    </xf>
    <xf numFmtId="3" fontId="2" fillId="34" borderId="22" xfId="0" applyNumberFormat="1" applyFont="1" applyFill="1" applyBorder="1" applyAlignment="1" applyProtection="1">
      <alignment/>
      <protection/>
    </xf>
    <xf numFmtId="0" fontId="15" fillId="34" borderId="0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/>
    </xf>
    <xf numFmtId="0" fontId="27" fillId="34" borderId="0" xfId="0" applyFont="1" applyFill="1" applyBorder="1" applyAlignment="1" applyProtection="1">
      <alignment/>
      <protection/>
    </xf>
    <xf numFmtId="0" fontId="30" fillId="34" borderId="0" xfId="0" applyFont="1" applyFill="1" applyAlignment="1" applyProtection="1">
      <alignment/>
      <protection/>
    </xf>
    <xf numFmtId="166" fontId="30" fillId="34" borderId="0" xfId="0" applyNumberFormat="1" applyFont="1" applyFill="1" applyAlignment="1" applyProtection="1">
      <alignment/>
      <protection/>
    </xf>
    <xf numFmtId="166" fontId="31" fillId="34" borderId="0" xfId="0" applyNumberFormat="1" applyFont="1" applyFill="1" applyAlignment="1" applyProtection="1">
      <alignment/>
      <protection/>
    </xf>
    <xf numFmtId="166" fontId="24" fillId="34" borderId="0" xfId="0" applyNumberFormat="1" applyFont="1" applyFill="1" applyAlignment="1" applyProtection="1">
      <alignment/>
      <protection/>
    </xf>
    <xf numFmtId="0" fontId="24" fillId="34" borderId="0" xfId="0" applyFont="1" applyFill="1" applyAlignment="1" applyProtection="1">
      <alignment/>
      <protection/>
    </xf>
    <xf numFmtId="0" fontId="3" fillId="34" borderId="0" xfId="0" applyFont="1" applyFill="1" applyAlignment="1" applyProtection="1">
      <alignment/>
      <protection/>
    </xf>
    <xf numFmtId="0" fontId="27" fillId="34" borderId="0" xfId="0" applyFont="1" applyFill="1" applyAlignment="1" applyProtection="1">
      <alignment/>
      <protection/>
    </xf>
    <xf numFmtId="0" fontId="14" fillId="34" borderId="0" xfId="0" applyFont="1" applyFill="1" applyAlignment="1" applyProtection="1">
      <alignment/>
      <protection/>
    </xf>
    <xf numFmtId="0" fontId="2" fillId="34" borderId="0" xfId="0" applyFont="1" applyFill="1" applyBorder="1" applyAlignment="1" applyProtection="1">
      <alignment horizontal="left"/>
      <protection/>
    </xf>
    <xf numFmtId="49" fontId="4" fillId="34" borderId="0" xfId="0" applyNumberFormat="1" applyFont="1" applyFill="1" applyBorder="1" applyAlignment="1" applyProtection="1">
      <alignment/>
      <protection/>
    </xf>
    <xf numFmtId="0" fontId="13" fillId="34" borderId="0" xfId="0" applyFont="1" applyFill="1" applyBorder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0" fontId="13" fillId="34" borderId="0" xfId="0" applyFont="1" applyFill="1" applyAlignment="1" applyProtection="1">
      <alignment horizontal="right"/>
      <protection/>
    </xf>
    <xf numFmtId="0" fontId="8" fillId="34" borderId="0" xfId="0" applyFont="1" applyFill="1" applyAlignment="1" applyProtection="1">
      <alignment/>
      <protection/>
    </xf>
    <xf numFmtId="0" fontId="14" fillId="34" borderId="0" xfId="0" applyFont="1" applyFill="1" applyBorder="1" applyAlignment="1" applyProtection="1">
      <alignment/>
      <protection/>
    </xf>
    <xf numFmtId="0" fontId="13" fillId="34" borderId="0" xfId="0" applyFont="1" applyFill="1" applyBorder="1" applyAlignment="1" applyProtection="1">
      <alignment/>
      <protection/>
    </xf>
    <xf numFmtId="3" fontId="14" fillId="34" borderId="0" xfId="0" applyNumberFormat="1" applyFont="1" applyFill="1" applyBorder="1" applyAlignment="1" applyProtection="1">
      <alignment/>
      <protection/>
    </xf>
    <xf numFmtId="3" fontId="14" fillId="34" borderId="0" xfId="0" applyNumberFormat="1" applyFont="1" applyFill="1" applyAlignment="1" applyProtection="1">
      <alignment/>
      <protection/>
    </xf>
    <xf numFmtId="0" fontId="14" fillId="34" borderId="0" xfId="0" applyFont="1" applyFill="1" applyAlignment="1" applyProtection="1">
      <alignment/>
      <protection/>
    </xf>
    <xf numFmtId="166" fontId="25" fillId="34" borderId="0" xfId="0" applyNumberFormat="1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 horizontal="left"/>
      <protection/>
    </xf>
    <xf numFmtId="0" fontId="2" fillId="34" borderId="0" xfId="0" applyFont="1" applyFill="1" applyBorder="1" applyAlignment="1" applyProtection="1">
      <alignment/>
      <protection locked="0"/>
    </xf>
    <xf numFmtId="0" fontId="4" fillId="20" borderId="57" xfId="0" applyFont="1" applyFill="1" applyBorder="1" applyAlignment="1" applyProtection="1">
      <alignment vertical="top" wrapText="1"/>
      <protection/>
    </xf>
    <xf numFmtId="0" fontId="2" fillId="20" borderId="57" xfId="0" applyFont="1" applyFill="1" applyBorder="1" applyAlignment="1" applyProtection="1">
      <alignment vertical="top" wrapText="1"/>
      <protection/>
    </xf>
    <xf numFmtId="0" fontId="17" fillId="20" borderId="57" xfId="0" applyFont="1" applyFill="1" applyBorder="1" applyAlignment="1" applyProtection="1">
      <alignment vertical="top" wrapText="1"/>
      <protection/>
    </xf>
    <xf numFmtId="0" fontId="17" fillId="20" borderId="51" xfId="0" applyFont="1" applyFill="1" applyBorder="1" applyAlignment="1" applyProtection="1">
      <alignment vertical="top" wrapText="1"/>
      <protection/>
    </xf>
    <xf numFmtId="0" fontId="4" fillId="20" borderId="29" xfId="0" applyFont="1" applyFill="1" applyBorder="1" applyAlignment="1" applyProtection="1">
      <alignment vertical="top" wrapText="1"/>
      <protection/>
    </xf>
    <xf numFmtId="0" fontId="17" fillId="20" borderId="29" xfId="0" applyFont="1" applyFill="1" applyBorder="1" applyAlignment="1" applyProtection="1">
      <alignment vertical="top" wrapText="1"/>
      <protection/>
    </xf>
    <xf numFmtId="0" fontId="17" fillId="20" borderId="52" xfId="0" applyFont="1" applyFill="1" applyBorder="1" applyAlignment="1" applyProtection="1">
      <alignment vertical="top" wrapText="1"/>
      <protection/>
    </xf>
    <xf numFmtId="0" fontId="4" fillId="20" borderId="43" xfId="0" applyFont="1" applyFill="1" applyBorder="1" applyAlignment="1" applyProtection="1">
      <alignment/>
      <protection/>
    </xf>
    <xf numFmtId="0" fontId="4" fillId="35" borderId="32" xfId="0" applyFont="1" applyFill="1" applyBorder="1" applyAlignment="1" applyProtection="1">
      <alignment horizontal="left"/>
      <protection/>
    </xf>
    <xf numFmtId="0" fontId="2" fillId="35" borderId="32" xfId="0" applyFont="1" applyFill="1" applyBorder="1" applyAlignment="1" applyProtection="1">
      <alignment horizontal="left"/>
      <protection/>
    </xf>
    <xf numFmtId="0" fontId="2" fillId="35" borderId="58" xfId="0" applyFont="1" applyFill="1" applyBorder="1" applyAlignment="1" applyProtection="1">
      <alignment horizontal="left"/>
      <protection/>
    </xf>
    <xf numFmtId="0" fontId="4" fillId="35" borderId="27" xfId="0" applyFont="1" applyFill="1" applyBorder="1" applyAlignment="1" applyProtection="1">
      <alignment horizontal="left"/>
      <protection/>
    </xf>
    <xf numFmtId="0" fontId="2" fillId="35" borderId="27" xfId="0" applyFont="1" applyFill="1" applyBorder="1" applyAlignment="1" applyProtection="1">
      <alignment horizontal="left"/>
      <protection/>
    </xf>
    <xf numFmtId="0" fontId="2" fillId="35" borderId="59" xfId="0" applyFont="1" applyFill="1" applyBorder="1" applyAlignment="1" applyProtection="1">
      <alignment horizontal="left"/>
      <protection/>
    </xf>
    <xf numFmtId="0" fontId="4" fillId="35" borderId="33" xfId="0" applyFont="1" applyFill="1" applyBorder="1" applyAlignment="1" applyProtection="1">
      <alignment horizontal="left"/>
      <protection/>
    </xf>
    <xf numFmtId="0" fontId="4" fillId="20" borderId="44" xfId="0" applyFont="1" applyFill="1" applyBorder="1" applyAlignment="1" applyProtection="1">
      <alignment/>
      <protection/>
    </xf>
    <xf numFmtId="0" fontId="2" fillId="20" borderId="60" xfId="0" applyFont="1" applyFill="1" applyBorder="1" applyAlignment="1" applyProtection="1">
      <alignment/>
      <protection/>
    </xf>
    <xf numFmtId="3" fontId="4" fillId="20" borderId="61" xfId="0" applyNumberFormat="1" applyFont="1" applyFill="1" applyBorder="1" applyAlignment="1" applyProtection="1">
      <alignment/>
      <protection/>
    </xf>
    <xf numFmtId="0" fontId="4" fillId="20" borderId="62" xfId="0" applyFont="1" applyFill="1" applyBorder="1" applyAlignment="1" applyProtection="1">
      <alignment/>
      <protection/>
    </xf>
    <xf numFmtId="49" fontId="4" fillId="20" borderId="31" xfId="0" applyNumberFormat="1" applyFont="1" applyFill="1" applyBorder="1" applyAlignment="1" applyProtection="1">
      <alignment/>
      <protection/>
    </xf>
    <xf numFmtId="0" fontId="4" fillId="20" borderId="63" xfId="0" applyFont="1" applyFill="1" applyBorder="1" applyAlignment="1" applyProtection="1">
      <alignment horizontal="left" vertical="top" wrapText="1"/>
      <protection/>
    </xf>
    <xf numFmtId="49" fontId="4" fillId="20" borderId="32" xfId="0" applyNumberFormat="1" applyFont="1" applyFill="1" applyBorder="1" applyAlignment="1" applyProtection="1">
      <alignment/>
      <protection/>
    </xf>
    <xf numFmtId="49" fontId="2" fillId="20" borderId="31" xfId="0" applyNumberFormat="1" applyFont="1" applyFill="1" applyBorder="1" applyAlignment="1" applyProtection="1">
      <alignment wrapText="1"/>
      <protection/>
    </xf>
    <xf numFmtId="49" fontId="4" fillId="20" borderId="31" xfId="0" applyNumberFormat="1" applyFont="1" applyFill="1" applyBorder="1" applyAlignment="1" applyProtection="1">
      <alignment wrapText="1"/>
      <protection/>
    </xf>
    <xf numFmtId="49" fontId="4" fillId="20" borderId="48" xfId="0" applyNumberFormat="1" applyFont="1" applyFill="1" applyBorder="1" applyAlignment="1" applyProtection="1">
      <alignment horizontal="left"/>
      <protection/>
    </xf>
    <xf numFmtId="0" fontId="4" fillId="20" borderId="18" xfId="0" applyFont="1" applyFill="1" applyBorder="1" applyAlignment="1" applyProtection="1">
      <alignment/>
      <protection locked="0"/>
    </xf>
    <xf numFmtId="0" fontId="4" fillId="20" borderId="64" xfId="0" applyFont="1" applyFill="1" applyBorder="1" applyAlignment="1" applyProtection="1" quotePrefix="1">
      <alignment wrapText="1"/>
      <protection/>
    </xf>
    <xf numFmtId="3" fontId="4" fillId="20" borderId="59" xfId="0" applyNumberFormat="1" applyFont="1" applyFill="1" applyBorder="1" applyAlignment="1" applyProtection="1">
      <alignment/>
      <protection/>
    </xf>
    <xf numFmtId="0" fontId="2" fillId="20" borderId="25" xfId="0" applyFont="1" applyFill="1" applyBorder="1" applyAlignment="1" applyProtection="1">
      <alignment/>
      <protection/>
    </xf>
    <xf numFmtId="49" fontId="2" fillId="20" borderId="39" xfId="0" applyNumberFormat="1" applyFont="1" applyFill="1" applyBorder="1" applyAlignment="1" applyProtection="1">
      <alignment horizontal="left"/>
      <protection/>
    </xf>
    <xf numFmtId="3" fontId="2" fillId="20" borderId="65" xfId="0" applyNumberFormat="1" applyFont="1" applyFill="1" applyBorder="1" applyAlignment="1" applyProtection="1">
      <alignment/>
      <protection/>
    </xf>
    <xf numFmtId="164" fontId="96" fillId="34" borderId="0" xfId="0" applyNumberFormat="1" applyFont="1" applyFill="1" applyBorder="1" applyAlignment="1" applyProtection="1">
      <alignment/>
      <protection/>
    </xf>
    <xf numFmtId="0" fontId="2" fillId="36" borderId="0" xfId="0" applyFont="1" applyFill="1" applyBorder="1" applyAlignment="1" applyProtection="1">
      <alignment/>
      <protection/>
    </xf>
    <xf numFmtId="0" fontId="2" fillId="20" borderId="40" xfId="0" applyFont="1" applyFill="1" applyBorder="1" applyAlignment="1" applyProtection="1">
      <alignment horizontal="center"/>
      <protection/>
    </xf>
    <xf numFmtId="0" fontId="2" fillId="20" borderId="36" xfId="0" applyFont="1" applyFill="1" applyBorder="1" applyAlignment="1" applyProtection="1">
      <alignment/>
      <protection/>
    </xf>
    <xf numFmtId="49" fontId="2" fillId="20" borderId="31" xfId="0" applyNumberFormat="1" applyFont="1" applyFill="1" applyBorder="1" applyAlignment="1" applyProtection="1">
      <alignment horizontal="left" wrapText="1"/>
      <protection/>
    </xf>
    <xf numFmtId="0" fontId="2" fillId="20" borderId="39" xfId="0" applyFont="1" applyFill="1" applyBorder="1" applyAlignment="1" applyProtection="1">
      <alignment horizontal="left"/>
      <protection/>
    </xf>
    <xf numFmtId="0" fontId="2" fillId="20" borderId="40" xfId="0" applyFont="1" applyFill="1" applyBorder="1" applyAlignment="1" applyProtection="1">
      <alignment horizontal="left"/>
      <protection/>
    </xf>
    <xf numFmtId="3" fontId="0" fillId="20" borderId="66" xfId="0" applyNumberFormat="1" applyFont="1" applyFill="1" applyBorder="1" applyAlignment="1" applyProtection="1">
      <alignment/>
      <protection locked="0"/>
    </xf>
    <xf numFmtId="3" fontId="0" fillId="20" borderId="31" xfId="0" applyNumberFormat="1" applyFont="1" applyFill="1" applyBorder="1" applyAlignment="1" applyProtection="1">
      <alignment/>
      <protection locked="0"/>
    </xf>
    <xf numFmtId="0" fontId="2" fillId="20" borderId="67" xfId="0" applyFont="1" applyFill="1" applyBorder="1" applyAlignment="1" applyProtection="1">
      <alignment/>
      <protection/>
    </xf>
    <xf numFmtId="3" fontId="2" fillId="20" borderId="68" xfId="0" applyNumberFormat="1" applyFont="1" applyFill="1" applyBorder="1" applyAlignment="1" applyProtection="1">
      <alignment horizontal="right"/>
      <protection/>
    </xf>
    <xf numFmtId="0" fontId="2" fillId="20" borderId="17" xfId="0" applyFont="1" applyFill="1" applyBorder="1" applyAlignment="1" applyProtection="1">
      <alignment horizontal="center"/>
      <protection/>
    </xf>
    <xf numFmtId="49" fontId="4" fillId="20" borderId="69" xfId="0" applyNumberFormat="1" applyFont="1" applyFill="1" applyBorder="1" applyAlignment="1" applyProtection="1">
      <alignment horizontal="left"/>
      <protection/>
    </xf>
    <xf numFmtId="3" fontId="0" fillId="34" borderId="0" xfId="0" applyNumberFormat="1" applyFont="1" applyFill="1" applyBorder="1" applyAlignment="1" applyProtection="1">
      <alignment horizontal="right"/>
      <protection/>
    </xf>
    <xf numFmtId="166" fontId="0" fillId="34" borderId="0" xfId="57" applyNumberFormat="1" applyFont="1" applyFill="1" applyBorder="1" applyAlignment="1" applyProtection="1">
      <alignment horizontal="right"/>
      <protection/>
    </xf>
    <xf numFmtId="0" fontId="97" fillId="34" borderId="0" xfId="0" applyFont="1" applyFill="1" applyBorder="1" applyAlignment="1" applyProtection="1">
      <alignment/>
      <protection/>
    </xf>
    <xf numFmtId="49" fontId="98" fillId="20" borderId="32" xfId="0" applyNumberFormat="1" applyFont="1" applyFill="1" applyBorder="1" applyAlignment="1" applyProtection="1">
      <alignment horizontal="left"/>
      <protection/>
    </xf>
    <xf numFmtId="49" fontId="99" fillId="20" borderId="48" xfId="0" applyNumberFormat="1" applyFont="1" applyFill="1" applyBorder="1" applyAlignment="1" applyProtection="1">
      <alignment horizontal="left"/>
      <protection/>
    </xf>
    <xf numFmtId="49" fontId="98" fillId="20" borderId="31" xfId="0" applyNumberFormat="1" applyFont="1" applyFill="1" applyBorder="1" applyAlignment="1" applyProtection="1">
      <alignment horizontal="left"/>
      <protection/>
    </xf>
    <xf numFmtId="49" fontId="100" fillId="34" borderId="0" xfId="0" applyNumberFormat="1" applyFont="1" applyFill="1" applyBorder="1" applyAlignment="1" applyProtection="1">
      <alignment horizontal="left"/>
      <protection/>
    </xf>
    <xf numFmtId="0" fontId="98" fillId="20" borderId="22" xfId="0" applyFont="1" applyFill="1" applyBorder="1" applyAlignment="1" applyProtection="1">
      <alignment/>
      <protection/>
    </xf>
    <xf numFmtId="0" fontId="98" fillId="20" borderId="70" xfId="0" applyFont="1" applyFill="1" applyBorder="1" applyAlignment="1" applyProtection="1">
      <alignment/>
      <protection/>
    </xf>
    <xf numFmtId="0" fontId="100" fillId="34" borderId="0" xfId="0" applyFont="1" applyFill="1" applyBorder="1" applyAlignment="1" applyProtection="1">
      <alignment/>
      <protection/>
    </xf>
    <xf numFmtId="0" fontId="100" fillId="34" borderId="0" xfId="0" applyFont="1" applyFill="1" applyBorder="1" applyAlignment="1" applyProtection="1">
      <alignment horizontal="center"/>
      <protection/>
    </xf>
    <xf numFmtId="171" fontId="100" fillId="34" borderId="0" xfId="0" applyNumberFormat="1" applyFont="1" applyFill="1" applyBorder="1" applyAlignment="1" applyProtection="1">
      <alignment horizontal="center"/>
      <protection/>
    </xf>
    <xf numFmtId="0" fontId="99" fillId="20" borderId="70" xfId="0" applyFont="1" applyFill="1" applyBorder="1" applyAlignment="1" applyProtection="1">
      <alignment/>
      <protection/>
    </xf>
    <xf numFmtId="49" fontId="100" fillId="34" borderId="0" xfId="0" applyNumberFormat="1" applyFont="1" applyFill="1" applyBorder="1" applyAlignment="1" applyProtection="1">
      <alignment/>
      <protection/>
    </xf>
    <xf numFmtId="0" fontId="100" fillId="34" borderId="0" xfId="0" applyFont="1" applyFill="1" applyAlignment="1" applyProtection="1">
      <alignment/>
      <protection/>
    </xf>
    <xf numFmtId="49" fontId="101" fillId="20" borderId="64" xfId="0" applyNumberFormat="1" applyFont="1" applyFill="1" applyBorder="1" applyAlignment="1" applyProtection="1">
      <alignment/>
      <protection/>
    </xf>
    <xf numFmtId="49" fontId="98" fillId="20" borderId="56" xfId="0" applyNumberFormat="1" applyFont="1" applyFill="1" applyBorder="1" applyAlignment="1" applyProtection="1">
      <alignment/>
      <protection/>
    </xf>
    <xf numFmtId="49" fontId="99" fillId="20" borderId="64" xfId="0" applyNumberFormat="1" applyFont="1" applyFill="1" applyBorder="1" applyAlignment="1" applyProtection="1">
      <alignment/>
      <protection/>
    </xf>
    <xf numFmtId="49" fontId="98" fillId="20" borderId="65" xfId="0" applyNumberFormat="1" applyFont="1" applyFill="1" applyBorder="1" applyAlignment="1" applyProtection="1">
      <alignment/>
      <protection/>
    </xf>
    <xf numFmtId="49" fontId="98" fillId="20" borderId="56" xfId="0" applyNumberFormat="1" applyFont="1" applyFill="1" applyBorder="1" applyAlignment="1" applyProtection="1">
      <alignment horizontal="left"/>
      <protection/>
    </xf>
    <xf numFmtId="0" fontId="98" fillId="20" borderId="32" xfId="0" applyFont="1" applyFill="1" applyBorder="1" applyAlignment="1" applyProtection="1">
      <alignment/>
      <protection/>
    </xf>
    <xf numFmtId="0" fontId="98" fillId="20" borderId="60" xfId="0" applyFont="1" applyFill="1" applyBorder="1" applyAlignment="1" applyProtection="1">
      <alignment/>
      <protection/>
    </xf>
    <xf numFmtId="0" fontId="100" fillId="34" borderId="0" xfId="0" applyFont="1" applyFill="1" applyBorder="1" applyAlignment="1" applyProtection="1">
      <alignment horizontal="center" wrapText="1"/>
      <protection/>
    </xf>
    <xf numFmtId="0" fontId="102" fillId="34" borderId="0" xfId="0" applyFont="1" applyFill="1" applyBorder="1" applyAlignment="1" applyProtection="1" quotePrefix="1">
      <alignment horizontal="left"/>
      <protection/>
    </xf>
    <xf numFmtId="0" fontId="103" fillId="34" borderId="0" xfId="0" applyFont="1" applyFill="1" applyAlignment="1" applyProtection="1">
      <alignment/>
      <protection/>
    </xf>
    <xf numFmtId="0" fontId="100" fillId="34" borderId="0" xfId="0" applyFont="1" applyFill="1" applyBorder="1" applyAlignment="1" applyProtection="1">
      <alignment horizontal="left"/>
      <protection/>
    </xf>
    <xf numFmtId="0" fontId="100" fillId="34" borderId="0" xfId="0" applyFont="1" applyFill="1" applyBorder="1" applyAlignment="1" applyProtection="1" quotePrefix="1">
      <alignment horizontal="left"/>
      <protection/>
    </xf>
    <xf numFmtId="49" fontId="98" fillId="20" borderId="32" xfId="0" applyNumberFormat="1" applyFont="1" applyFill="1" applyBorder="1" applyAlignment="1" applyProtection="1">
      <alignment/>
      <protection/>
    </xf>
    <xf numFmtId="49" fontId="98" fillId="20" borderId="50" xfId="0" applyNumberFormat="1" applyFont="1" applyFill="1" applyBorder="1" applyAlignment="1" applyProtection="1">
      <alignment horizontal="left"/>
      <protection/>
    </xf>
    <xf numFmtId="49" fontId="98" fillId="20" borderId="39" xfId="0" applyNumberFormat="1" applyFont="1" applyFill="1" applyBorder="1" applyAlignment="1" applyProtection="1">
      <alignment/>
      <protection/>
    </xf>
    <xf numFmtId="0" fontId="4" fillId="20" borderId="71" xfId="0" applyFont="1" applyFill="1" applyBorder="1" applyAlignment="1" applyProtection="1">
      <alignment horizontal="left" vertical="center" wrapText="1"/>
      <protection/>
    </xf>
    <xf numFmtId="0" fontId="4" fillId="20" borderId="47" xfId="0" applyFont="1" applyFill="1" applyBorder="1" applyAlignment="1" applyProtection="1">
      <alignment vertical="center" wrapText="1"/>
      <protection/>
    </xf>
    <xf numFmtId="0" fontId="4" fillId="20" borderId="18" xfId="0" applyFont="1" applyFill="1" applyBorder="1" applyAlignment="1" applyProtection="1">
      <alignment vertical="center"/>
      <protection/>
    </xf>
    <xf numFmtId="0" fontId="4" fillId="20" borderId="72" xfId="0" applyFont="1" applyFill="1" applyBorder="1" applyAlignment="1" applyProtection="1">
      <alignment vertical="center" wrapText="1"/>
      <protection/>
    </xf>
    <xf numFmtId="0" fontId="2" fillId="20" borderId="27" xfId="0" applyFont="1" applyFill="1" applyBorder="1" applyAlignment="1" applyProtection="1">
      <alignment vertical="center" wrapText="1"/>
      <protection/>
    </xf>
    <xf numFmtId="0" fontId="2" fillId="20" borderId="71" xfId="0" applyFont="1" applyFill="1" applyBorder="1" applyAlignment="1" applyProtection="1">
      <alignment vertical="center" wrapText="1"/>
      <protection/>
    </xf>
    <xf numFmtId="0" fontId="2" fillId="20" borderId="47" xfId="0" applyFont="1" applyFill="1" applyBorder="1" applyAlignment="1" applyProtection="1">
      <alignment vertical="center"/>
      <protection/>
    </xf>
    <xf numFmtId="0" fontId="2" fillId="20" borderId="47" xfId="0" applyFont="1" applyFill="1" applyBorder="1" applyAlignment="1" applyProtection="1">
      <alignment vertical="center" wrapText="1"/>
      <protection/>
    </xf>
    <xf numFmtId="0" fontId="2" fillId="20" borderId="18" xfId="0" applyFont="1" applyFill="1" applyBorder="1" applyAlignment="1" applyProtection="1">
      <alignment vertical="center"/>
      <protection/>
    </xf>
    <xf numFmtId="0" fontId="99" fillId="35" borderId="56" xfId="0" applyFont="1" applyFill="1" applyBorder="1" applyAlignment="1" applyProtection="1">
      <alignment horizontal="left"/>
      <protection/>
    </xf>
    <xf numFmtId="49" fontId="100" fillId="34" borderId="0" xfId="0" applyNumberFormat="1" applyFont="1" applyFill="1" applyBorder="1" applyAlignment="1" applyProtection="1">
      <alignment horizontal="center"/>
      <protection/>
    </xf>
    <xf numFmtId="0" fontId="4" fillId="20" borderId="44" xfId="0" applyFont="1" applyFill="1" applyBorder="1" applyAlignment="1" applyProtection="1">
      <alignment horizontal="left"/>
      <protection/>
    </xf>
    <xf numFmtId="49" fontId="4" fillId="20" borderId="32" xfId="0" applyNumberFormat="1" applyFont="1" applyFill="1" applyBorder="1" applyAlignment="1" applyProtection="1" quotePrefix="1">
      <alignment/>
      <protection/>
    </xf>
    <xf numFmtId="49" fontId="99" fillId="20" borderId="40" xfId="0" applyNumberFormat="1" applyFont="1" applyFill="1" applyBorder="1" applyAlignment="1" applyProtection="1">
      <alignment/>
      <protection/>
    </xf>
    <xf numFmtId="49" fontId="99" fillId="20" borderId="40" xfId="0" applyNumberFormat="1" applyFont="1" applyFill="1" applyBorder="1" applyAlignment="1" applyProtection="1" quotePrefix="1">
      <alignment horizontal="left"/>
      <protection/>
    </xf>
    <xf numFmtId="49" fontId="98" fillId="20" borderId="69" xfId="0" applyNumberFormat="1" applyFont="1" applyFill="1" applyBorder="1" applyAlignment="1" applyProtection="1">
      <alignment horizontal="left"/>
      <protection/>
    </xf>
    <xf numFmtId="0" fontId="100" fillId="34" borderId="0" xfId="0" applyFont="1" applyFill="1" applyAlignment="1" applyProtection="1">
      <alignment horizontal="center"/>
      <protection/>
    </xf>
    <xf numFmtId="0" fontId="103" fillId="34" borderId="0" xfId="0" applyFont="1" applyFill="1" applyAlignment="1" applyProtection="1">
      <alignment horizontal="center"/>
      <protection/>
    </xf>
    <xf numFmtId="49" fontId="98" fillId="20" borderId="31" xfId="0" applyNumberFormat="1" applyFont="1" applyFill="1" applyBorder="1" applyAlignment="1" applyProtection="1">
      <alignment/>
      <protection/>
    </xf>
    <xf numFmtId="0" fontId="97" fillId="0" borderId="0" xfId="0" applyFont="1" applyFill="1" applyBorder="1" applyAlignment="1" applyProtection="1">
      <alignment/>
      <protection/>
    </xf>
    <xf numFmtId="0" fontId="4" fillId="37" borderId="73" xfId="0" applyFont="1" applyFill="1" applyBorder="1" applyAlignment="1" applyProtection="1">
      <alignment/>
      <protection/>
    </xf>
    <xf numFmtId="0" fontId="4" fillId="37" borderId="74" xfId="0" applyFont="1" applyFill="1" applyBorder="1" applyAlignment="1" applyProtection="1">
      <alignment/>
      <protection/>
    </xf>
    <xf numFmtId="0" fontId="4" fillId="37" borderId="27" xfId="0" applyFont="1" applyFill="1" applyBorder="1" applyAlignment="1" applyProtection="1">
      <alignment/>
      <protection/>
    </xf>
    <xf numFmtId="0" fontId="2" fillId="20" borderId="10" xfId="0" applyFont="1" applyFill="1" applyBorder="1" applyAlignment="1" applyProtection="1" quotePrefix="1">
      <alignment vertical="top" wrapText="1"/>
      <protection/>
    </xf>
    <xf numFmtId="0" fontId="2" fillId="37" borderId="29" xfId="0" applyFont="1" applyFill="1" applyBorder="1" applyAlignment="1" applyProtection="1">
      <alignment horizontal="left"/>
      <protection/>
    </xf>
    <xf numFmtId="0" fontId="2" fillId="37" borderId="12" xfId="0" applyFont="1" applyFill="1" applyBorder="1" applyAlignment="1" applyProtection="1">
      <alignment horizontal="left"/>
      <protection/>
    </xf>
    <xf numFmtId="0" fontId="4" fillId="37" borderId="75" xfId="0" applyFont="1" applyFill="1" applyBorder="1" applyAlignment="1" applyProtection="1">
      <alignment/>
      <protection/>
    </xf>
    <xf numFmtId="0" fontId="2" fillId="20" borderId="39" xfId="0" applyFont="1" applyFill="1" applyBorder="1" applyAlignment="1" applyProtection="1">
      <alignment horizontal="center"/>
      <protection/>
    </xf>
    <xf numFmtId="0" fontId="17" fillId="37" borderId="29" xfId="0" applyFont="1" applyFill="1" applyBorder="1" applyAlignment="1" applyProtection="1">
      <alignment vertical="top" wrapText="1"/>
      <protection/>
    </xf>
    <xf numFmtId="0" fontId="17" fillId="37" borderId="10" xfId="0" applyFont="1" applyFill="1" applyBorder="1" applyAlignment="1" applyProtection="1">
      <alignment vertical="top" wrapText="1"/>
      <protection/>
    </xf>
    <xf numFmtId="49" fontId="104" fillId="37" borderId="69" xfId="0" applyNumberFormat="1" applyFont="1" applyFill="1" applyBorder="1" applyAlignment="1" applyProtection="1">
      <alignment horizontal="left"/>
      <protection/>
    </xf>
    <xf numFmtId="0" fontId="2" fillId="37" borderId="76" xfId="0" applyFont="1" applyFill="1" applyBorder="1" applyAlignment="1" applyProtection="1">
      <alignment vertical="center" wrapText="1"/>
      <protection/>
    </xf>
    <xf numFmtId="0" fontId="17" fillId="20" borderId="44" xfId="0" applyFont="1" applyFill="1" applyBorder="1" applyAlignment="1" applyProtection="1">
      <alignment vertical="top" wrapText="1"/>
      <protection/>
    </xf>
    <xf numFmtId="0" fontId="17" fillId="37" borderId="46" xfId="0" applyFont="1" applyFill="1" applyBorder="1" applyAlignment="1" applyProtection="1">
      <alignment vertical="top" wrapText="1"/>
      <protection/>
    </xf>
    <xf numFmtId="0" fontId="17" fillId="37" borderId="14" xfId="0" applyFont="1" applyFill="1" applyBorder="1" applyAlignment="1" applyProtection="1">
      <alignment vertical="top" wrapText="1"/>
      <protection/>
    </xf>
    <xf numFmtId="0" fontId="2" fillId="37" borderId="32" xfId="0" applyFont="1" applyFill="1" applyBorder="1" applyAlignment="1" applyProtection="1">
      <alignment horizontal="left"/>
      <protection/>
    </xf>
    <xf numFmtId="0" fontId="2" fillId="37" borderId="27" xfId="0" applyFont="1" applyFill="1" applyBorder="1" applyAlignment="1" applyProtection="1">
      <alignment horizontal="left"/>
      <protection/>
    </xf>
    <xf numFmtId="49" fontId="2" fillId="37" borderId="31" xfId="0" applyNumberFormat="1" applyFont="1" applyFill="1" applyBorder="1" applyAlignment="1" applyProtection="1">
      <alignment/>
      <protection/>
    </xf>
    <xf numFmtId="0" fontId="2" fillId="37" borderId="23" xfId="0" applyFont="1" applyFill="1" applyBorder="1" applyAlignment="1" applyProtection="1">
      <alignment/>
      <protection/>
    </xf>
    <xf numFmtId="0" fontId="2" fillId="37" borderId="30" xfId="0" applyFont="1" applyFill="1" applyBorder="1" applyAlignment="1" applyProtection="1">
      <alignment/>
      <protection/>
    </xf>
    <xf numFmtId="0" fontId="2" fillId="37" borderId="17" xfId="0" applyFont="1" applyFill="1" applyBorder="1" applyAlignment="1" applyProtection="1">
      <alignment/>
      <protection/>
    </xf>
    <xf numFmtId="0" fontId="4" fillId="37" borderId="10" xfId="0" applyFont="1" applyFill="1" applyBorder="1" applyAlignment="1" applyProtection="1">
      <alignment/>
      <protection/>
    </xf>
    <xf numFmtId="0" fontId="2" fillId="20" borderId="40" xfId="0" applyFont="1" applyFill="1" applyBorder="1" applyAlignment="1" applyProtection="1">
      <alignment horizontal="center" vertical="top" wrapText="1"/>
      <protection/>
    </xf>
    <xf numFmtId="0" fontId="2" fillId="20" borderId="46" xfId="0" applyFont="1" applyFill="1" applyBorder="1" applyAlignment="1" applyProtection="1">
      <alignment vertical="top" wrapText="1"/>
      <protection/>
    </xf>
    <xf numFmtId="0" fontId="2" fillId="20" borderId="77" xfId="0" applyFont="1" applyFill="1" applyBorder="1" applyAlignment="1" applyProtection="1">
      <alignment vertical="top" wrapText="1"/>
      <protection/>
    </xf>
    <xf numFmtId="0" fontId="2" fillId="34" borderId="71" xfId="0" applyFont="1" applyFill="1" applyBorder="1" applyAlignment="1" applyProtection="1">
      <alignment/>
      <protection/>
    </xf>
    <xf numFmtId="165" fontId="2" fillId="34" borderId="71" xfId="0" applyNumberFormat="1" applyFont="1" applyFill="1" applyBorder="1" applyAlignment="1" applyProtection="1">
      <alignment/>
      <protection/>
    </xf>
    <xf numFmtId="0" fontId="9" fillId="20" borderId="0" xfId="0" applyFont="1" applyFill="1" applyBorder="1" applyAlignment="1" applyProtection="1">
      <alignment/>
      <protection/>
    </xf>
    <xf numFmtId="0" fontId="100" fillId="34" borderId="37" xfId="0" applyFont="1" applyFill="1" applyBorder="1" applyAlignment="1" applyProtection="1">
      <alignment horizontal="center"/>
      <protection/>
    </xf>
    <xf numFmtId="0" fontId="2" fillId="20" borderId="77" xfId="0" applyFont="1" applyFill="1" applyBorder="1" applyAlignment="1" applyProtection="1">
      <alignment vertical="top"/>
      <protection/>
    </xf>
    <xf numFmtId="0" fontId="2" fillId="20" borderId="10" xfId="0" applyFont="1" applyFill="1" applyBorder="1" applyAlignment="1" applyProtection="1" quotePrefix="1">
      <alignment horizontal="left"/>
      <protection/>
    </xf>
    <xf numFmtId="0" fontId="2" fillId="37" borderId="10" xfId="0" applyFont="1" applyFill="1" applyBorder="1" applyAlignment="1" applyProtection="1" quotePrefix="1">
      <alignment horizontal="left"/>
      <protection/>
    </xf>
    <xf numFmtId="0" fontId="2" fillId="20" borderId="12" xfId="0" applyFont="1" applyFill="1" applyBorder="1" applyAlignment="1" applyProtection="1" quotePrefix="1">
      <alignment horizontal="left"/>
      <protection/>
    </xf>
    <xf numFmtId="0" fontId="2" fillId="20" borderId="21" xfId="0" applyFont="1" applyFill="1" applyBorder="1" applyAlignment="1" applyProtection="1">
      <alignment horizontal="center"/>
      <protection/>
    </xf>
    <xf numFmtId="164" fontId="4" fillId="20" borderId="44" xfId="0" applyNumberFormat="1" applyFont="1" applyFill="1" applyBorder="1" applyAlignment="1" applyProtection="1">
      <alignment/>
      <protection/>
    </xf>
    <xf numFmtId="164" fontId="4" fillId="20" borderId="39" xfId="0" applyNumberFormat="1" applyFont="1" applyFill="1" applyBorder="1" applyAlignment="1" applyProtection="1">
      <alignment/>
      <protection/>
    </xf>
    <xf numFmtId="0" fontId="4" fillId="20" borderId="40" xfId="0" applyFont="1" applyFill="1" applyBorder="1" applyAlignment="1" applyProtection="1">
      <alignment horizontal="left" vertical="top"/>
      <protection/>
    </xf>
    <xf numFmtId="0" fontId="4" fillId="20" borderId="40" xfId="0" applyFont="1" applyFill="1" applyBorder="1" applyAlignment="1" applyProtection="1">
      <alignment horizontal="left"/>
      <protection/>
    </xf>
    <xf numFmtId="0" fontId="4" fillId="20" borderId="19" xfId="0" applyFont="1" applyFill="1" applyBorder="1" applyAlignment="1" applyProtection="1">
      <alignment wrapText="1"/>
      <protection/>
    </xf>
    <xf numFmtId="0" fontId="4" fillId="20" borderId="27" xfId="0" applyFont="1" applyFill="1" applyBorder="1" applyAlignment="1" applyProtection="1">
      <alignment wrapText="1"/>
      <protection/>
    </xf>
    <xf numFmtId="0" fontId="4" fillId="20" borderId="39" xfId="0" applyFont="1" applyFill="1" applyBorder="1" applyAlignment="1" applyProtection="1">
      <alignment horizontal="left"/>
      <protection/>
    </xf>
    <xf numFmtId="0" fontId="17" fillId="20" borderId="40" xfId="0" applyFont="1" applyFill="1" applyBorder="1" applyAlignment="1" applyProtection="1">
      <alignment vertical="top" wrapText="1"/>
      <protection/>
    </xf>
    <xf numFmtId="0" fontId="2" fillId="20" borderId="18" xfId="0" applyFont="1" applyFill="1" applyBorder="1" applyAlignment="1" applyProtection="1">
      <alignment horizontal="left"/>
      <protection/>
    </xf>
    <xf numFmtId="0" fontId="4" fillId="35" borderId="27" xfId="0" applyFont="1" applyFill="1" applyBorder="1" applyAlignment="1" applyProtection="1">
      <alignment horizontal="left" wrapText="1"/>
      <protection/>
    </xf>
    <xf numFmtId="0" fontId="4" fillId="20" borderId="76" xfId="0" applyFont="1" applyFill="1" applyBorder="1" applyAlignment="1" applyProtection="1">
      <alignment wrapText="1"/>
      <protection locked="0"/>
    </xf>
    <xf numFmtId="0" fontId="2" fillId="20" borderId="18" xfId="0" applyFont="1" applyFill="1" applyBorder="1" applyAlignment="1" applyProtection="1">
      <alignment wrapText="1"/>
      <protection/>
    </xf>
    <xf numFmtId="0" fontId="4" fillId="20" borderId="15" xfId="0" applyFont="1" applyFill="1" applyBorder="1" applyAlignment="1" applyProtection="1">
      <alignment horizontal="left"/>
      <protection/>
    </xf>
    <xf numFmtId="0" fontId="4" fillId="20" borderId="17" xfId="0" applyFont="1" applyFill="1" applyBorder="1" applyAlignment="1" applyProtection="1">
      <alignment horizontal="left"/>
      <protection/>
    </xf>
    <xf numFmtId="0" fontId="2" fillId="20" borderId="77" xfId="0" applyFont="1" applyFill="1" applyBorder="1" applyAlignment="1" applyProtection="1">
      <alignment/>
      <protection/>
    </xf>
    <xf numFmtId="0" fontId="2" fillId="20" borderId="14" xfId="0" applyFont="1" applyFill="1" applyBorder="1" applyAlignment="1" applyProtection="1">
      <alignment/>
      <protection/>
    </xf>
    <xf numFmtId="0" fontId="4" fillId="20" borderId="38" xfId="0" applyFont="1" applyFill="1" applyBorder="1" applyAlignment="1" applyProtection="1">
      <alignment horizontal="left"/>
      <protection/>
    </xf>
    <xf numFmtId="0" fontId="4" fillId="20" borderId="43" xfId="0" applyFont="1" applyFill="1" applyBorder="1" applyAlignment="1" applyProtection="1">
      <alignment horizontal="left"/>
      <protection/>
    </xf>
    <xf numFmtId="49" fontId="100" fillId="20" borderId="31" xfId="0" applyNumberFormat="1" applyFont="1" applyFill="1" applyBorder="1" applyAlignment="1" applyProtection="1">
      <alignment horizontal="left"/>
      <protection/>
    </xf>
    <xf numFmtId="0" fontId="100" fillId="35" borderId="32" xfId="0" applyFont="1" applyFill="1" applyBorder="1" applyAlignment="1" applyProtection="1">
      <alignment horizontal="left"/>
      <protection/>
    </xf>
    <xf numFmtId="49" fontId="105" fillId="20" borderId="32" xfId="0" applyNumberFormat="1" applyFont="1" applyFill="1" applyBorder="1" applyAlignment="1" applyProtection="1">
      <alignment horizontal="left"/>
      <protection/>
    </xf>
    <xf numFmtId="0" fontId="105" fillId="37" borderId="75" xfId="0" applyFont="1" applyFill="1" applyBorder="1" applyAlignment="1" applyProtection="1">
      <alignment/>
      <protection/>
    </xf>
    <xf numFmtId="49" fontId="100" fillId="37" borderId="31" xfId="0" applyNumberFormat="1" applyFont="1" applyFill="1" applyBorder="1" applyAlignment="1" applyProtection="1">
      <alignment horizontal="left"/>
      <protection/>
    </xf>
    <xf numFmtId="49" fontId="105" fillId="20" borderId="48" xfId="0" applyNumberFormat="1" applyFont="1" applyFill="1" applyBorder="1" applyAlignment="1" applyProtection="1">
      <alignment horizontal="left"/>
      <protection/>
    </xf>
    <xf numFmtId="49" fontId="105" fillId="20" borderId="40" xfId="0" applyNumberFormat="1" applyFont="1" applyFill="1" applyBorder="1" applyAlignment="1" applyProtection="1">
      <alignment horizontal="left"/>
      <protection/>
    </xf>
    <xf numFmtId="0" fontId="100" fillId="37" borderId="18" xfId="0" applyFont="1" applyFill="1" applyBorder="1" applyAlignment="1" applyProtection="1">
      <alignment/>
      <protection/>
    </xf>
    <xf numFmtId="49" fontId="100" fillId="37" borderId="31" xfId="0" applyNumberFormat="1" applyFont="1" applyFill="1" applyBorder="1" applyAlignment="1" applyProtection="1">
      <alignment/>
      <protection/>
    </xf>
    <xf numFmtId="0" fontId="2" fillId="20" borderId="65" xfId="0" applyFont="1" applyFill="1" applyBorder="1" applyAlignment="1" applyProtection="1">
      <alignment horizontal="center"/>
      <protection/>
    </xf>
    <xf numFmtId="0" fontId="2" fillId="20" borderId="78" xfId="0" applyNumberFormat="1" applyFont="1" applyFill="1" applyBorder="1" applyAlignment="1" applyProtection="1">
      <alignment horizontal="center"/>
      <protection/>
    </xf>
    <xf numFmtId="0" fontId="2" fillId="20" borderId="19" xfId="0" applyFont="1" applyFill="1" applyBorder="1" applyAlignment="1" applyProtection="1" quotePrefix="1">
      <alignment/>
      <protection/>
    </xf>
    <xf numFmtId="0" fontId="4" fillId="20" borderId="33" xfId="0" applyFont="1" applyFill="1" applyBorder="1" applyAlignment="1" applyProtection="1">
      <alignment wrapText="1"/>
      <protection/>
    </xf>
    <xf numFmtId="0" fontId="2" fillId="20" borderId="18" xfId="0" applyFont="1" applyFill="1" applyBorder="1" applyAlignment="1" applyProtection="1" quotePrefix="1">
      <alignment vertical="top" wrapText="1"/>
      <protection/>
    </xf>
    <xf numFmtId="0" fontId="17" fillId="20" borderId="79" xfId="0" applyFont="1" applyFill="1" applyBorder="1" applyAlignment="1" applyProtection="1">
      <alignment vertical="top" wrapText="1"/>
      <protection/>
    </xf>
    <xf numFmtId="0" fontId="0" fillId="0" borderId="0" xfId="0" applyAlignment="1" quotePrefix="1">
      <alignment/>
    </xf>
    <xf numFmtId="0" fontId="4" fillId="20" borderId="29" xfId="0" applyFont="1" applyFill="1" applyBorder="1" applyAlignment="1" applyProtection="1">
      <alignment horizontal="left"/>
      <protection/>
    </xf>
    <xf numFmtId="0" fontId="4" fillId="20" borderId="10" xfId="0" applyFont="1" applyFill="1" applyBorder="1" applyAlignment="1" applyProtection="1">
      <alignment horizontal="left"/>
      <protection/>
    </xf>
    <xf numFmtId="0" fontId="39" fillId="33" borderId="0" xfId="0" applyFont="1" applyFill="1" applyBorder="1" applyAlignment="1" applyProtection="1" quotePrefix="1">
      <alignment horizontal="left"/>
      <protection/>
    </xf>
    <xf numFmtId="0" fontId="39" fillId="34" borderId="0" xfId="0" applyFont="1" applyFill="1" applyBorder="1" applyAlignment="1" applyProtection="1" quotePrefix="1">
      <alignment horizontal="left"/>
      <protection/>
    </xf>
    <xf numFmtId="0" fontId="40" fillId="20" borderId="80" xfId="0" applyFont="1" applyFill="1" applyBorder="1" applyAlignment="1">
      <alignment horizontal="left"/>
    </xf>
    <xf numFmtId="0" fontId="40" fillId="20" borderId="81" xfId="0" applyFont="1" applyFill="1" applyBorder="1" applyAlignment="1" applyProtection="1" quotePrefix="1">
      <alignment horizontal="left"/>
      <protection/>
    </xf>
    <xf numFmtId="0" fontId="41" fillId="20" borderId="81" xfId="0" applyFont="1" applyFill="1" applyBorder="1" applyAlignment="1" applyProtection="1" quotePrefix="1">
      <alignment horizontal="left"/>
      <protection/>
    </xf>
    <xf numFmtId="0" fontId="41" fillId="20" borderId="82" xfId="0" applyFont="1" applyFill="1" applyBorder="1" applyAlignment="1" applyProtection="1" quotePrefix="1">
      <alignment horizontal="left"/>
      <protection/>
    </xf>
    <xf numFmtId="0" fontId="40" fillId="34" borderId="0" xfId="0" applyFont="1" applyFill="1" applyBorder="1" applyAlignment="1">
      <alignment horizontal="left"/>
    </xf>
    <xf numFmtId="0" fontId="33" fillId="34" borderId="0" xfId="0" applyFont="1" applyFill="1" applyBorder="1" applyAlignment="1">
      <alignment horizontal="left"/>
    </xf>
    <xf numFmtId="0" fontId="43" fillId="34" borderId="0" xfId="0" applyFont="1" applyFill="1" applyBorder="1" applyAlignment="1">
      <alignment/>
    </xf>
    <xf numFmtId="0" fontId="44" fillId="20" borderId="83" xfId="0" applyNumberFormat="1" applyFont="1" applyFill="1" applyBorder="1" applyAlignment="1" applyProtection="1">
      <alignment horizontal="left"/>
      <protection/>
    </xf>
    <xf numFmtId="2" fontId="44" fillId="20" borderId="84" xfId="0" applyNumberFormat="1" applyFont="1" applyFill="1" applyBorder="1" applyAlignment="1" applyProtection="1">
      <alignment horizontal="left" wrapText="1"/>
      <protection/>
    </xf>
    <xf numFmtId="0" fontId="44" fillId="20" borderId="84" xfId="0" applyNumberFormat="1" applyFont="1" applyFill="1" applyBorder="1" applyAlignment="1" applyProtection="1">
      <alignment horizontal="left"/>
      <protection/>
    </xf>
    <xf numFmtId="0" fontId="44" fillId="20" borderId="85" xfId="0" applyNumberFormat="1" applyFont="1" applyFill="1" applyBorder="1" applyAlignment="1" applyProtection="1">
      <alignment horizontal="left"/>
      <protection/>
    </xf>
    <xf numFmtId="0" fontId="45" fillId="20" borderId="86" xfId="0" applyFont="1" applyFill="1" applyBorder="1" applyAlignment="1">
      <alignment horizontal="left"/>
    </xf>
    <xf numFmtId="0" fontId="45" fillId="20" borderId="87" xfId="0" applyFont="1" applyFill="1" applyBorder="1" applyAlignment="1">
      <alignment horizontal="left"/>
    </xf>
    <xf numFmtId="3" fontId="45" fillId="0" borderId="87" xfId="0" applyNumberFormat="1" applyFont="1" applyFill="1" applyBorder="1" applyAlignment="1" applyProtection="1">
      <alignment/>
      <protection locked="0"/>
    </xf>
    <xf numFmtId="3" fontId="45" fillId="0" borderId="88" xfId="0" applyNumberFormat="1" applyFont="1" applyFill="1" applyBorder="1" applyAlignment="1" applyProtection="1">
      <alignment/>
      <protection locked="0"/>
    </xf>
    <xf numFmtId="3" fontId="45" fillId="0" borderId="89" xfId="0" applyNumberFormat="1" applyFont="1" applyFill="1" applyBorder="1" applyAlignment="1" applyProtection="1">
      <alignment/>
      <protection locked="0"/>
    </xf>
    <xf numFmtId="0" fontId="46" fillId="20" borderId="90" xfId="0" applyFont="1" applyFill="1" applyBorder="1" applyAlignment="1">
      <alignment horizontal="left"/>
    </xf>
    <xf numFmtId="0" fontId="45" fillId="20" borderId="90" xfId="0" applyFont="1" applyFill="1" applyBorder="1" applyAlignment="1">
      <alignment horizontal="left"/>
    </xf>
    <xf numFmtId="0" fontId="45" fillId="20" borderId="91" xfId="0" applyFont="1" applyFill="1" applyBorder="1" applyAlignment="1">
      <alignment horizontal="left"/>
    </xf>
    <xf numFmtId="0" fontId="47" fillId="20" borderId="90" xfId="0" applyFont="1" applyFill="1" applyBorder="1" applyAlignment="1">
      <alignment horizontal="left"/>
    </xf>
    <xf numFmtId="0" fontId="47" fillId="20" borderId="91" xfId="0" applyFont="1" applyFill="1" applyBorder="1" applyAlignment="1">
      <alignment horizontal="left"/>
    </xf>
    <xf numFmtId="0" fontId="46" fillId="20" borderId="90" xfId="0" applyFont="1" applyFill="1" applyBorder="1" applyAlignment="1">
      <alignment horizontal="left" wrapText="1"/>
    </xf>
    <xf numFmtId="0" fontId="45" fillId="20" borderId="92" xfId="0" applyFont="1" applyFill="1" applyBorder="1" applyAlignment="1">
      <alignment horizontal="left"/>
    </xf>
    <xf numFmtId="0" fontId="47" fillId="20" borderId="93" xfId="0" applyFont="1" applyFill="1" applyBorder="1" applyAlignment="1">
      <alignment horizontal="left"/>
    </xf>
    <xf numFmtId="0" fontId="47" fillId="20" borderId="94" xfId="0" applyFont="1" applyFill="1" applyBorder="1" applyAlignment="1">
      <alignment horizontal="left"/>
    </xf>
    <xf numFmtId="3" fontId="45" fillId="0" borderId="94" xfId="0" applyNumberFormat="1" applyFont="1" applyFill="1" applyBorder="1" applyAlignment="1" applyProtection="1">
      <alignment/>
      <protection locked="0"/>
    </xf>
    <xf numFmtId="3" fontId="45" fillId="0" borderId="95" xfId="0" applyNumberFormat="1" applyFont="1" applyFill="1" applyBorder="1" applyAlignment="1" applyProtection="1">
      <alignment/>
      <protection locked="0"/>
    </xf>
    <xf numFmtId="0" fontId="48" fillId="34" borderId="0" xfId="0" applyFont="1" applyFill="1" applyBorder="1" applyAlignment="1">
      <alignment horizontal="left"/>
    </xf>
    <xf numFmtId="0" fontId="47" fillId="34" borderId="0" xfId="0" applyFont="1" applyFill="1" applyBorder="1" applyAlignment="1">
      <alignment horizontal="left"/>
    </xf>
    <xf numFmtId="3" fontId="45" fillId="0" borderId="0" xfId="0" applyNumberFormat="1" applyFont="1" applyFill="1" applyBorder="1" applyAlignment="1" applyProtection="1">
      <alignment/>
      <protection locked="0"/>
    </xf>
    <xf numFmtId="3" fontId="43" fillId="34" borderId="0" xfId="0" applyNumberFormat="1" applyFont="1" applyFill="1" applyBorder="1" applyAlignment="1" applyProtection="1">
      <alignment/>
      <protection locked="0"/>
    </xf>
    <xf numFmtId="1" fontId="48" fillId="0" borderId="37" xfId="0" applyNumberFormat="1" applyFont="1" applyFill="1" applyBorder="1" applyAlignment="1">
      <alignment horizontal="left"/>
    </xf>
    <xf numFmtId="3" fontId="49" fillId="34" borderId="37" xfId="0" applyNumberFormat="1" applyFont="1" applyFill="1" applyBorder="1" applyAlignment="1" applyProtection="1">
      <alignment/>
      <protection locked="0"/>
    </xf>
    <xf numFmtId="3" fontId="49" fillId="34" borderId="0" xfId="0" applyNumberFormat="1" applyFont="1" applyFill="1" applyBorder="1" applyAlignment="1" applyProtection="1">
      <alignment/>
      <protection locked="0"/>
    </xf>
    <xf numFmtId="0" fontId="46" fillId="20" borderId="96" xfId="0" applyFont="1" applyFill="1" applyBorder="1" applyAlignment="1">
      <alignment horizontal="left"/>
    </xf>
    <xf numFmtId="1" fontId="46" fillId="20" borderId="97" xfId="0" applyNumberFormat="1" applyFont="1" applyFill="1" applyBorder="1" applyAlignment="1">
      <alignment horizontal="left"/>
    </xf>
    <xf numFmtId="3" fontId="45" fillId="0" borderId="98" xfId="0" applyNumberFormat="1" applyFont="1" applyFill="1" applyBorder="1" applyAlignment="1" applyProtection="1">
      <alignment/>
      <protection locked="0"/>
    </xf>
    <xf numFmtId="1" fontId="46" fillId="20" borderId="91" xfId="0" applyNumberFormat="1" applyFont="1" applyFill="1" applyBorder="1" applyAlignment="1">
      <alignment horizontal="left" wrapText="1"/>
    </xf>
    <xf numFmtId="1" fontId="46" fillId="20" borderId="91" xfId="0" applyNumberFormat="1" applyFont="1" applyFill="1" applyBorder="1" applyAlignment="1">
      <alignment horizontal="left"/>
    </xf>
    <xf numFmtId="0" fontId="46" fillId="20" borderId="93" xfId="0" applyFont="1" applyFill="1" applyBorder="1" applyAlignment="1">
      <alignment horizontal="left"/>
    </xf>
    <xf numFmtId="1" fontId="46" fillId="20" borderId="94" xfId="0" applyNumberFormat="1" applyFont="1" applyFill="1" applyBorder="1" applyAlignment="1">
      <alignment horizontal="left"/>
    </xf>
    <xf numFmtId="0" fontId="46" fillId="34" borderId="0" xfId="0" applyFont="1" applyFill="1" applyBorder="1" applyAlignment="1">
      <alignment horizontal="left"/>
    </xf>
    <xf numFmtId="1" fontId="44" fillId="34" borderId="38" xfId="0" applyNumberFormat="1" applyFont="1" applyFill="1" applyBorder="1" applyAlignment="1">
      <alignment horizontal="left"/>
    </xf>
    <xf numFmtId="0" fontId="43" fillId="34" borderId="37" xfId="0" applyFont="1" applyFill="1" applyBorder="1" applyAlignment="1">
      <alignment/>
    </xf>
    <xf numFmtId="3" fontId="43" fillId="34" borderId="37" xfId="0" applyNumberFormat="1" applyFont="1" applyFill="1" applyBorder="1" applyAlignment="1" applyProtection="1">
      <alignment/>
      <protection locked="0"/>
    </xf>
    <xf numFmtId="0" fontId="46" fillId="20" borderId="97" xfId="0" applyFont="1" applyFill="1" applyBorder="1" applyAlignment="1">
      <alignment horizontal="left"/>
    </xf>
    <xf numFmtId="0" fontId="46" fillId="20" borderId="91" xfId="0" applyFont="1" applyFill="1" applyBorder="1" applyAlignment="1">
      <alignment horizontal="left"/>
    </xf>
    <xf numFmtId="0" fontId="44" fillId="20" borderId="93" xfId="0" applyFont="1" applyFill="1" applyBorder="1" applyAlignment="1">
      <alignment horizontal="left"/>
    </xf>
    <xf numFmtId="0" fontId="48" fillId="20" borderId="94" xfId="0" applyFont="1" applyFill="1" applyBorder="1" applyAlignment="1">
      <alignment horizontal="center"/>
    </xf>
    <xf numFmtId="3" fontId="44" fillId="38" borderId="95" xfId="0" applyNumberFormat="1" applyFont="1" applyFill="1" applyBorder="1" applyAlignment="1" applyProtection="1">
      <alignment/>
      <protection locked="0"/>
    </xf>
    <xf numFmtId="3" fontId="50" fillId="34" borderId="0" xfId="0" applyNumberFormat="1" applyFont="1" applyFill="1" applyBorder="1" applyAlignment="1" applyProtection="1">
      <alignment/>
      <protection locked="0"/>
    </xf>
    <xf numFmtId="0" fontId="50" fillId="34" borderId="0" xfId="0" applyFont="1" applyFill="1" applyBorder="1" applyAlignment="1">
      <alignment/>
    </xf>
    <xf numFmtId="0" fontId="44" fillId="20" borderId="94" xfId="0" applyFont="1" applyFill="1" applyBorder="1" applyAlignment="1">
      <alignment horizontal="left"/>
    </xf>
    <xf numFmtId="0" fontId="43" fillId="34" borderId="0" xfId="0" applyFont="1" applyFill="1" applyAlignment="1" applyProtection="1">
      <alignment/>
      <protection locked="0"/>
    </xf>
    <xf numFmtId="3" fontId="46" fillId="34" borderId="0" xfId="0" applyNumberFormat="1" applyFont="1" applyFill="1" applyBorder="1" applyAlignment="1" applyProtection="1">
      <alignment horizontal="left"/>
      <protection locked="0"/>
    </xf>
    <xf numFmtId="3" fontId="43" fillId="34" borderId="0" xfId="0" applyNumberFormat="1" applyFont="1" applyFill="1" applyBorder="1" applyAlignment="1" applyProtection="1">
      <alignment horizontal="left"/>
      <protection locked="0"/>
    </xf>
    <xf numFmtId="0" fontId="43" fillId="34" borderId="0" xfId="0" applyFont="1" applyFill="1" applyBorder="1" applyAlignment="1">
      <alignment horizontal="left"/>
    </xf>
    <xf numFmtId="3" fontId="43" fillId="34" borderId="37" xfId="0" applyNumberFormat="1" applyFont="1" applyFill="1" applyBorder="1" applyAlignment="1" applyProtection="1">
      <alignment horizontal="left"/>
      <protection locked="0"/>
    </xf>
    <xf numFmtId="0" fontId="46" fillId="20" borderId="97" xfId="0" applyFont="1" applyFill="1" applyBorder="1" applyAlignment="1" quotePrefix="1">
      <alignment horizontal="left"/>
    </xf>
    <xf numFmtId="0" fontId="46" fillId="20" borderId="91" xfId="0" applyFont="1" applyFill="1" applyBorder="1" applyAlignment="1" quotePrefix="1">
      <alignment horizontal="left"/>
    </xf>
    <xf numFmtId="3" fontId="45" fillId="0" borderId="99" xfId="0" applyNumberFormat="1" applyFont="1" applyFill="1" applyBorder="1" applyAlignment="1" applyProtection="1">
      <alignment/>
      <protection locked="0"/>
    </xf>
    <xf numFmtId="0" fontId="46" fillId="20" borderId="60" xfId="0" applyFont="1" applyFill="1" applyBorder="1" applyAlignment="1">
      <alignment horizontal="left"/>
    </xf>
    <xf numFmtId="0" fontId="46" fillId="20" borderId="94" xfId="0" applyFont="1" applyFill="1" applyBorder="1" applyAlignment="1" quotePrefix="1">
      <alignment horizontal="left"/>
    </xf>
    <xf numFmtId="0" fontId="46" fillId="20" borderId="90" xfId="0" applyFont="1" applyFill="1" applyBorder="1" applyAlignment="1">
      <alignment horizontal="left" vertical="justify"/>
    </xf>
    <xf numFmtId="0" fontId="44" fillId="20" borderId="94" xfId="0" applyFont="1" applyFill="1" applyBorder="1" applyAlignment="1" quotePrefix="1">
      <alignment horizontal="left"/>
    </xf>
    <xf numFmtId="0" fontId="50" fillId="34" borderId="0" xfId="0" applyFont="1" applyFill="1" applyBorder="1" applyAlignment="1">
      <alignment horizontal="left"/>
    </xf>
    <xf numFmtId="0" fontId="11" fillId="39" borderId="0" xfId="54" applyFont="1" applyFill="1" applyAlignment="1" applyProtection="1">
      <alignment vertical="top"/>
      <protection/>
    </xf>
    <xf numFmtId="0" fontId="44" fillId="35" borderId="100" xfId="54" applyFont="1" applyFill="1" applyBorder="1" applyAlignment="1" applyProtection="1">
      <alignment horizontal="left"/>
      <protection/>
    </xf>
    <xf numFmtId="0" fontId="43" fillId="20" borderId="101" xfId="0" applyFont="1" applyFill="1" applyBorder="1" applyAlignment="1">
      <alignment/>
    </xf>
    <xf numFmtId="0" fontId="46" fillId="35" borderId="102" xfId="54" applyFont="1" applyFill="1" applyBorder="1" applyAlignment="1" applyProtection="1">
      <alignment horizontal="left"/>
      <protection/>
    </xf>
    <xf numFmtId="0" fontId="43" fillId="20" borderId="103" xfId="0" applyFont="1" applyFill="1" applyBorder="1" applyAlignment="1">
      <alignment/>
    </xf>
    <xf numFmtId="0" fontId="43" fillId="20" borderId="104" xfId="0" applyFont="1" applyFill="1" applyBorder="1" applyAlignment="1">
      <alignment/>
    </xf>
    <xf numFmtId="0" fontId="43" fillId="20" borderId="28" xfId="0" applyFont="1" applyFill="1" applyBorder="1" applyAlignment="1">
      <alignment/>
    </xf>
    <xf numFmtId="0" fontId="44" fillId="20" borderId="105" xfId="0" applyFont="1" applyFill="1" applyBorder="1" applyAlignment="1">
      <alignment horizontal="left"/>
    </xf>
    <xf numFmtId="0" fontId="43" fillId="20" borderId="106" xfId="0" applyFont="1" applyFill="1" applyBorder="1" applyAlignment="1">
      <alignment/>
    </xf>
    <xf numFmtId="0" fontId="46" fillId="20" borderId="102" xfId="0" applyFont="1" applyFill="1" applyBorder="1" applyAlignment="1">
      <alignment horizontal="left"/>
    </xf>
    <xf numFmtId="0" fontId="43" fillId="20" borderId="107" xfId="0" applyFont="1" applyFill="1" applyBorder="1" applyAlignment="1">
      <alignment/>
    </xf>
    <xf numFmtId="0" fontId="44" fillId="35" borderId="105" xfId="54" applyFont="1" applyFill="1" applyBorder="1" applyAlignment="1" applyProtection="1">
      <alignment horizontal="left"/>
      <protection/>
    </xf>
    <xf numFmtId="0" fontId="46" fillId="5" borderId="60" xfId="0" applyFont="1" applyFill="1" applyBorder="1" applyAlignment="1" applyProtection="1">
      <alignment horizontal="left"/>
      <protection/>
    </xf>
    <xf numFmtId="0" fontId="46" fillId="5" borderId="108" xfId="0" applyFont="1" applyFill="1" applyBorder="1" applyAlignment="1" applyProtection="1">
      <alignment horizontal="left"/>
      <protection/>
    </xf>
    <xf numFmtId="0" fontId="46" fillId="5" borderId="104" xfId="0" applyFont="1" applyFill="1" applyBorder="1" applyAlignment="1" applyProtection="1">
      <alignment horizontal="left"/>
      <protection/>
    </xf>
    <xf numFmtId="3" fontId="44" fillId="38" borderId="95" xfId="0" applyNumberFormat="1" applyFont="1" applyFill="1" applyBorder="1" applyAlignment="1" applyProtection="1">
      <alignment/>
      <protection/>
    </xf>
    <xf numFmtId="3" fontId="42" fillId="34" borderId="0" xfId="0" applyNumberFormat="1" applyFont="1" applyFill="1" applyAlignment="1" applyProtection="1">
      <alignment/>
      <protection locked="0"/>
    </xf>
    <xf numFmtId="0" fontId="46" fillId="5" borderId="80" xfId="0" applyFont="1" applyFill="1" applyBorder="1" applyAlignment="1" applyProtection="1">
      <alignment horizontal="left"/>
      <protection/>
    </xf>
    <xf numFmtId="0" fontId="46" fillId="5" borderId="109" xfId="0" applyFont="1" applyFill="1" applyBorder="1" applyAlignment="1" applyProtection="1">
      <alignment horizontal="left"/>
      <protection/>
    </xf>
    <xf numFmtId="3" fontId="45" fillId="0" borderId="110" xfId="0" applyNumberFormat="1" applyFont="1" applyFill="1" applyBorder="1" applyAlignment="1" applyProtection="1">
      <alignment/>
      <protection locked="0"/>
    </xf>
    <xf numFmtId="0" fontId="45" fillId="20" borderId="102" xfId="0" applyFont="1" applyFill="1" applyBorder="1" applyAlignment="1">
      <alignment horizontal="left"/>
    </xf>
    <xf numFmtId="0" fontId="45" fillId="20" borderId="60" xfId="0" applyFont="1" applyFill="1" applyBorder="1" applyAlignment="1">
      <alignment horizontal="left"/>
    </xf>
    <xf numFmtId="3" fontId="50" fillId="34" borderId="37" xfId="0" applyNumberFormat="1" applyFont="1" applyFill="1" applyBorder="1" applyAlignment="1" applyProtection="1">
      <alignment/>
      <protection locked="0"/>
    </xf>
    <xf numFmtId="0" fontId="44" fillId="20" borderId="83" xfId="0" applyFont="1" applyFill="1" applyBorder="1" applyAlignment="1">
      <alignment/>
    </xf>
    <xf numFmtId="49" fontId="44" fillId="20" borderId="84" xfId="0" applyNumberFormat="1" applyFont="1" applyFill="1" applyBorder="1" applyAlignment="1">
      <alignment wrapText="1"/>
    </xf>
    <xf numFmtId="0" fontId="44" fillId="20" borderId="84" xfId="0" applyFont="1" applyFill="1" applyBorder="1" applyAlignment="1">
      <alignment/>
    </xf>
    <xf numFmtId="0" fontId="44" fillId="20" borderId="85" xfId="0" applyFont="1" applyFill="1" applyBorder="1" applyAlignment="1">
      <alignment/>
    </xf>
    <xf numFmtId="0" fontId="44" fillId="20" borderId="86" xfId="0" applyFont="1" applyFill="1" applyBorder="1" applyAlignment="1">
      <alignment horizontal="left" wrapText="1"/>
    </xf>
    <xf numFmtId="49" fontId="44" fillId="20" borderId="87" xfId="0" applyNumberFormat="1" applyFont="1" applyFill="1" applyBorder="1" applyAlignment="1">
      <alignment wrapText="1"/>
    </xf>
    <xf numFmtId="0" fontId="44" fillId="20" borderId="87" xfId="0" applyFont="1" applyFill="1" applyBorder="1" applyAlignment="1">
      <alignment/>
    </xf>
    <xf numFmtId="0" fontId="44" fillId="20" borderId="89" xfId="0" applyFont="1" applyFill="1" applyBorder="1" applyAlignment="1">
      <alignment/>
    </xf>
    <xf numFmtId="0" fontId="44" fillId="20" borderId="90" xfId="0" applyFont="1" applyFill="1" applyBorder="1" applyAlignment="1">
      <alignment horizontal="left" wrapText="1"/>
    </xf>
    <xf numFmtId="0" fontId="44" fillId="20" borderId="91" xfId="0" applyFont="1" applyFill="1" applyBorder="1" applyAlignment="1">
      <alignment horizontal="left" wrapText="1"/>
    </xf>
    <xf numFmtId="3" fontId="45" fillId="0" borderId="91" xfId="0" applyNumberFormat="1" applyFont="1" applyFill="1" applyBorder="1" applyAlignment="1" applyProtection="1">
      <alignment/>
      <protection locked="0"/>
    </xf>
    <xf numFmtId="0" fontId="46" fillId="20" borderId="91" xfId="0" applyFont="1" applyFill="1" applyBorder="1" applyAlignment="1">
      <alignment horizontal="left" wrapText="1"/>
    </xf>
    <xf numFmtId="3" fontId="45" fillId="20" borderId="99" xfId="0" applyNumberFormat="1" applyFont="1" applyFill="1" applyBorder="1" applyAlignment="1" applyProtection="1">
      <alignment/>
      <protection/>
    </xf>
    <xf numFmtId="0" fontId="46" fillId="20" borderId="90" xfId="0" applyFont="1" applyFill="1" applyBorder="1" applyAlignment="1" quotePrefix="1">
      <alignment horizontal="left" wrapText="1"/>
    </xf>
    <xf numFmtId="0" fontId="44" fillId="20" borderId="93" xfId="0" applyFont="1" applyFill="1" applyBorder="1" applyAlignment="1">
      <alignment horizontal="left" wrapText="1"/>
    </xf>
    <xf numFmtId="0" fontId="44" fillId="20" borderId="94" xfId="0" applyFont="1" applyFill="1" applyBorder="1" applyAlignment="1">
      <alignment horizontal="left" wrapText="1"/>
    </xf>
    <xf numFmtId="3" fontId="46" fillId="38" borderId="94" xfId="0" applyNumberFormat="1" applyFont="1" applyFill="1" applyBorder="1" applyAlignment="1" applyProtection="1">
      <alignment/>
      <protection locked="0"/>
    </xf>
    <xf numFmtId="3" fontId="46" fillId="38" borderId="95" xfId="0" applyNumberFormat="1" applyFont="1" applyFill="1" applyBorder="1" applyAlignment="1" applyProtection="1">
      <alignment/>
      <protection locked="0"/>
    </xf>
    <xf numFmtId="0" fontId="44" fillId="20" borderId="111" xfId="0" applyFont="1" applyFill="1" applyBorder="1" applyAlignment="1">
      <alignment horizontal="left" wrapText="1"/>
    </xf>
    <xf numFmtId="0" fontId="44" fillId="20" borderId="112" xfId="0" applyFont="1" applyFill="1" applyBorder="1" applyAlignment="1">
      <alignment horizontal="left" wrapText="1"/>
    </xf>
    <xf numFmtId="0" fontId="44" fillId="20" borderId="96" xfId="0" applyFont="1" applyFill="1" applyBorder="1" applyAlignment="1">
      <alignment/>
    </xf>
    <xf numFmtId="0" fontId="44" fillId="20" borderId="97" xfId="0" applyFont="1" applyFill="1" applyBorder="1" applyAlignment="1">
      <alignment/>
    </xf>
    <xf numFmtId="3" fontId="43" fillId="20" borderId="97" xfId="0" applyNumberFormat="1" applyFont="1" applyFill="1" applyBorder="1" applyAlignment="1" applyProtection="1">
      <alignment/>
      <protection/>
    </xf>
    <xf numFmtId="3" fontId="43" fillId="20" borderId="98" xfId="0" applyNumberFormat="1" applyFont="1" applyFill="1" applyBorder="1" applyAlignment="1" applyProtection="1">
      <alignment/>
      <protection/>
    </xf>
    <xf numFmtId="0" fontId="44" fillId="20" borderId="60" xfId="0" applyFont="1" applyFill="1" applyBorder="1" applyAlignment="1">
      <alignment horizontal="left" wrapText="1"/>
    </xf>
    <xf numFmtId="0" fontId="46" fillId="20" borderId="91" xfId="0" applyFont="1" applyFill="1" applyBorder="1" applyAlignment="1">
      <alignment horizontal="left" vertical="justify"/>
    </xf>
    <xf numFmtId="3" fontId="49" fillId="20" borderId="99" xfId="0" applyNumberFormat="1" applyFont="1" applyFill="1" applyBorder="1" applyAlignment="1" applyProtection="1">
      <alignment/>
      <protection/>
    </xf>
    <xf numFmtId="0" fontId="46" fillId="20" borderId="60" xfId="0" applyFont="1" applyFill="1" applyBorder="1" applyAlignment="1">
      <alignment horizontal="left" wrapText="1"/>
    </xf>
    <xf numFmtId="3" fontId="46" fillId="38" borderId="112" xfId="0" applyNumberFormat="1" applyFont="1" applyFill="1" applyBorder="1" applyAlignment="1" applyProtection="1">
      <alignment/>
      <protection locked="0"/>
    </xf>
    <xf numFmtId="3" fontId="46" fillId="38" borderId="110" xfId="0" applyNumberFormat="1" applyFont="1" applyFill="1" applyBorder="1" applyAlignment="1" applyProtection="1">
      <alignment/>
      <protection locked="0"/>
    </xf>
    <xf numFmtId="0" fontId="33" fillId="34" borderId="0" xfId="0" applyFont="1" applyFill="1" applyBorder="1" applyAlignment="1">
      <alignment horizontal="left" wrapText="1"/>
    </xf>
    <xf numFmtId="49" fontId="33" fillId="34" borderId="0" xfId="0" applyNumberFormat="1" applyFont="1" applyFill="1" applyBorder="1" applyAlignment="1">
      <alignment/>
    </xf>
    <xf numFmtId="3" fontId="44" fillId="20" borderId="84" xfId="0" applyNumberFormat="1" applyFont="1" applyFill="1" applyBorder="1" applyAlignment="1" applyProtection="1">
      <alignment/>
      <protection/>
    </xf>
    <xf numFmtId="3" fontId="44" fillId="20" borderId="85" xfId="0" applyNumberFormat="1" applyFont="1" applyFill="1" applyBorder="1" applyAlignment="1" applyProtection="1">
      <alignment/>
      <protection/>
    </xf>
    <xf numFmtId="0" fontId="44" fillId="20" borderId="86" xfId="0" applyFont="1" applyFill="1" applyBorder="1" applyAlignment="1">
      <alignment/>
    </xf>
    <xf numFmtId="49" fontId="44" fillId="20" borderId="87" xfId="0" applyNumberFormat="1" applyFont="1" applyFill="1" applyBorder="1" applyAlignment="1">
      <alignment/>
    </xf>
    <xf numFmtId="3" fontId="44" fillId="20" borderId="87" xfId="0" applyNumberFormat="1" applyFont="1" applyFill="1" applyBorder="1" applyAlignment="1">
      <alignment/>
    </xf>
    <xf numFmtId="3" fontId="44" fillId="20" borderId="89" xfId="0" applyNumberFormat="1" applyFont="1" applyFill="1" applyBorder="1" applyAlignment="1">
      <alignment/>
    </xf>
    <xf numFmtId="49" fontId="46" fillId="20" borderId="91" xfId="0" applyNumberFormat="1" applyFont="1" applyFill="1" applyBorder="1" applyAlignment="1">
      <alignment/>
    </xf>
    <xf numFmtId="49" fontId="46" fillId="20" borderId="93" xfId="0" applyNumberFormat="1" applyFont="1" applyFill="1" applyBorder="1" applyAlignment="1">
      <alignment wrapText="1"/>
    </xf>
    <xf numFmtId="49" fontId="46" fillId="20" borderId="94" xfId="0" applyNumberFormat="1" applyFont="1" applyFill="1" applyBorder="1" applyAlignment="1">
      <alignment/>
    </xf>
    <xf numFmtId="3" fontId="43" fillId="20" borderId="95" xfId="0" applyNumberFormat="1" applyFont="1" applyFill="1" applyBorder="1" applyAlignment="1" applyProtection="1">
      <alignment/>
      <protection/>
    </xf>
    <xf numFmtId="49" fontId="44" fillId="20" borderId="97" xfId="0" applyNumberFormat="1" applyFont="1" applyFill="1" applyBorder="1" applyAlignment="1">
      <alignment/>
    </xf>
    <xf numFmtId="0" fontId="46" fillId="20" borderId="93" xfId="0" applyFont="1" applyFill="1" applyBorder="1" applyAlignment="1">
      <alignment horizontal="left" wrapText="1"/>
    </xf>
    <xf numFmtId="0" fontId="45" fillId="20" borderId="94" xfId="0" applyFont="1" applyFill="1" applyBorder="1" applyAlignment="1">
      <alignment horizontal="left"/>
    </xf>
    <xf numFmtId="3" fontId="49" fillId="20" borderId="113" xfId="0" applyNumberFormat="1" applyFont="1" applyFill="1" applyBorder="1" applyAlignment="1" applyProtection="1">
      <alignment/>
      <protection/>
    </xf>
    <xf numFmtId="0" fontId="44" fillId="20" borderId="90" xfId="0" applyFont="1" applyFill="1" applyBorder="1" applyAlignment="1">
      <alignment/>
    </xf>
    <xf numFmtId="49" fontId="44" fillId="20" borderId="91" xfId="0" applyNumberFormat="1" applyFont="1" applyFill="1" applyBorder="1" applyAlignment="1">
      <alignment/>
    </xf>
    <xf numFmtId="3" fontId="46" fillId="38" borderId="91" xfId="0" applyNumberFormat="1" applyFont="1" applyFill="1" applyBorder="1" applyAlignment="1" applyProtection="1">
      <alignment/>
      <protection locked="0"/>
    </xf>
    <xf numFmtId="0" fontId="44" fillId="20" borderId="114" xfId="0" applyFont="1" applyFill="1" applyBorder="1" applyAlignment="1">
      <alignment/>
    </xf>
    <xf numFmtId="49" fontId="44" fillId="20" borderId="115" xfId="0" applyNumberFormat="1" applyFont="1" applyFill="1" applyBorder="1" applyAlignment="1">
      <alignment/>
    </xf>
    <xf numFmtId="3" fontId="46" fillId="38" borderId="115" xfId="0" applyNumberFormat="1" applyFont="1" applyFill="1" applyBorder="1" applyAlignment="1" applyProtection="1">
      <alignment/>
      <protection locked="0"/>
    </xf>
    <xf numFmtId="3" fontId="46" fillId="38" borderId="116" xfId="0" applyNumberFormat="1" applyFont="1" applyFill="1" applyBorder="1" applyAlignment="1" applyProtection="1">
      <alignment/>
      <protection locked="0"/>
    </xf>
    <xf numFmtId="0" fontId="44" fillId="20" borderId="111" xfId="0" applyFont="1" applyFill="1" applyBorder="1" applyAlignment="1">
      <alignment/>
    </xf>
    <xf numFmtId="49" fontId="44" fillId="20" borderId="112" xfId="0" applyNumberFormat="1" applyFont="1" applyFill="1" applyBorder="1" applyAlignment="1">
      <alignment/>
    </xf>
    <xf numFmtId="3" fontId="106" fillId="34" borderId="0" xfId="0" applyNumberFormat="1" applyFont="1" applyFill="1" applyBorder="1" applyAlignment="1" applyProtection="1">
      <alignment/>
      <protection locked="0"/>
    </xf>
    <xf numFmtId="0" fontId="43" fillId="34" borderId="0" xfId="0" applyFont="1" applyFill="1" applyBorder="1" applyAlignment="1" applyProtection="1">
      <alignment/>
      <protection locked="0"/>
    </xf>
    <xf numFmtId="0" fontId="40" fillId="20" borderId="101" xfId="0" applyFont="1" applyFill="1" applyBorder="1" applyAlignment="1">
      <alignment horizontal="left"/>
    </xf>
    <xf numFmtId="0" fontId="49" fillId="20" borderId="108" xfId="0" applyFont="1" applyFill="1" applyBorder="1" applyAlignment="1">
      <alignment/>
    </xf>
    <xf numFmtId="3" fontId="44" fillId="20" borderId="117" xfId="0" applyNumberFormat="1" applyFont="1" applyFill="1" applyBorder="1" applyAlignment="1" applyProtection="1">
      <alignment/>
      <protection locked="0"/>
    </xf>
    <xf numFmtId="0" fontId="49" fillId="20" borderId="104" xfId="0" applyFont="1" applyFill="1" applyBorder="1" applyAlignment="1">
      <alignment/>
    </xf>
    <xf numFmtId="0" fontId="46" fillId="20" borderId="60" xfId="0" applyFont="1" applyFill="1" applyBorder="1" applyAlignment="1" quotePrefix="1">
      <alignment horizontal="left" wrapText="1"/>
    </xf>
    <xf numFmtId="0" fontId="46" fillId="20" borderId="105" xfId="0" applyFont="1" applyFill="1" applyBorder="1" applyAlignment="1" quotePrefix="1">
      <alignment horizontal="left" wrapText="1"/>
    </xf>
    <xf numFmtId="0" fontId="46" fillId="5" borderId="106" xfId="0" applyFont="1" applyFill="1" applyBorder="1" applyAlignment="1" applyProtection="1">
      <alignment horizontal="left"/>
      <protection/>
    </xf>
    <xf numFmtId="3" fontId="4" fillId="20" borderId="54" xfId="0" applyNumberFormat="1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34" borderId="0" xfId="0" applyFont="1" applyFill="1" applyAlignment="1" applyProtection="1">
      <alignment/>
      <protection/>
    </xf>
    <xf numFmtId="0" fontId="34" fillId="34" borderId="118" xfId="0" applyFont="1" applyFill="1" applyBorder="1" applyAlignment="1" applyProtection="1" quotePrefix="1">
      <alignment horizontal="left"/>
      <protection/>
    </xf>
    <xf numFmtId="0" fontId="2" fillId="20" borderId="17" xfId="0" applyFont="1" applyFill="1" applyBorder="1" applyAlignment="1" applyProtection="1">
      <alignment horizontal="center" vertical="top" wrapText="1"/>
      <protection/>
    </xf>
    <xf numFmtId="3" fontId="4" fillId="20" borderId="119" xfId="0" applyNumberFormat="1" applyFont="1" applyFill="1" applyBorder="1" applyAlignment="1" applyProtection="1">
      <alignment/>
      <protection/>
    </xf>
    <xf numFmtId="3" fontId="2" fillId="20" borderId="119" xfId="0" applyNumberFormat="1" applyFont="1" applyFill="1" applyBorder="1" applyAlignment="1" applyProtection="1">
      <alignment/>
      <protection/>
    </xf>
    <xf numFmtId="3" fontId="2" fillId="20" borderId="120" xfId="0" applyNumberFormat="1" applyFont="1" applyFill="1" applyBorder="1" applyAlignment="1" applyProtection="1">
      <alignment/>
      <protection/>
    </xf>
    <xf numFmtId="3" fontId="4" fillId="20" borderId="121" xfId="0" applyNumberFormat="1" applyFont="1" applyFill="1" applyBorder="1" applyAlignment="1" applyProtection="1">
      <alignment/>
      <protection/>
    </xf>
    <xf numFmtId="3" fontId="4" fillId="38" borderId="122" xfId="0" applyNumberFormat="1" applyFont="1" applyFill="1" applyBorder="1" applyAlignment="1" applyProtection="1">
      <alignment/>
      <protection/>
    </xf>
    <xf numFmtId="3" fontId="2" fillId="20" borderId="123" xfId="0" applyNumberFormat="1" applyFont="1" applyFill="1" applyBorder="1" applyAlignment="1" applyProtection="1">
      <alignment/>
      <protection/>
    </xf>
    <xf numFmtId="0" fontId="4" fillId="20" borderId="34" xfId="0" applyFont="1" applyFill="1" applyBorder="1" applyAlignment="1" applyProtection="1">
      <alignment horizontal="left"/>
      <protection/>
    </xf>
    <xf numFmtId="0" fontId="4" fillId="20" borderId="36" xfId="0" applyFont="1" applyFill="1" applyBorder="1" applyAlignment="1" applyProtection="1">
      <alignment horizontal="left"/>
      <protection/>
    </xf>
    <xf numFmtId="166" fontId="8" fillId="0" borderId="0" xfId="57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9" fontId="4" fillId="0" borderId="0" xfId="57" applyFont="1" applyFill="1" applyBorder="1" applyAlignment="1" applyProtection="1">
      <alignment/>
      <protection/>
    </xf>
    <xf numFmtId="3" fontId="4" fillId="37" borderId="124" xfId="57" applyNumberFormat="1" applyFont="1" applyFill="1" applyBorder="1" applyAlignment="1" applyProtection="1">
      <alignment/>
      <protection/>
    </xf>
    <xf numFmtId="3" fontId="4" fillId="37" borderId="125" xfId="57" applyNumberFormat="1" applyFont="1" applyFill="1" applyBorder="1" applyAlignment="1" applyProtection="1">
      <alignment/>
      <protection/>
    </xf>
    <xf numFmtId="3" fontId="4" fillId="37" borderId="126" xfId="57" applyNumberFormat="1" applyFont="1" applyFill="1" applyBorder="1" applyAlignment="1" applyProtection="1">
      <alignment/>
      <protection/>
    </xf>
    <xf numFmtId="3" fontId="4" fillId="37" borderId="89" xfId="57" applyNumberFormat="1" applyFont="1" applyFill="1" applyBorder="1" applyAlignment="1" applyProtection="1">
      <alignment/>
      <protection/>
    </xf>
    <xf numFmtId="165" fontId="2" fillId="37" borderId="0" xfId="0" applyNumberFormat="1" applyFont="1" applyFill="1" applyBorder="1" applyAlignment="1" applyProtection="1">
      <alignment/>
      <protection/>
    </xf>
    <xf numFmtId="3" fontId="4" fillId="37" borderId="86" xfId="57" applyNumberFormat="1" applyFont="1" applyFill="1" applyBorder="1" applyAlignment="1" applyProtection="1">
      <alignment/>
      <protection/>
    </xf>
    <xf numFmtId="3" fontId="4" fillId="37" borderId="119" xfId="57" applyNumberFormat="1" applyFont="1" applyFill="1" applyBorder="1" applyAlignment="1" applyProtection="1">
      <alignment/>
      <protection/>
    </xf>
    <xf numFmtId="0" fontId="3" fillId="37" borderId="0" xfId="0" applyFont="1" applyFill="1" applyBorder="1" applyAlignment="1" applyProtection="1">
      <alignment horizontal="center"/>
      <protection/>
    </xf>
    <xf numFmtId="3" fontId="4" fillId="37" borderId="32" xfId="0" applyNumberFormat="1" applyFont="1" applyFill="1" applyBorder="1" applyAlignment="1" applyProtection="1">
      <alignment/>
      <protection/>
    </xf>
    <xf numFmtId="3" fontId="4" fillId="37" borderId="119" xfId="0" applyNumberFormat="1" applyFont="1" applyFill="1" applyBorder="1" applyAlignment="1" applyProtection="1">
      <alignment/>
      <protection/>
    </xf>
    <xf numFmtId="3" fontId="4" fillId="37" borderId="20" xfId="57" applyNumberFormat="1" applyFont="1" applyFill="1" applyBorder="1" applyAlignment="1" applyProtection="1">
      <alignment/>
      <protection/>
    </xf>
    <xf numFmtId="3" fontId="8" fillId="37" borderId="0" xfId="57" applyNumberFormat="1" applyFont="1" applyFill="1" applyBorder="1" applyAlignment="1" applyProtection="1">
      <alignment/>
      <protection/>
    </xf>
    <xf numFmtId="3" fontId="4" fillId="37" borderId="32" xfId="57" applyNumberFormat="1" applyFont="1" applyFill="1" applyBorder="1" applyAlignment="1" applyProtection="1">
      <alignment/>
      <protection/>
    </xf>
    <xf numFmtId="3" fontId="2" fillId="37" borderId="126" xfId="0" applyNumberFormat="1" applyFont="1" applyFill="1" applyBorder="1" applyAlignment="1" applyProtection="1">
      <alignment/>
      <protection locked="0"/>
    </xf>
    <xf numFmtId="3" fontId="2" fillId="37" borderId="20" xfId="57" applyNumberFormat="1" applyFont="1" applyFill="1" applyBorder="1" applyAlignment="1" applyProtection="1">
      <alignment/>
      <protection/>
    </xf>
    <xf numFmtId="3" fontId="2" fillId="37" borderId="127" xfId="57" applyNumberFormat="1" applyFont="1" applyFill="1" applyBorder="1" applyAlignment="1" applyProtection="1">
      <alignment/>
      <protection locked="0"/>
    </xf>
    <xf numFmtId="3" fontId="2" fillId="37" borderId="128" xfId="57" applyNumberFormat="1" applyFont="1" applyFill="1" applyBorder="1" applyAlignment="1" applyProtection="1">
      <alignment/>
      <protection locked="0"/>
    </xf>
    <xf numFmtId="3" fontId="0" fillId="37" borderId="0" xfId="57" applyNumberFormat="1" applyFont="1" applyFill="1" applyBorder="1" applyAlignment="1" applyProtection="1">
      <alignment/>
      <protection locked="0"/>
    </xf>
    <xf numFmtId="3" fontId="2" fillId="37" borderId="32" xfId="57" applyNumberFormat="1" applyFont="1" applyFill="1" applyBorder="1" applyAlignment="1" applyProtection="1">
      <alignment/>
      <protection/>
    </xf>
    <xf numFmtId="3" fontId="2" fillId="37" borderId="89" xfId="57" applyNumberFormat="1" applyFont="1" applyFill="1" applyBorder="1" applyAlignment="1" applyProtection="1">
      <alignment/>
      <protection/>
    </xf>
    <xf numFmtId="3" fontId="0" fillId="37" borderId="0" xfId="57" applyNumberFormat="1" applyFont="1" applyFill="1" applyBorder="1" applyAlignment="1" applyProtection="1">
      <alignment/>
      <protection/>
    </xf>
    <xf numFmtId="3" fontId="2" fillId="37" borderId="32" xfId="0" applyNumberFormat="1" applyFont="1" applyFill="1" applyBorder="1" applyAlignment="1" applyProtection="1">
      <alignment/>
      <protection/>
    </xf>
    <xf numFmtId="3" fontId="2" fillId="37" borderId="119" xfId="0" applyNumberFormat="1" applyFont="1" applyFill="1" applyBorder="1" applyAlignment="1" applyProtection="1">
      <alignment/>
      <protection/>
    </xf>
    <xf numFmtId="3" fontId="4" fillId="37" borderId="128" xfId="57" applyNumberFormat="1" applyFont="1" applyFill="1" applyBorder="1" applyAlignment="1" applyProtection="1">
      <alignment/>
      <protection/>
    </xf>
    <xf numFmtId="3" fontId="2" fillId="37" borderId="127" xfId="0" applyNumberFormat="1" applyFont="1" applyFill="1" applyBorder="1" applyAlignment="1" applyProtection="1">
      <alignment/>
      <protection locked="0"/>
    </xf>
    <xf numFmtId="3" fontId="2" fillId="37" borderId="99" xfId="0" applyNumberFormat="1" applyFont="1" applyFill="1" applyBorder="1" applyAlignment="1" applyProtection="1">
      <alignment/>
      <protection locked="0"/>
    </xf>
    <xf numFmtId="3" fontId="0" fillId="37" borderId="0" xfId="0" applyNumberFormat="1" applyFont="1" applyFill="1" applyBorder="1" applyAlignment="1" applyProtection="1">
      <alignment/>
      <protection locked="0"/>
    </xf>
    <xf numFmtId="3" fontId="2" fillId="37" borderId="128" xfId="57" applyNumberFormat="1" applyFont="1" applyFill="1" applyBorder="1" applyAlignment="1" applyProtection="1">
      <alignment/>
      <protection/>
    </xf>
    <xf numFmtId="3" fontId="2" fillId="37" borderId="89" xfId="57" applyNumberFormat="1" applyFont="1" applyFill="1" applyBorder="1" applyAlignment="1" applyProtection="1">
      <alignment/>
      <protection locked="0"/>
    </xf>
    <xf numFmtId="3" fontId="4" fillId="37" borderId="31" xfId="57" applyNumberFormat="1" applyFont="1" applyFill="1" applyBorder="1" applyAlignment="1" applyProtection="1">
      <alignment/>
      <protection/>
    </xf>
    <xf numFmtId="3" fontId="2" fillId="37" borderId="107" xfId="0" applyNumberFormat="1" applyFont="1" applyFill="1" applyBorder="1" applyAlignment="1" applyProtection="1">
      <alignment/>
      <protection locked="0"/>
    </xf>
    <xf numFmtId="3" fontId="2" fillId="37" borderId="20" xfId="57" applyNumberFormat="1" applyFont="1" applyFill="1" applyBorder="1" applyAlignment="1" applyProtection="1">
      <alignment/>
      <protection locked="0"/>
    </xf>
    <xf numFmtId="3" fontId="4" fillId="37" borderId="107" xfId="0" applyNumberFormat="1" applyFont="1" applyFill="1" applyBorder="1" applyAlignment="1" applyProtection="1">
      <alignment/>
      <protection locked="0"/>
    </xf>
    <xf numFmtId="3" fontId="4" fillId="37" borderId="89" xfId="57" applyNumberFormat="1" applyFont="1" applyFill="1" applyBorder="1" applyAlignment="1" applyProtection="1">
      <alignment/>
      <protection locked="0"/>
    </xf>
    <xf numFmtId="166" fontId="0" fillId="37" borderId="0" xfId="57" applyNumberFormat="1" applyFont="1" applyFill="1" applyBorder="1" applyAlignment="1" applyProtection="1">
      <alignment/>
      <protection/>
    </xf>
    <xf numFmtId="166" fontId="2" fillId="37" borderId="39" xfId="57" applyNumberFormat="1" applyFont="1" applyFill="1" applyBorder="1" applyAlignment="1" applyProtection="1">
      <alignment horizontal="right"/>
      <protection/>
    </xf>
    <xf numFmtId="166" fontId="2" fillId="37" borderId="35" xfId="57" applyNumberFormat="1" applyFont="1" applyFill="1" applyBorder="1" applyAlignment="1" applyProtection="1">
      <alignment/>
      <protection/>
    </xf>
    <xf numFmtId="166" fontId="0" fillId="37" borderId="0" xfId="57" applyNumberFormat="1" applyFont="1" applyFill="1" applyBorder="1" applyAlignment="1" applyProtection="1">
      <alignment/>
      <protection/>
    </xf>
    <xf numFmtId="3" fontId="2" fillId="37" borderId="39" xfId="0" applyNumberFormat="1" applyFont="1" applyFill="1" applyBorder="1" applyAlignment="1" applyProtection="1">
      <alignment/>
      <protection/>
    </xf>
    <xf numFmtId="3" fontId="4" fillId="37" borderId="129" xfId="0" applyNumberFormat="1" applyFont="1" applyFill="1" applyBorder="1" applyAlignment="1" applyProtection="1">
      <alignment/>
      <protection locked="0"/>
    </xf>
    <xf numFmtId="3" fontId="4" fillId="37" borderId="130" xfId="57" applyNumberFormat="1" applyFont="1" applyFill="1" applyBorder="1" applyAlignment="1" applyProtection="1">
      <alignment/>
      <protection locked="0"/>
    </xf>
    <xf numFmtId="3" fontId="96" fillId="37" borderId="131" xfId="0" applyNumberFormat="1" applyFont="1" applyFill="1" applyBorder="1" applyAlignment="1" applyProtection="1">
      <alignment/>
      <protection locked="0"/>
    </xf>
    <xf numFmtId="3" fontId="96" fillId="37" borderId="116" xfId="57" applyNumberFormat="1" applyFont="1" applyFill="1" applyBorder="1" applyAlignment="1" applyProtection="1">
      <alignment/>
      <protection locked="0"/>
    </xf>
    <xf numFmtId="3" fontId="2" fillId="37" borderId="69" xfId="57" applyNumberFormat="1" applyFont="1" applyFill="1" applyBorder="1" applyAlignment="1" applyProtection="1">
      <alignment/>
      <protection/>
    </xf>
    <xf numFmtId="3" fontId="2" fillId="37" borderId="132" xfId="57" applyNumberFormat="1" applyFont="1" applyFill="1" applyBorder="1" applyAlignment="1" applyProtection="1">
      <alignment/>
      <protection/>
    </xf>
    <xf numFmtId="3" fontId="4" fillId="37" borderId="31" xfId="0" applyNumberFormat="1" applyFont="1" applyFill="1" applyBorder="1" applyAlignment="1" applyProtection="1">
      <alignment/>
      <protection/>
    </xf>
    <xf numFmtId="3" fontId="4" fillId="37" borderId="120" xfId="0" applyNumberFormat="1" applyFont="1" applyFill="1" applyBorder="1" applyAlignment="1" applyProtection="1">
      <alignment/>
      <protection/>
    </xf>
    <xf numFmtId="3" fontId="4" fillId="37" borderId="133" xfId="57" applyNumberFormat="1" applyFont="1" applyFill="1" applyBorder="1" applyAlignment="1" applyProtection="1">
      <alignment/>
      <protection/>
    </xf>
    <xf numFmtId="3" fontId="4" fillId="37" borderId="98" xfId="57" applyNumberFormat="1" applyFont="1" applyFill="1" applyBorder="1" applyAlignment="1" applyProtection="1">
      <alignment/>
      <protection/>
    </xf>
    <xf numFmtId="3" fontId="4" fillId="37" borderId="126" xfId="0" applyNumberFormat="1" applyFont="1" applyFill="1" applyBorder="1" applyAlignment="1" applyProtection="1">
      <alignment/>
      <protection locked="0"/>
    </xf>
    <xf numFmtId="3" fontId="2" fillId="37" borderId="134" xfId="0" applyNumberFormat="1" applyFont="1" applyFill="1" applyBorder="1" applyAlignment="1" applyProtection="1">
      <alignment/>
      <protection locked="0"/>
    </xf>
    <xf numFmtId="3" fontId="2" fillId="37" borderId="135" xfId="57" applyNumberFormat="1" applyFont="1" applyFill="1" applyBorder="1" applyAlignment="1" applyProtection="1">
      <alignment/>
      <protection/>
    </xf>
    <xf numFmtId="3" fontId="4" fillId="37" borderId="136" xfId="57" applyNumberFormat="1" applyFont="1" applyFill="1" applyBorder="1" applyAlignment="1" applyProtection="1">
      <alignment/>
      <protection/>
    </xf>
    <xf numFmtId="3" fontId="4" fillId="37" borderId="95" xfId="57" applyNumberFormat="1" applyFont="1" applyFill="1" applyBorder="1" applyAlignment="1" applyProtection="1">
      <alignment/>
      <protection/>
    </xf>
    <xf numFmtId="3" fontId="2" fillId="37" borderId="30" xfId="0" applyNumberFormat="1" applyFont="1" applyFill="1" applyBorder="1" applyAlignment="1" applyProtection="1">
      <alignment/>
      <protection/>
    </xf>
    <xf numFmtId="3" fontId="4" fillId="37" borderId="69" xfId="0" applyNumberFormat="1" applyFont="1" applyFill="1" applyBorder="1" applyAlignment="1" applyProtection="1">
      <alignment/>
      <protection/>
    </xf>
    <xf numFmtId="3" fontId="4" fillId="37" borderId="121" xfId="0" applyNumberFormat="1" applyFont="1" applyFill="1" applyBorder="1" applyAlignment="1" applyProtection="1">
      <alignment/>
      <protection/>
    </xf>
    <xf numFmtId="3" fontId="2" fillId="37" borderId="57" xfId="0" applyNumberFormat="1" applyFont="1" applyFill="1" applyBorder="1" applyAlignment="1" applyProtection="1">
      <alignment/>
      <protection locked="0"/>
    </xf>
    <xf numFmtId="3" fontId="2" fillId="37" borderId="75" xfId="0" applyNumberFormat="1" applyFont="1" applyFill="1" applyBorder="1" applyAlignment="1" applyProtection="1">
      <alignment/>
      <protection locked="0"/>
    </xf>
    <xf numFmtId="3" fontId="4" fillId="37" borderId="55" xfId="57" applyNumberFormat="1" applyFont="1" applyFill="1" applyBorder="1" applyAlignment="1" applyProtection="1">
      <alignment/>
      <protection/>
    </xf>
    <xf numFmtId="3" fontId="4" fillId="40" borderId="107" xfId="0" applyNumberFormat="1" applyFont="1" applyFill="1" applyBorder="1" applyAlignment="1" applyProtection="1">
      <alignment/>
      <protection/>
    </xf>
    <xf numFmtId="3" fontId="4" fillId="40" borderId="125" xfId="0" applyNumberFormat="1" applyFont="1" applyFill="1" applyBorder="1" applyAlignment="1" applyProtection="1">
      <alignment/>
      <protection/>
    </xf>
    <xf numFmtId="3" fontId="4" fillId="38" borderId="137" xfId="0" applyNumberFormat="1" applyFont="1" applyFill="1" applyBorder="1" applyAlignment="1" applyProtection="1">
      <alignment/>
      <protection/>
    </xf>
    <xf numFmtId="3" fontId="2" fillId="37" borderId="104" xfId="0" applyNumberFormat="1" applyFont="1" applyFill="1" applyBorder="1" applyAlignment="1" applyProtection="1">
      <alignment/>
      <protection locked="0"/>
    </xf>
    <xf numFmtId="3" fontId="2" fillId="37" borderId="41" xfId="0" applyNumberFormat="1" applyFont="1" applyFill="1" applyBorder="1" applyAlignment="1" applyProtection="1">
      <alignment/>
      <protection locked="0"/>
    </xf>
    <xf numFmtId="3" fontId="2" fillId="38" borderId="137" xfId="0" applyNumberFormat="1" applyFont="1" applyFill="1" applyBorder="1" applyAlignment="1" applyProtection="1">
      <alignment/>
      <protection/>
    </xf>
    <xf numFmtId="3" fontId="4" fillId="40" borderId="41" xfId="0" applyNumberFormat="1" applyFont="1" applyFill="1" applyBorder="1" applyAlignment="1" applyProtection="1">
      <alignment/>
      <protection/>
    </xf>
    <xf numFmtId="3" fontId="4" fillId="38" borderId="120" xfId="0" applyNumberFormat="1" applyFont="1" applyFill="1" applyBorder="1" applyAlignment="1" applyProtection="1">
      <alignment/>
      <protection/>
    </xf>
    <xf numFmtId="3" fontId="2" fillId="37" borderId="138" xfId="0" applyNumberFormat="1" applyFont="1" applyFill="1" applyBorder="1" applyAlignment="1" applyProtection="1">
      <alignment/>
      <protection locked="0"/>
    </xf>
    <xf numFmtId="3" fontId="2" fillId="37" borderId="54" xfId="0" applyNumberFormat="1" applyFont="1" applyFill="1" applyBorder="1" applyAlignment="1" applyProtection="1">
      <alignment/>
      <protection locked="0"/>
    </xf>
    <xf numFmtId="3" fontId="2" fillId="37" borderId="139" xfId="0" applyNumberFormat="1" applyFont="1" applyFill="1" applyBorder="1" applyAlignment="1" applyProtection="1">
      <alignment/>
      <protection locked="0"/>
    </xf>
    <xf numFmtId="3" fontId="2" fillId="37" borderId="140" xfId="0" applyNumberFormat="1" applyFont="1" applyFill="1" applyBorder="1" applyAlignment="1" applyProtection="1">
      <alignment/>
      <protection locked="0"/>
    </xf>
    <xf numFmtId="3" fontId="2" fillId="37" borderId="141" xfId="0" applyNumberFormat="1" applyFont="1" applyFill="1" applyBorder="1" applyAlignment="1" applyProtection="1">
      <alignment/>
      <protection locked="0"/>
    </xf>
    <xf numFmtId="3" fontId="2" fillId="38" borderId="142" xfId="0" applyNumberFormat="1" applyFont="1" applyFill="1" applyBorder="1" applyAlignment="1" applyProtection="1">
      <alignment/>
      <protection/>
    </xf>
    <xf numFmtId="3" fontId="2" fillId="37" borderId="143" xfId="0" applyNumberFormat="1" applyFont="1" applyFill="1" applyBorder="1" applyAlignment="1" applyProtection="1">
      <alignment/>
      <protection locked="0"/>
    </xf>
    <xf numFmtId="3" fontId="2" fillId="37" borderId="144" xfId="0" applyNumberFormat="1" applyFont="1" applyFill="1" applyBorder="1" applyAlignment="1" applyProtection="1">
      <alignment/>
      <protection locked="0"/>
    </xf>
    <xf numFmtId="3" fontId="2" fillId="37" borderId="145" xfId="0" applyNumberFormat="1" applyFont="1" applyFill="1" applyBorder="1" applyAlignment="1" applyProtection="1">
      <alignment/>
      <protection locked="0"/>
    </xf>
    <xf numFmtId="3" fontId="2" fillId="38" borderId="128" xfId="0" applyNumberFormat="1" applyFont="1" applyFill="1" applyBorder="1" applyAlignment="1" applyProtection="1">
      <alignment/>
      <protection/>
    </xf>
    <xf numFmtId="3" fontId="4" fillId="40" borderId="131" xfId="0" applyNumberFormat="1" applyFont="1" applyFill="1" applyBorder="1" applyAlignment="1" applyProtection="1">
      <alignment/>
      <protection/>
    </xf>
    <xf numFmtId="3" fontId="4" fillId="40" borderId="37" xfId="0" applyNumberFormat="1" applyFont="1" applyFill="1" applyBorder="1" applyAlignment="1" applyProtection="1">
      <alignment/>
      <protection/>
    </xf>
    <xf numFmtId="3" fontId="4" fillId="40" borderId="146" xfId="0" applyNumberFormat="1" applyFont="1" applyFill="1" applyBorder="1" applyAlignment="1" applyProtection="1">
      <alignment/>
      <protection/>
    </xf>
    <xf numFmtId="0" fontId="2" fillId="37" borderId="28" xfId="0" applyFont="1" applyFill="1" applyBorder="1" applyAlignment="1" applyProtection="1">
      <alignment/>
      <protection/>
    </xf>
    <xf numFmtId="0" fontId="2" fillId="37" borderId="25" xfId="0" applyFont="1" applyFill="1" applyBorder="1" applyAlignment="1" applyProtection="1">
      <alignment/>
      <protection/>
    </xf>
    <xf numFmtId="0" fontId="2" fillId="37" borderId="37" xfId="0" applyFont="1" applyFill="1" applyBorder="1" applyAlignment="1" applyProtection="1">
      <alignment/>
      <protection/>
    </xf>
    <xf numFmtId="0" fontId="2" fillId="37" borderId="62" xfId="0" applyFont="1" applyFill="1" applyBorder="1" applyAlignment="1" applyProtection="1">
      <alignment/>
      <protection/>
    </xf>
    <xf numFmtId="3" fontId="4" fillId="41" borderId="122" xfId="0" applyNumberFormat="1" applyFont="1" applyFill="1" applyBorder="1" applyAlignment="1" applyProtection="1">
      <alignment/>
      <protection/>
    </xf>
    <xf numFmtId="3" fontId="4" fillId="41" borderId="66" xfId="0" applyNumberFormat="1" applyFont="1" applyFill="1" applyBorder="1" applyAlignment="1" applyProtection="1">
      <alignment/>
      <protection/>
    </xf>
    <xf numFmtId="3" fontId="2" fillId="41" borderId="32" xfId="0" applyNumberFormat="1" applyFont="1" applyFill="1" applyBorder="1" applyAlignment="1" applyProtection="1">
      <alignment/>
      <protection/>
    </xf>
    <xf numFmtId="3" fontId="4" fillId="41" borderId="32" xfId="0" applyNumberFormat="1" applyFont="1" applyFill="1" applyBorder="1" applyAlignment="1" applyProtection="1">
      <alignment/>
      <protection/>
    </xf>
    <xf numFmtId="3" fontId="4" fillId="41" borderId="58" xfId="0" applyNumberFormat="1" applyFont="1" applyFill="1" applyBorder="1" applyAlignment="1" applyProtection="1">
      <alignment/>
      <protection/>
    </xf>
    <xf numFmtId="3" fontId="2" fillId="37" borderId="25" xfId="0" applyNumberFormat="1" applyFont="1" applyFill="1" applyBorder="1" applyAlignment="1" applyProtection="1">
      <alignment/>
      <protection/>
    </xf>
    <xf numFmtId="3" fontId="4" fillId="40" borderId="147" xfId="0" applyNumberFormat="1" applyFont="1" applyFill="1" applyBorder="1" applyAlignment="1" applyProtection="1">
      <alignment/>
      <protection/>
    </xf>
    <xf numFmtId="3" fontId="2" fillId="37" borderId="87" xfId="0" applyNumberFormat="1" applyFont="1" applyFill="1" applyBorder="1" applyAlignment="1" applyProtection="1">
      <alignment/>
      <protection locked="0"/>
    </xf>
    <xf numFmtId="3" fontId="2" fillId="37" borderId="91" xfId="0" applyNumberFormat="1" applyFont="1" applyFill="1" applyBorder="1" applyAlignment="1" applyProtection="1">
      <alignment/>
      <protection locked="0"/>
    </xf>
    <xf numFmtId="3" fontId="4" fillId="40" borderId="20" xfId="0" applyNumberFormat="1" applyFont="1" applyFill="1" applyBorder="1" applyAlignment="1" applyProtection="1">
      <alignment/>
      <protection/>
    </xf>
    <xf numFmtId="3" fontId="2" fillId="37" borderId="20" xfId="0" applyNumberFormat="1" applyFont="1" applyFill="1" applyBorder="1" applyAlignment="1" applyProtection="1">
      <alignment/>
      <protection locked="0"/>
    </xf>
    <xf numFmtId="3" fontId="2" fillId="37" borderId="148" xfId="0" applyNumberFormat="1" applyFont="1" applyFill="1" applyBorder="1" applyAlignment="1" applyProtection="1">
      <alignment/>
      <protection locked="0"/>
    </xf>
    <xf numFmtId="3" fontId="2" fillId="37" borderId="149" xfId="0" applyNumberFormat="1" applyFont="1" applyFill="1" applyBorder="1" applyAlignment="1" applyProtection="1">
      <alignment/>
      <protection locked="0"/>
    </xf>
    <xf numFmtId="3" fontId="2" fillId="38" borderId="150" xfId="0" applyNumberFormat="1" applyFont="1" applyFill="1" applyBorder="1" applyAlignment="1" applyProtection="1">
      <alignment/>
      <protection/>
    </xf>
    <xf numFmtId="3" fontId="4" fillId="40" borderId="151" xfId="0" applyNumberFormat="1" applyFont="1" applyFill="1" applyBorder="1" applyAlignment="1" applyProtection="1">
      <alignment/>
      <protection/>
    </xf>
    <xf numFmtId="3" fontId="4" fillId="40" borderId="152" xfId="0" applyNumberFormat="1" applyFont="1" applyFill="1" applyBorder="1" applyAlignment="1" applyProtection="1">
      <alignment/>
      <protection/>
    </xf>
    <xf numFmtId="171" fontId="4" fillId="41" borderId="32" xfId="0" applyNumberFormat="1" applyFont="1" applyFill="1" applyBorder="1" applyAlignment="1" applyProtection="1">
      <alignment/>
      <protection/>
    </xf>
    <xf numFmtId="3" fontId="4" fillId="41" borderId="20" xfId="0" applyNumberFormat="1" applyFont="1" applyFill="1" applyBorder="1" applyAlignment="1" applyProtection="1">
      <alignment/>
      <protection/>
    </xf>
    <xf numFmtId="171" fontId="2" fillId="41" borderId="32" xfId="0" applyNumberFormat="1" applyFont="1" applyFill="1" applyBorder="1" applyAlignment="1" applyProtection="1">
      <alignment/>
      <protection/>
    </xf>
    <xf numFmtId="3" fontId="2" fillId="41" borderId="20" xfId="0" applyNumberFormat="1" applyFont="1" applyFill="1" applyBorder="1" applyAlignment="1" applyProtection="1">
      <alignment/>
      <protection/>
    </xf>
    <xf numFmtId="171" fontId="2" fillId="37" borderId="32" xfId="0" applyNumberFormat="1" applyFont="1" applyFill="1" applyBorder="1" applyAlignment="1" applyProtection="1">
      <alignment/>
      <protection/>
    </xf>
    <xf numFmtId="171" fontId="4" fillId="41" borderId="56" xfId="0" applyNumberFormat="1" applyFont="1" applyFill="1" applyBorder="1" applyAlignment="1" applyProtection="1">
      <alignment/>
      <protection/>
    </xf>
    <xf numFmtId="3" fontId="4" fillId="41" borderId="67" xfId="0" applyNumberFormat="1" applyFont="1" applyFill="1" applyBorder="1" applyAlignment="1" applyProtection="1">
      <alignment/>
      <protection/>
    </xf>
    <xf numFmtId="3" fontId="4" fillId="38" borderId="153" xfId="0" applyNumberFormat="1" applyFont="1" applyFill="1" applyBorder="1" applyAlignment="1" applyProtection="1">
      <alignment/>
      <protection/>
    </xf>
    <xf numFmtId="3" fontId="4" fillId="38" borderId="26" xfId="0" applyNumberFormat="1" applyFont="1" applyFill="1" applyBorder="1" applyAlignment="1" applyProtection="1">
      <alignment/>
      <protection/>
    </xf>
    <xf numFmtId="3" fontId="4" fillId="38" borderId="18" xfId="0" applyNumberFormat="1" applyFont="1" applyFill="1" applyBorder="1" applyAlignment="1" applyProtection="1">
      <alignment/>
      <protection/>
    </xf>
    <xf numFmtId="3" fontId="2" fillId="37" borderId="47" xfId="0" applyNumberFormat="1" applyFont="1" applyFill="1" applyBorder="1" applyAlignment="1" applyProtection="1">
      <alignment/>
      <protection locked="0"/>
    </xf>
    <xf numFmtId="3" fontId="2" fillId="37" borderId="18" xfId="0" applyNumberFormat="1" applyFont="1" applyFill="1" applyBorder="1" applyAlignment="1" applyProtection="1">
      <alignment/>
      <protection locked="0"/>
    </xf>
    <xf numFmtId="3" fontId="2" fillId="37" borderId="27" xfId="57" applyNumberFormat="1" applyFont="1" applyFill="1" applyBorder="1" applyAlignment="1" applyProtection="1">
      <alignment/>
      <protection locked="0"/>
    </xf>
    <xf numFmtId="3" fontId="2" fillId="37" borderId="119" xfId="57" applyNumberFormat="1" applyFont="1" applyFill="1" applyBorder="1" applyAlignment="1" applyProtection="1">
      <alignment/>
      <protection locked="0"/>
    </xf>
    <xf numFmtId="3" fontId="2" fillId="37" borderId="47" xfId="0" applyNumberFormat="1" applyFont="1" applyFill="1" applyBorder="1" applyAlignment="1" applyProtection="1">
      <alignment wrapText="1"/>
      <protection locked="0"/>
    </xf>
    <xf numFmtId="3" fontId="2" fillId="37" borderId="18" xfId="0" applyNumberFormat="1" applyFont="1" applyFill="1" applyBorder="1" applyAlignment="1" applyProtection="1">
      <alignment wrapText="1"/>
      <protection locked="0"/>
    </xf>
    <xf numFmtId="3" fontId="2" fillId="37" borderId="103" xfId="0" applyNumberFormat="1" applyFont="1" applyFill="1" applyBorder="1" applyAlignment="1" applyProtection="1">
      <alignment/>
      <protection locked="0"/>
    </xf>
    <xf numFmtId="3" fontId="4" fillId="38" borderId="103" xfId="0" applyNumberFormat="1" applyFont="1" applyFill="1" applyBorder="1" applyAlignment="1" applyProtection="1">
      <alignment/>
      <protection/>
    </xf>
    <xf numFmtId="3" fontId="4" fillId="40" borderId="28" xfId="0" applyNumberFormat="1" applyFont="1" applyFill="1" applyBorder="1" applyAlignment="1" applyProtection="1">
      <alignment/>
      <protection/>
    </xf>
    <xf numFmtId="3" fontId="4" fillId="40" borderId="47" xfId="0" applyNumberFormat="1" applyFont="1" applyFill="1" applyBorder="1" applyAlignment="1" applyProtection="1">
      <alignment/>
      <protection/>
    </xf>
    <xf numFmtId="3" fontId="4" fillId="40" borderId="18" xfId="0" applyNumberFormat="1" applyFont="1" applyFill="1" applyBorder="1" applyAlignment="1" applyProtection="1">
      <alignment/>
      <protection/>
    </xf>
    <xf numFmtId="3" fontId="4" fillId="40" borderId="120" xfId="0" applyNumberFormat="1" applyFont="1" applyFill="1" applyBorder="1" applyAlignment="1" applyProtection="1">
      <alignment/>
      <protection/>
    </xf>
    <xf numFmtId="3" fontId="2" fillId="37" borderId="154" xfId="0" applyNumberFormat="1" applyFont="1" applyFill="1" applyBorder="1" applyAlignment="1" applyProtection="1">
      <alignment/>
      <protection locked="0"/>
    </xf>
    <xf numFmtId="3" fontId="2" fillId="37" borderId="19" xfId="0" applyNumberFormat="1" applyFont="1" applyFill="1" applyBorder="1" applyAlignment="1" applyProtection="1">
      <alignment/>
      <protection locked="0"/>
    </xf>
    <xf numFmtId="3" fontId="2" fillId="37" borderId="12" xfId="57" applyNumberFormat="1" applyFont="1" applyFill="1" applyBorder="1" applyAlignment="1" applyProtection="1">
      <alignment/>
      <protection locked="0"/>
    </xf>
    <xf numFmtId="3" fontId="2" fillId="37" borderId="30" xfId="57" applyNumberFormat="1" applyFont="1" applyFill="1" applyBorder="1" applyAlignment="1" applyProtection="1">
      <alignment/>
      <protection locked="0"/>
    </xf>
    <xf numFmtId="3" fontId="2" fillId="37" borderId="18" xfId="57" applyNumberFormat="1" applyFont="1" applyFill="1" applyBorder="1" applyAlignment="1" applyProtection="1">
      <alignment/>
      <protection locked="0"/>
    </xf>
    <xf numFmtId="3" fontId="2" fillId="37" borderId="120" xfId="57" applyNumberFormat="1" applyFont="1" applyFill="1" applyBorder="1" applyAlignment="1" applyProtection="1">
      <alignment/>
      <protection locked="0"/>
    </xf>
    <xf numFmtId="3" fontId="2" fillId="37" borderId="46" xfId="0" applyNumberFormat="1" applyFont="1" applyFill="1" applyBorder="1" applyAlignment="1" applyProtection="1">
      <alignment/>
      <protection locked="0"/>
    </xf>
    <xf numFmtId="3" fontId="2" fillId="37" borderId="10" xfId="0" applyNumberFormat="1" applyFont="1" applyFill="1" applyBorder="1" applyAlignment="1" applyProtection="1">
      <alignment/>
      <protection locked="0"/>
    </xf>
    <xf numFmtId="3" fontId="2" fillId="37" borderId="10" xfId="57" applyNumberFormat="1" applyFont="1" applyFill="1" applyBorder="1" applyAlignment="1" applyProtection="1">
      <alignment/>
      <protection locked="0"/>
    </xf>
    <xf numFmtId="3" fontId="2" fillId="37" borderId="17" xfId="57" applyNumberFormat="1" applyFont="1" applyFill="1" applyBorder="1" applyAlignment="1" applyProtection="1">
      <alignment/>
      <protection locked="0"/>
    </xf>
    <xf numFmtId="3" fontId="4" fillId="38" borderId="155" xfId="0" applyNumberFormat="1" applyFont="1" applyFill="1" applyBorder="1" applyAlignment="1" applyProtection="1">
      <alignment/>
      <protection/>
    </xf>
    <xf numFmtId="3" fontId="4" fillId="38" borderId="33" xfId="0" applyNumberFormat="1" applyFont="1" applyFill="1" applyBorder="1" applyAlignment="1" applyProtection="1">
      <alignment/>
      <protection/>
    </xf>
    <xf numFmtId="3" fontId="4" fillId="38" borderId="156" xfId="0" applyNumberFormat="1" applyFont="1" applyFill="1" applyBorder="1" applyAlignment="1" applyProtection="1">
      <alignment/>
      <protection/>
    </xf>
    <xf numFmtId="3" fontId="4" fillId="38" borderId="73" xfId="0" applyNumberFormat="1" applyFont="1" applyFill="1" applyBorder="1" applyAlignment="1" applyProtection="1">
      <alignment/>
      <protection/>
    </xf>
    <xf numFmtId="3" fontId="4" fillId="38" borderId="157" xfId="0" applyNumberFormat="1" applyFont="1" applyFill="1" applyBorder="1" applyAlignment="1" applyProtection="1">
      <alignment/>
      <protection/>
    </xf>
    <xf numFmtId="3" fontId="4" fillId="38" borderId="128" xfId="0" applyNumberFormat="1" applyFont="1" applyFill="1" applyBorder="1" applyAlignment="1" applyProtection="1">
      <alignment/>
      <protection/>
    </xf>
    <xf numFmtId="0" fontId="32" fillId="37" borderId="0" xfId="0" applyFont="1" applyFill="1" applyBorder="1" applyAlignment="1" applyProtection="1" quotePrefix="1">
      <alignment horizontal="left"/>
      <protection/>
    </xf>
    <xf numFmtId="3" fontId="4" fillId="38" borderId="32" xfId="0" applyNumberFormat="1" applyFont="1" applyFill="1" applyBorder="1" applyAlignment="1" applyProtection="1">
      <alignment/>
      <protection/>
    </xf>
    <xf numFmtId="3" fontId="2" fillId="37" borderId="23" xfId="0" applyNumberFormat="1" applyFont="1" applyFill="1" applyBorder="1" applyAlignment="1" applyProtection="1">
      <alignment/>
      <protection locked="0"/>
    </xf>
    <xf numFmtId="3" fontId="2" fillId="37" borderId="120" xfId="0" applyNumberFormat="1" applyFont="1" applyFill="1" applyBorder="1" applyAlignment="1" applyProtection="1">
      <alignment/>
      <protection locked="0"/>
    </xf>
    <xf numFmtId="3" fontId="2" fillId="37" borderId="60" xfId="0" applyNumberFormat="1" applyFont="1" applyFill="1" applyBorder="1" applyAlignment="1" applyProtection="1">
      <alignment/>
      <protection locked="0"/>
    </xf>
    <xf numFmtId="3" fontId="2" fillId="37" borderId="23" xfId="0" applyNumberFormat="1" applyFont="1" applyFill="1" applyBorder="1" applyAlignment="1" applyProtection="1">
      <alignment wrapText="1"/>
      <protection locked="0"/>
    </xf>
    <xf numFmtId="3" fontId="2" fillId="37" borderId="120" xfId="0" applyNumberFormat="1" applyFont="1" applyFill="1" applyBorder="1" applyAlignment="1" applyProtection="1">
      <alignment wrapText="1"/>
      <protection locked="0"/>
    </xf>
    <xf numFmtId="3" fontId="2" fillId="37" borderId="60" xfId="0" applyNumberFormat="1" applyFont="1" applyFill="1" applyBorder="1" applyAlignment="1" applyProtection="1">
      <alignment wrapText="1"/>
      <protection locked="0"/>
    </xf>
    <xf numFmtId="3" fontId="2" fillId="37" borderId="25" xfId="57" applyNumberFormat="1" applyFont="1" applyFill="1" applyBorder="1" applyAlignment="1" applyProtection="1">
      <alignment/>
      <protection locked="0"/>
    </xf>
    <xf numFmtId="3" fontId="2" fillId="37" borderId="31" xfId="0" applyNumberFormat="1" applyFont="1" applyFill="1" applyBorder="1" applyAlignment="1" applyProtection="1">
      <alignment wrapText="1"/>
      <protection locked="0"/>
    </xf>
    <xf numFmtId="3" fontId="4" fillId="38" borderId="47" xfId="0" applyNumberFormat="1" applyFont="1" applyFill="1" applyBorder="1" applyAlignment="1" applyProtection="1">
      <alignment/>
      <protection/>
    </xf>
    <xf numFmtId="3" fontId="4" fillId="38" borderId="23" xfId="0" applyNumberFormat="1" applyFont="1" applyFill="1" applyBorder="1" applyAlignment="1" applyProtection="1">
      <alignment/>
      <protection/>
    </xf>
    <xf numFmtId="3" fontId="4" fillId="38" borderId="31" xfId="0" applyNumberFormat="1" applyFont="1" applyFill="1" applyBorder="1" applyAlignment="1" applyProtection="1">
      <alignment/>
      <protection/>
    </xf>
    <xf numFmtId="3" fontId="2" fillId="37" borderId="31" xfId="0" applyNumberFormat="1" applyFont="1" applyFill="1" applyBorder="1" applyAlignment="1" applyProtection="1">
      <alignment/>
      <protection locked="0"/>
    </xf>
    <xf numFmtId="3" fontId="2" fillId="37" borderId="137" xfId="0" applyNumberFormat="1" applyFont="1" applyFill="1" applyBorder="1" applyAlignment="1" applyProtection="1">
      <alignment/>
      <protection locked="0"/>
    </xf>
    <xf numFmtId="3" fontId="4" fillId="38" borderId="60" xfId="0" applyNumberFormat="1" applyFont="1" applyFill="1" applyBorder="1" applyAlignment="1" applyProtection="1">
      <alignment/>
      <protection/>
    </xf>
    <xf numFmtId="3" fontId="2" fillId="37" borderId="158" xfId="0" applyNumberFormat="1" applyFont="1" applyFill="1" applyBorder="1" applyAlignment="1" applyProtection="1">
      <alignment/>
      <protection locked="0"/>
    </xf>
    <xf numFmtId="3" fontId="2" fillId="37" borderId="48" xfId="0" applyNumberFormat="1" applyFont="1" applyFill="1" applyBorder="1" applyAlignment="1" applyProtection="1">
      <alignment/>
      <protection locked="0"/>
    </xf>
    <xf numFmtId="3" fontId="4" fillId="38" borderId="72" xfId="0" applyNumberFormat="1" applyFont="1" applyFill="1" applyBorder="1" applyAlignment="1" applyProtection="1">
      <alignment/>
      <protection/>
    </xf>
    <xf numFmtId="3" fontId="4" fillId="38" borderId="159" xfId="0" applyNumberFormat="1" applyFont="1" applyFill="1" applyBorder="1" applyAlignment="1" applyProtection="1">
      <alignment/>
      <protection/>
    </xf>
    <xf numFmtId="3" fontId="4" fillId="38" borderId="160" xfId="0" applyNumberFormat="1" applyFont="1" applyFill="1" applyBorder="1" applyAlignment="1" applyProtection="1">
      <alignment/>
      <protection/>
    </xf>
    <xf numFmtId="166" fontId="2" fillId="37" borderId="77" xfId="0" applyNumberFormat="1" applyFont="1" applyFill="1" applyBorder="1" applyAlignment="1" applyProtection="1">
      <alignment wrapText="1"/>
      <protection/>
    </xf>
    <xf numFmtId="3" fontId="2" fillId="37" borderId="26" xfId="0" applyNumberFormat="1" applyFont="1" applyFill="1" applyBorder="1" applyAlignment="1" applyProtection="1">
      <alignment/>
      <protection locked="0"/>
    </xf>
    <xf numFmtId="0" fontId="6" fillId="37" borderId="13" xfId="0" applyNumberFormat="1" applyFont="1" applyFill="1" applyBorder="1" applyAlignment="1" applyProtection="1">
      <alignment/>
      <protection/>
    </xf>
    <xf numFmtId="166" fontId="2" fillId="37" borderId="45" xfId="0" applyNumberFormat="1" applyFont="1" applyFill="1" applyBorder="1" applyAlignment="1" applyProtection="1">
      <alignment wrapText="1"/>
      <protection/>
    </xf>
    <xf numFmtId="166" fontId="2" fillId="37" borderId="71" xfId="0" applyNumberFormat="1" applyFont="1" applyFill="1" applyBorder="1" applyAlignment="1" applyProtection="1">
      <alignment wrapText="1"/>
      <protection/>
    </xf>
    <xf numFmtId="3" fontId="2" fillId="37" borderId="12" xfId="0" applyNumberFormat="1" applyFont="1" applyFill="1" applyBorder="1" applyAlignment="1" applyProtection="1">
      <alignment/>
      <protection locked="0"/>
    </xf>
    <xf numFmtId="0" fontId="6" fillId="37" borderId="27" xfId="0" applyNumberFormat="1" applyFont="1" applyFill="1" applyBorder="1" applyAlignment="1" applyProtection="1">
      <alignment/>
      <protection/>
    </xf>
    <xf numFmtId="166" fontId="2" fillId="37" borderId="21" xfId="0" applyNumberFormat="1" applyFont="1" applyFill="1" applyBorder="1" applyAlignment="1" applyProtection="1">
      <alignment wrapText="1"/>
      <protection/>
    </xf>
    <xf numFmtId="166" fontId="2" fillId="37" borderId="155" xfId="0" applyNumberFormat="1" applyFont="1" applyFill="1" applyBorder="1" applyAlignment="1" applyProtection="1">
      <alignment wrapText="1"/>
      <protection/>
    </xf>
    <xf numFmtId="3" fontId="2" fillId="37" borderId="67" xfId="0" applyNumberFormat="1" applyFont="1" applyFill="1" applyBorder="1" applyAlignment="1" applyProtection="1">
      <alignment/>
      <protection locked="0"/>
    </xf>
    <xf numFmtId="3" fontId="33" fillId="37" borderId="28" xfId="0" applyNumberFormat="1" applyFont="1" applyFill="1" applyBorder="1" applyAlignment="1" applyProtection="1">
      <alignment/>
      <protection/>
    </xf>
    <xf numFmtId="3" fontId="2" fillId="37" borderId="28" xfId="0" applyNumberFormat="1" applyFont="1" applyFill="1" applyBorder="1" applyAlignment="1" applyProtection="1">
      <alignment horizontal="right"/>
      <protection locked="0"/>
    </xf>
    <xf numFmtId="3" fontId="4" fillId="37" borderId="103" xfId="0" applyNumberFormat="1" applyFont="1" applyFill="1" applyBorder="1" applyAlignment="1" applyProtection="1">
      <alignment horizontal="right"/>
      <protection locked="0"/>
    </xf>
    <xf numFmtId="3" fontId="4" fillId="37" borderId="28" xfId="0" applyNumberFormat="1" applyFont="1" applyFill="1" applyBorder="1" applyAlignment="1" applyProtection="1">
      <alignment horizontal="right"/>
      <protection locked="0"/>
    </xf>
    <xf numFmtId="3" fontId="33" fillId="37" borderId="103" xfId="0" applyNumberFormat="1" applyFont="1" applyFill="1" applyBorder="1" applyAlignment="1" applyProtection="1">
      <alignment/>
      <protection/>
    </xf>
    <xf numFmtId="3" fontId="2" fillId="37" borderId="161" xfId="0" applyNumberFormat="1" applyFont="1" applyFill="1" applyBorder="1" applyAlignment="1" applyProtection="1">
      <alignment horizontal="right"/>
      <protection locked="0"/>
    </xf>
    <xf numFmtId="3" fontId="33" fillId="38" borderId="37" xfId="0" applyNumberFormat="1" applyFont="1" applyFill="1" applyBorder="1" applyAlignment="1" applyProtection="1">
      <alignment/>
      <protection/>
    </xf>
    <xf numFmtId="3" fontId="33" fillId="37" borderId="27" xfId="0" applyNumberFormat="1" applyFont="1" applyFill="1" applyBorder="1" applyAlignment="1" applyProtection="1">
      <alignment/>
      <protection/>
    </xf>
    <xf numFmtId="3" fontId="4" fillId="37" borderId="35" xfId="0" applyNumberFormat="1" applyFont="1" applyFill="1" applyBorder="1" applyAlignment="1" applyProtection="1">
      <alignment/>
      <protection/>
    </xf>
    <xf numFmtId="3" fontId="2" fillId="37" borderId="137" xfId="0" applyNumberFormat="1" applyFont="1" applyFill="1" applyBorder="1" applyAlignment="1" applyProtection="1">
      <alignment/>
      <protection/>
    </xf>
    <xf numFmtId="3" fontId="2" fillId="37" borderId="128" xfId="0" applyNumberFormat="1" applyFont="1" applyFill="1" applyBorder="1" applyAlignment="1" applyProtection="1">
      <alignment/>
      <protection/>
    </xf>
    <xf numFmtId="3" fontId="33" fillId="37" borderId="18" xfId="0" applyNumberFormat="1" applyFont="1" applyFill="1" applyBorder="1" applyAlignment="1" applyProtection="1">
      <alignment/>
      <protection/>
    </xf>
    <xf numFmtId="3" fontId="4" fillId="37" borderId="128" xfId="0" applyNumberFormat="1" applyFont="1" applyFill="1" applyBorder="1" applyAlignment="1" applyProtection="1">
      <alignment/>
      <protection/>
    </xf>
    <xf numFmtId="3" fontId="2" fillId="37" borderId="19" xfId="0" applyNumberFormat="1" applyFont="1" applyFill="1" applyBorder="1" applyAlignment="1" applyProtection="1">
      <alignment wrapText="1"/>
      <protection locked="0"/>
    </xf>
    <xf numFmtId="3" fontId="2" fillId="37" borderId="142" xfId="0" applyNumberFormat="1" applyFont="1" applyFill="1" applyBorder="1" applyAlignment="1" applyProtection="1">
      <alignment/>
      <protection/>
    </xf>
    <xf numFmtId="3" fontId="33" fillId="38" borderId="55" xfId="0" applyNumberFormat="1" applyFont="1" applyFill="1" applyBorder="1" applyAlignment="1" applyProtection="1">
      <alignment/>
      <protection/>
    </xf>
    <xf numFmtId="3" fontId="4" fillId="37" borderId="132" xfId="0" applyNumberFormat="1" applyFont="1" applyFill="1" applyBorder="1" applyAlignment="1" applyProtection="1">
      <alignment/>
      <protection/>
    </xf>
    <xf numFmtId="3" fontId="4" fillId="37" borderId="26" xfId="0" applyNumberFormat="1" applyFont="1" applyFill="1" applyBorder="1" applyAlignment="1" applyProtection="1">
      <alignment/>
      <protection/>
    </xf>
    <xf numFmtId="3" fontId="4" fillId="37" borderId="137" xfId="0" applyNumberFormat="1" applyFont="1" applyFill="1" applyBorder="1" applyAlignment="1" applyProtection="1">
      <alignment/>
      <protection/>
    </xf>
    <xf numFmtId="3" fontId="2" fillId="37" borderId="18" xfId="0" applyNumberFormat="1" applyFont="1" applyFill="1" applyBorder="1" applyAlignment="1" applyProtection="1">
      <alignment/>
      <protection/>
    </xf>
    <xf numFmtId="3" fontId="4" fillId="37" borderId="18" xfId="0" applyNumberFormat="1" applyFont="1" applyFill="1" applyBorder="1" applyAlignment="1" applyProtection="1">
      <alignment/>
      <protection/>
    </xf>
    <xf numFmtId="3" fontId="4" fillId="37" borderId="19" xfId="0" applyNumberFormat="1" applyFont="1" applyFill="1" applyBorder="1" applyAlignment="1" applyProtection="1">
      <alignment/>
      <protection locked="0"/>
    </xf>
    <xf numFmtId="3" fontId="4" fillId="37" borderId="128" xfId="57" applyNumberFormat="1" applyFont="1" applyFill="1" applyBorder="1" applyAlignment="1" applyProtection="1">
      <alignment/>
      <protection locked="0"/>
    </xf>
    <xf numFmtId="3" fontId="4" fillId="37" borderId="18" xfId="0" applyNumberFormat="1" applyFont="1" applyFill="1" applyBorder="1" applyAlignment="1" applyProtection="1">
      <alignment/>
      <protection locked="0"/>
    </xf>
    <xf numFmtId="3" fontId="4" fillId="37" borderId="137" xfId="57" applyNumberFormat="1" applyFont="1" applyFill="1" applyBorder="1" applyAlignment="1" applyProtection="1">
      <alignment/>
      <protection locked="0"/>
    </xf>
    <xf numFmtId="3" fontId="4" fillId="37" borderId="10" xfId="0" applyNumberFormat="1" applyFont="1" applyFill="1" applyBorder="1" applyAlignment="1" applyProtection="1">
      <alignment/>
      <protection/>
    </xf>
    <xf numFmtId="3" fontId="4" fillId="37" borderId="10" xfId="0" applyNumberFormat="1" applyFont="1" applyFill="1" applyBorder="1" applyAlignment="1" applyProtection="1">
      <alignment/>
      <protection locked="0"/>
    </xf>
    <xf numFmtId="3" fontId="4" fillId="37" borderId="36" xfId="57" applyNumberFormat="1" applyFont="1" applyFill="1" applyBorder="1" applyAlignment="1" applyProtection="1">
      <alignment/>
      <protection locked="0"/>
    </xf>
    <xf numFmtId="3" fontId="4" fillId="37" borderId="17" xfId="0" applyNumberFormat="1" applyFont="1" applyFill="1" applyBorder="1" applyAlignment="1" applyProtection="1">
      <alignment/>
      <protection/>
    </xf>
    <xf numFmtId="3" fontId="4" fillId="37" borderId="157" xfId="0" applyNumberFormat="1" applyFont="1" applyFill="1" applyBorder="1" applyAlignment="1" applyProtection="1">
      <alignment/>
      <protection/>
    </xf>
    <xf numFmtId="3" fontId="4" fillId="37" borderId="23" xfId="0" applyNumberFormat="1" applyFont="1" applyFill="1" applyBorder="1" applyAlignment="1" applyProtection="1">
      <alignment/>
      <protection/>
    </xf>
    <xf numFmtId="3" fontId="4" fillId="37" borderId="158" xfId="0" applyNumberFormat="1" applyFont="1" applyFill="1" applyBorder="1" applyAlignment="1" applyProtection="1">
      <alignment/>
      <protection locked="0"/>
    </xf>
    <xf numFmtId="3" fontId="4" fillId="37" borderId="23" xfId="0" applyNumberFormat="1" applyFont="1" applyFill="1" applyBorder="1" applyAlignment="1" applyProtection="1">
      <alignment/>
      <protection locked="0"/>
    </xf>
    <xf numFmtId="3" fontId="4" fillId="37" borderId="11" xfId="0" applyNumberFormat="1" applyFont="1" applyFill="1" applyBorder="1" applyAlignment="1" applyProtection="1">
      <alignment/>
      <protection locked="0"/>
    </xf>
    <xf numFmtId="3" fontId="4" fillId="37" borderId="11" xfId="0" applyNumberFormat="1" applyFont="1" applyFill="1" applyBorder="1" applyAlignment="1" applyProtection="1">
      <alignment/>
      <protection/>
    </xf>
    <xf numFmtId="3" fontId="4" fillId="37" borderId="36" xfId="0" applyNumberFormat="1" applyFont="1" applyFill="1" applyBorder="1" applyAlignment="1" applyProtection="1">
      <alignment/>
      <protection/>
    </xf>
    <xf numFmtId="3" fontId="4" fillId="37" borderId="99" xfId="0" applyNumberFormat="1" applyFont="1" applyFill="1" applyBorder="1" applyAlignment="1" applyProtection="1">
      <alignment/>
      <protection/>
    </xf>
    <xf numFmtId="3" fontId="2" fillId="37" borderId="99" xfId="57" applyNumberFormat="1" applyFont="1" applyFill="1" applyBorder="1" applyAlignment="1" applyProtection="1">
      <alignment/>
      <protection locked="0"/>
    </xf>
    <xf numFmtId="3" fontId="2" fillId="37" borderId="10" xfId="0" applyNumberFormat="1" applyFont="1" applyFill="1" applyBorder="1" applyAlignment="1" applyProtection="1">
      <alignment/>
      <protection/>
    </xf>
    <xf numFmtId="3" fontId="2" fillId="37" borderId="11" xfId="0" applyNumberFormat="1" applyFont="1" applyFill="1" applyBorder="1" applyAlignment="1" applyProtection="1">
      <alignment/>
      <protection locked="0"/>
    </xf>
    <xf numFmtId="3" fontId="2" fillId="37" borderId="162" xfId="57" applyNumberFormat="1" applyFont="1" applyFill="1" applyBorder="1" applyAlignment="1" applyProtection="1">
      <alignment/>
      <protection locked="0"/>
    </xf>
    <xf numFmtId="3" fontId="2" fillId="37" borderId="91" xfId="0" applyNumberFormat="1" applyFont="1" applyFill="1" applyBorder="1" applyAlignment="1" applyProtection="1">
      <alignment/>
      <protection/>
    </xf>
    <xf numFmtId="3" fontId="2" fillId="37" borderId="67" xfId="0" applyNumberFormat="1" applyFont="1" applyFill="1" applyBorder="1" applyAlignment="1" applyProtection="1">
      <alignment/>
      <protection/>
    </xf>
    <xf numFmtId="3" fontId="2" fillId="37" borderId="121" xfId="57" applyNumberFormat="1" applyFont="1" applyFill="1" applyBorder="1" applyAlignment="1" applyProtection="1">
      <alignment/>
      <protection locked="0"/>
    </xf>
    <xf numFmtId="0" fontId="34" fillId="37" borderId="0" xfId="0" applyFont="1" applyFill="1" applyBorder="1" applyAlignment="1" applyProtection="1" quotePrefix="1">
      <alignment horizontal="left"/>
      <protection/>
    </xf>
    <xf numFmtId="0" fontId="38" fillId="37" borderId="0" xfId="0" applyFont="1" applyFill="1" applyBorder="1" applyAlignment="1" applyProtection="1" quotePrefix="1">
      <alignment horizontal="left"/>
      <protection/>
    </xf>
    <xf numFmtId="0" fontId="0" fillId="37" borderId="0" xfId="0" applyFill="1" applyAlignment="1">
      <alignment/>
    </xf>
    <xf numFmtId="0" fontId="4" fillId="37" borderId="0" xfId="0" applyFont="1" applyFill="1" applyBorder="1" applyAlignment="1" applyProtection="1" quotePrefix="1">
      <alignment horizontal="left"/>
      <protection/>
    </xf>
    <xf numFmtId="0" fontId="12" fillId="37" borderId="0" xfId="47" applyFill="1" applyBorder="1" applyAlignment="1" applyProtection="1" quotePrefix="1">
      <alignment horizontal="left"/>
      <protection/>
    </xf>
    <xf numFmtId="0" fontId="54" fillId="35" borderId="0" xfId="0" applyFont="1" applyFill="1" applyBorder="1" applyAlignment="1">
      <alignment horizontal="right" wrapText="1"/>
    </xf>
    <xf numFmtId="0" fontId="53" fillId="37" borderId="71" xfId="0" applyFont="1" applyFill="1" applyBorder="1" applyAlignment="1">
      <alignment wrapText="1"/>
    </xf>
    <xf numFmtId="0" fontId="53" fillId="37" borderId="0" xfId="0" applyFont="1" applyFill="1" applyBorder="1" applyAlignment="1">
      <alignment wrapText="1"/>
    </xf>
    <xf numFmtId="0" fontId="4" fillId="20" borderId="44" xfId="0" applyFont="1" applyFill="1" applyBorder="1" applyAlignment="1" applyProtection="1">
      <alignment horizontal="left" vertical="top" wrapText="1"/>
      <protection/>
    </xf>
    <xf numFmtId="0" fontId="4" fillId="20" borderId="39" xfId="0" applyFont="1" applyFill="1" applyBorder="1" applyAlignment="1" applyProtection="1">
      <alignment horizontal="left" vertical="top" wrapText="1"/>
      <protection/>
    </xf>
    <xf numFmtId="0" fontId="4" fillId="20" borderId="40" xfId="0" applyFont="1" applyFill="1" applyBorder="1" applyAlignment="1" applyProtection="1">
      <alignment horizontal="left" vertical="top" wrapText="1"/>
      <protection/>
    </xf>
    <xf numFmtId="0" fontId="4" fillId="20" borderId="49" xfId="0" applyFont="1" applyFill="1" applyBorder="1" applyAlignment="1" applyProtection="1">
      <alignment/>
      <protection/>
    </xf>
    <xf numFmtId="0" fontId="4" fillId="20" borderId="163" xfId="0" applyFont="1" applyFill="1" applyBorder="1" applyAlignment="1">
      <alignment/>
    </xf>
    <xf numFmtId="0" fontId="4" fillId="20" borderId="51" xfId="0" applyFont="1" applyFill="1" applyBorder="1" applyAlignment="1" applyProtection="1">
      <alignment/>
      <protection/>
    </xf>
    <xf numFmtId="0" fontId="4" fillId="20" borderId="52" xfId="0" applyFont="1" applyFill="1" applyBorder="1" applyAlignment="1">
      <alignment/>
    </xf>
  </cellXfs>
  <cellStyles count="5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Comma [0]" xfId="36"/>
    <cellStyle name="Currency [0]" xfId="37"/>
    <cellStyle name="Dålig" xfId="38"/>
    <cellStyle name="Färg1" xfId="39"/>
    <cellStyle name="Färg2" xfId="40"/>
    <cellStyle name="Färg3" xfId="41"/>
    <cellStyle name="Färg4" xfId="42"/>
    <cellStyle name="Färg5" xfId="43"/>
    <cellStyle name="Färg6" xfId="44"/>
    <cellStyle name="Followed Hyperlink" xfId="45"/>
    <cellStyle name="Förklarande text" xfId="46"/>
    <cellStyle name="Hyperlink" xfId="47"/>
    <cellStyle name="Indata" xfId="48"/>
    <cellStyle name="Komma (0)" xfId="49"/>
    <cellStyle name="Kontrollcell" xfId="50"/>
    <cellStyle name="Länkad cell" xfId="51"/>
    <cellStyle name="Neutral" xfId="52"/>
    <cellStyle name="Normal 2" xfId="53"/>
    <cellStyle name="Normal 4" xfId="54"/>
    <cellStyle name="Normal 6" xfId="55"/>
    <cellStyle name="Normal_Blankett 1" xfId="56"/>
    <cellStyle name="Percent" xfId="57"/>
    <cellStyle name="Rubrik" xfId="58"/>
    <cellStyle name="Rubrik 1" xfId="59"/>
    <cellStyle name="Rubrik 2" xfId="60"/>
    <cellStyle name="Rubrik 3" xfId="61"/>
    <cellStyle name="Rubrik 4" xfId="62"/>
    <cellStyle name="Summa" xfId="63"/>
    <cellStyle name="Comma" xfId="64"/>
    <cellStyle name="Tusental (0)_1999 (2)" xfId="65"/>
    <cellStyle name="Comma [0]" xfId="66"/>
    <cellStyle name="Utdata" xfId="67"/>
    <cellStyle name="Currency" xfId="68"/>
    <cellStyle name="Valuta (0)_1999 (2)" xfId="69"/>
    <cellStyle name="Currency [0]" xfId="70"/>
    <cellStyle name="Varningstext" xfId="71"/>
  </cellStyles>
  <dxfs count="82"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8080"/>
        </patternFill>
      </fill>
    </dxf>
    <dxf>
      <fill>
        <patternFill>
          <bgColor rgb="FFFF8080"/>
        </patternFill>
      </fill>
    </dxf>
    <dxf>
      <font>
        <b val="0"/>
        <i val="0"/>
        <color auto="1"/>
      </font>
      <fill>
        <patternFill>
          <bgColor indexed="29"/>
        </patternFill>
      </fill>
    </dxf>
    <dxf>
      <font>
        <b val="0"/>
        <i val="0"/>
        <color auto="1"/>
      </font>
      <fill>
        <patternFill>
          <bgColor indexed="29"/>
        </patternFill>
      </fill>
    </dxf>
    <dxf>
      <font>
        <b val="0"/>
        <i val="0"/>
        <color auto="1"/>
      </font>
      <fill>
        <patternFill>
          <bgColor indexed="29"/>
        </patternFill>
      </fill>
    </dxf>
    <dxf>
      <font>
        <b val="0"/>
        <i val="0"/>
        <color auto="1"/>
      </font>
      <fill>
        <patternFill>
          <bgColor indexed="29"/>
        </patternFill>
      </fill>
    </dxf>
    <dxf>
      <font>
        <b val="0"/>
        <i val="0"/>
        <color auto="1"/>
      </font>
      <fill>
        <patternFill>
          <bgColor indexed="29"/>
        </patternFill>
      </fill>
    </dxf>
    <dxf>
      <font>
        <b val="0"/>
        <i val="0"/>
        <color auto="1"/>
      </font>
      <fill>
        <patternFill>
          <bgColor indexed="29"/>
        </patternFill>
      </fill>
    </dxf>
    <dxf>
      <fill>
        <patternFill>
          <bgColor indexed="10"/>
        </patternFill>
      </fill>
    </dxf>
    <dxf>
      <fill>
        <patternFill>
          <bgColor indexed="29"/>
        </patternFill>
      </fill>
    </dxf>
    <dxf>
      <font>
        <b val="0"/>
        <i val="0"/>
        <color auto="1"/>
      </font>
      <fill>
        <patternFill>
          <bgColor indexed="29"/>
        </patternFill>
      </fill>
    </dxf>
    <dxf>
      <font>
        <b val="0"/>
        <i val="0"/>
        <color auto="1"/>
      </font>
      <fill>
        <patternFill>
          <bgColor indexed="29"/>
        </patternFill>
      </fill>
    </dxf>
    <dxf>
      <font>
        <b val="0"/>
        <i val="0"/>
        <color auto="1"/>
      </font>
      <fill>
        <patternFill>
          <bgColor indexed="29"/>
        </patternFill>
      </fill>
    </dxf>
    <dxf>
      <font>
        <b val="0"/>
        <i val="0"/>
        <color auto="1"/>
      </font>
      <fill>
        <patternFill>
          <bgColor indexed="29"/>
        </patternFill>
      </fill>
    </dxf>
    <dxf>
      <font>
        <b val="0"/>
        <i val="0"/>
        <color auto="1"/>
      </font>
      <fill>
        <patternFill>
          <bgColor indexed="29"/>
        </patternFill>
      </fill>
    </dxf>
    <dxf>
      <font>
        <b val="0"/>
        <i val="0"/>
        <color auto="1"/>
      </font>
      <fill>
        <patternFill>
          <bgColor indexed="29"/>
        </patternFill>
      </fill>
    </dxf>
    <dxf>
      <font>
        <b val="0"/>
        <i val="0"/>
        <color auto="1"/>
      </font>
      <fill>
        <patternFill>
          <bgColor indexed="29"/>
        </patternFill>
      </fill>
    </dxf>
    <dxf>
      <font>
        <b val="0"/>
        <i val="0"/>
        <color auto="1"/>
      </font>
      <fill>
        <patternFill patternType="solid">
          <bgColor indexed="29"/>
        </patternFill>
      </fill>
    </dxf>
    <dxf>
      <font>
        <b val="0"/>
        <i val="0"/>
        <color auto="1"/>
      </font>
      <fill>
        <patternFill patternType="solid">
          <bgColor indexed="29"/>
        </patternFill>
      </fill>
    </dxf>
    <dxf>
      <font>
        <b val="0"/>
        <i val="0"/>
        <color auto="1"/>
      </font>
      <fill>
        <patternFill patternType="solid">
          <bgColor indexed="29"/>
        </patternFill>
      </fill>
    </dxf>
    <dxf>
      <font>
        <b val="0"/>
        <i val="0"/>
        <color auto="1"/>
      </font>
      <fill>
        <patternFill patternType="solid">
          <bgColor indexed="29"/>
        </patternFill>
      </fill>
    </dxf>
    <dxf>
      <font>
        <b val="0"/>
        <i val="0"/>
        <color auto="1"/>
      </font>
      <fill>
        <patternFill patternType="solid">
          <bgColor indexed="29"/>
        </patternFill>
      </fill>
    </dxf>
    <dxf>
      <font>
        <b val="0"/>
        <i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lor auto="1"/>
      </font>
      <fill>
        <patternFill patternType="solid">
          <bgColor indexed="29"/>
        </patternFill>
      </fill>
    </dxf>
    <dxf>
      <fill>
        <patternFill>
          <bgColor rgb="FFFF0000"/>
        </patternFill>
      </fill>
    </dxf>
    <dxf>
      <fill>
        <patternFill>
          <bgColor rgb="FFFF8080"/>
        </patternFill>
      </fill>
    </dxf>
    <dxf>
      <font>
        <b val="0"/>
        <i val="0"/>
        <color auto="1"/>
      </font>
      <fill>
        <patternFill patternType="solid">
          <bgColor indexed="29"/>
        </patternFill>
      </fill>
    </dxf>
    <dxf>
      <font>
        <b val="0"/>
        <i val="0"/>
        <color auto="1"/>
      </font>
      <fill>
        <patternFill>
          <bgColor indexed="29"/>
        </patternFill>
      </fill>
    </dxf>
    <dxf>
      <font>
        <b val="0"/>
        <i val="0"/>
        <color auto="1"/>
      </font>
      <fill>
        <patternFill>
          <bgColor indexed="29"/>
        </patternFill>
      </fill>
    </dxf>
    <dxf>
      <font>
        <b val="0"/>
        <i val="0"/>
        <color auto="1"/>
      </font>
      <fill>
        <patternFill patternType="solid">
          <bgColor indexed="29"/>
        </patternFill>
      </fill>
    </dxf>
    <dxf>
      <font>
        <b val="0"/>
        <i val="0"/>
        <color auto="1"/>
      </font>
      <fill>
        <patternFill patternType="solid">
          <bgColor rgb="FFFF808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lor auto="1"/>
      </font>
      <fill>
        <patternFill>
          <bgColor indexed="29"/>
        </patternFill>
      </fill>
    </dxf>
    <dxf>
      <font>
        <b val="0"/>
        <i val="0"/>
        <color auto="1"/>
      </font>
      <fill>
        <patternFill patternType="solid">
          <bgColor indexed="29"/>
        </patternFill>
      </fill>
    </dxf>
    <dxf>
      <font>
        <b val="0"/>
        <i val="0"/>
        <color auto="1"/>
      </font>
      <fill>
        <patternFill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lor auto="1"/>
      </font>
      <fill>
        <patternFill patternType="solid">
          <bgColor indexed="29"/>
        </patternFill>
      </fill>
    </dxf>
    <dxf>
      <font>
        <b val="0"/>
        <i val="0"/>
        <color auto="1"/>
      </font>
      <fill>
        <patternFill patternType="solid">
          <bgColor indexed="29"/>
        </patternFill>
      </fill>
    </dxf>
    <dxf>
      <font>
        <b val="0"/>
        <i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b/>
        <i val="0"/>
        <name val="Cambria"/>
        <color rgb="FFFF0000"/>
      </font>
    </dxf>
    <dxf>
      <font>
        <b val="0"/>
        <i val="0"/>
        <color auto="1"/>
      </font>
      <fill>
        <patternFill patternType="solid">
          <bgColor indexed="10"/>
        </patternFill>
      </fill>
    </dxf>
    <dxf>
      <font>
        <color indexed="10"/>
      </font>
    </dxf>
    <dxf>
      <font>
        <color indexed="47"/>
      </font>
    </dxf>
    <dxf>
      <font>
        <b/>
        <i/>
        <color indexed="47"/>
      </font>
    </dxf>
    <dxf>
      <font>
        <color indexed="47"/>
      </font>
    </dxf>
    <dxf>
      <font>
        <b val="0"/>
        <i val="0"/>
        <color indexed="10"/>
      </font>
    </dxf>
    <dxf>
      <font>
        <color auto="1"/>
      </font>
      <fill>
        <patternFill patternType="solid">
          <bgColor indexed="10"/>
        </patternFill>
      </fill>
    </dxf>
    <dxf>
      <font>
        <color indexed="22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p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b.se/sv_/Lamna-uppgifter/Undersokningar-for-offentlig-sektor/Undersokning/?Pid=275894&amp;St=1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2">
      <selection activeCell="F2" sqref="F1:G16384"/>
    </sheetView>
  </sheetViews>
  <sheetFormatPr defaultColWidth="0" defaultRowHeight="12.75" zeroHeight="1"/>
  <cols>
    <col min="1" max="1" width="13.421875" style="788" customWidth="1"/>
    <col min="2" max="2" width="9.140625" style="788" customWidth="1"/>
    <col min="3" max="3" width="12.28125" style="788" customWidth="1"/>
    <col min="4" max="4" width="59.140625" style="788" customWidth="1"/>
    <col min="5" max="5" width="9.140625" style="788" customWidth="1"/>
    <col min="6" max="16384" width="0" style="0" hidden="1" customWidth="1"/>
  </cols>
  <sheetData>
    <row r="1" spans="1:6" ht="12.75">
      <c r="A1" s="786"/>
      <c r="B1" s="786"/>
      <c r="C1" s="786"/>
      <c r="D1" s="786"/>
      <c r="E1" s="786"/>
      <c r="F1" t="s">
        <v>503</v>
      </c>
    </row>
    <row r="2" spans="1:5" ht="12.75">
      <c r="A2" s="786"/>
      <c r="B2" s="786"/>
      <c r="C2" s="786"/>
      <c r="D2" s="786"/>
      <c r="E2" s="786"/>
    </row>
    <row r="3" spans="1:5" ht="33.75">
      <c r="A3" s="791" t="s">
        <v>715</v>
      </c>
      <c r="B3" s="786"/>
      <c r="D3" s="786"/>
      <c r="E3" s="786"/>
    </row>
    <row r="4" spans="1:5" ht="12.75">
      <c r="A4" s="786"/>
      <c r="B4" s="786"/>
      <c r="C4" s="786"/>
      <c r="D4" s="786"/>
      <c r="E4" s="786"/>
    </row>
    <row r="5" spans="1:5" ht="18">
      <c r="A5" s="787"/>
      <c r="C5" s="786"/>
      <c r="D5" s="786"/>
      <c r="E5" s="786"/>
    </row>
    <row r="6" spans="1:5" ht="12.75">
      <c r="A6" s="789"/>
      <c r="B6" s="786"/>
      <c r="C6" s="786"/>
      <c r="D6" s="786"/>
      <c r="E6" s="786"/>
    </row>
    <row r="7" spans="1:5" ht="12.75">
      <c r="A7" s="786"/>
      <c r="B7" s="786"/>
      <c r="C7" s="786"/>
      <c r="D7" s="786"/>
      <c r="E7" s="786"/>
    </row>
    <row r="8" spans="1:5" ht="12.75">
      <c r="A8" s="786"/>
      <c r="B8" s="786"/>
      <c r="C8" s="786"/>
      <c r="D8" s="786"/>
      <c r="E8" s="786"/>
    </row>
    <row r="9" spans="1:5" ht="12.75">
      <c r="A9" s="786"/>
      <c r="B9" s="786"/>
      <c r="C9" s="786"/>
      <c r="D9" s="786"/>
      <c r="E9" s="786"/>
    </row>
    <row r="10" spans="1:5" ht="12.75">
      <c r="A10" s="786"/>
      <c r="B10" s="786"/>
      <c r="C10" s="786"/>
      <c r="D10" s="786"/>
      <c r="E10" s="786"/>
    </row>
    <row r="11" spans="1:5" ht="12.75">
      <c r="A11" s="786"/>
      <c r="B11" s="786"/>
      <c r="C11" s="786"/>
      <c r="D11" s="786"/>
      <c r="E11" s="786"/>
    </row>
    <row r="12" spans="1:5" ht="33.75" customHeight="1">
      <c r="A12" s="792" t="s">
        <v>712</v>
      </c>
      <c r="B12" s="793"/>
      <c r="C12" s="793"/>
      <c r="D12" s="793"/>
      <c r="E12" s="786"/>
    </row>
    <row r="13" spans="1:5" ht="12.75">
      <c r="A13" s="786"/>
      <c r="B13" s="786"/>
      <c r="C13" s="786"/>
      <c r="D13" s="786"/>
      <c r="E13" s="786"/>
    </row>
    <row r="14" spans="1:5" ht="12.75">
      <c r="A14" s="786"/>
      <c r="B14" s="786"/>
      <c r="C14" s="786"/>
      <c r="D14" s="786"/>
      <c r="E14" s="786"/>
    </row>
    <row r="15" spans="1:5" ht="33.75" customHeight="1">
      <c r="A15" s="792" t="s">
        <v>713</v>
      </c>
      <c r="B15" s="793"/>
      <c r="C15" s="793"/>
      <c r="D15" s="793"/>
      <c r="E15" s="786"/>
    </row>
    <row r="16" spans="1:5" ht="12.75">
      <c r="A16" s="786"/>
      <c r="B16" s="786"/>
      <c r="C16" s="786"/>
      <c r="D16" s="786"/>
      <c r="E16" s="786"/>
    </row>
    <row r="17" spans="1:5" ht="12.75">
      <c r="A17" s="790" t="s">
        <v>714</v>
      </c>
      <c r="B17" s="786"/>
      <c r="C17" s="786"/>
      <c r="D17" s="786"/>
      <c r="E17" s="786"/>
    </row>
    <row r="18" spans="1:5" ht="12.75">
      <c r="A18" s="786"/>
      <c r="B18" s="786"/>
      <c r="C18" s="786"/>
      <c r="D18" s="786"/>
      <c r="E18" s="786"/>
    </row>
    <row r="19" spans="1:5" ht="12.75">
      <c r="A19" s="786"/>
      <c r="B19" s="786"/>
      <c r="C19" s="786"/>
      <c r="D19" s="786"/>
      <c r="E19" s="786"/>
    </row>
    <row r="20" spans="1:5" ht="12.75">
      <c r="A20" s="786"/>
      <c r="B20" s="786"/>
      <c r="C20" s="786"/>
      <c r="D20" s="786"/>
      <c r="E20" s="786"/>
    </row>
    <row r="21" spans="1:5" ht="12.75">
      <c r="A21" s="786"/>
      <c r="B21" s="786"/>
      <c r="C21" s="786"/>
      <c r="D21" s="786"/>
      <c r="E21" s="786"/>
    </row>
    <row r="22" spans="1:5" ht="12.75">
      <c r="A22" s="786"/>
      <c r="B22" s="786"/>
      <c r="C22" s="786"/>
      <c r="D22" s="786"/>
      <c r="E22" s="786"/>
    </row>
    <row r="23" spans="1:5" ht="12.75">
      <c r="A23" s="786"/>
      <c r="B23" s="786"/>
      <c r="C23" s="786"/>
      <c r="D23" s="786"/>
      <c r="E23" s="786"/>
    </row>
    <row r="24" spans="1:5" ht="12.75">
      <c r="A24" s="786"/>
      <c r="B24" s="786"/>
      <c r="C24" s="786"/>
      <c r="D24" s="786"/>
      <c r="E24" s="786"/>
    </row>
    <row r="25" spans="1:5" ht="12.75">
      <c r="A25" s="786"/>
      <c r="B25" s="786"/>
      <c r="C25" s="786"/>
      <c r="D25" s="786"/>
      <c r="E25" s="786"/>
    </row>
    <row r="26" spans="1:5" ht="12.75">
      <c r="A26" s="786"/>
      <c r="B26" s="786"/>
      <c r="C26" s="786"/>
      <c r="D26" s="786"/>
      <c r="E26" s="786"/>
    </row>
    <row r="27" spans="1:5" ht="12.75">
      <c r="A27" s="786"/>
      <c r="B27" s="786"/>
      <c r="C27" s="786"/>
      <c r="D27" s="786"/>
      <c r="E27" s="786"/>
    </row>
    <row r="28" spans="1:5" ht="12.75">
      <c r="A28" s="786"/>
      <c r="B28" s="786"/>
      <c r="C28" s="786"/>
      <c r="D28" s="786"/>
      <c r="E28" s="786"/>
    </row>
    <row r="29" spans="1:5" ht="12.75">
      <c r="A29" s="786"/>
      <c r="B29" s="786"/>
      <c r="C29" s="786"/>
      <c r="D29" s="786"/>
      <c r="E29" s="786"/>
    </row>
    <row r="30" spans="1:5" ht="12.75">
      <c r="A30" s="786"/>
      <c r="B30" s="786"/>
      <c r="C30" s="786"/>
      <c r="D30" s="786"/>
      <c r="E30" s="786"/>
    </row>
    <row r="31" spans="1:5" ht="12.75">
      <c r="A31" s="786"/>
      <c r="B31" s="786"/>
      <c r="C31" s="786"/>
      <c r="D31" s="786"/>
      <c r="E31" s="786"/>
    </row>
    <row r="32" spans="1:5" ht="12.75">
      <c r="A32" s="786"/>
      <c r="B32" s="786"/>
      <c r="C32" s="786"/>
      <c r="D32" s="786"/>
      <c r="E32" s="786"/>
    </row>
    <row r="33" spans="1:5" ht="12.75">
      <c r="A33" s="786"/>
      <c r="B33" s="786"/>
      <c r="C33" s="786"/>
      <c r="D33" s="786"/>
      <c r="E33" s="786"/>
    </row>
    <row r="34" spans="1:5" ht="12.75">
      <c r="A34" s="786"/>
      <c r="B34" s="786"/>
      <c r="C34" s="786"/>
      <c r="D34" s="786"/>
      <c r="E34" s="786"/>
    </row>
    <row r="35" spans="1:5" ht="12.75">
      <c r="A35" s="786"/>
      <c r="B35" s="786"/>
      <c r="C35" s="786"/>
      <c r="D35" s="786"/>
      <c r="E35" s="786"/>
    </row>
    <row r="36" spans="1:5" ht="12.75">
      <c r="A36" s="786"/>
      <c r="B36" s="786"/>
      <c r="C36" s="786"/>
      <c r="D36" s="786"/>
      <c r="E36" s="786"/>
    </row>
    <row r="37" spans="1:5" ht="12.75">
      <c r="A37" s="786"/>
      <c r="B37" s="786"/>
      <c r="C37" s="786"/>
      <c r="D37" s="786"/>
      <c r="E37" s="786"/>
    </row>
    <row r="38" spans="1:5" ht="12.75">
      <c r="A38" s="786"/>
      <c r="B38" s="786"/>
      <c r="C38" s="786"/>
      <c r="D38" s="786"/>
      <c r="E38" s="786"/>
    </row>
    <row r="39" spans="1:5" ht="12.75">
      <c r="A39" s="786"/>
      <c r="B39" s="786"/>
      <c r="C39" s="786"/>
      <c r="D39" s="786"/>
      <c r="E39" s="786"/>
    </row>
    <row r="40" spans="1:5" ht="12.75">
      <c r="A40" s="789"/>
      <c r="B40" s="786"/>
      <c r="C40" s="786"/>
      <c r="D40" s="786"/>
      <c r="E40" s="786"/>
    </row>
    <row r="41" spans="1:5" ht="12.75">
      <c r="A41" s="786"/>
      <c r="B41" s="786"/>
      <c r="C41" s="786"/>
      <c r="D41" s="786"/>
      <c r="E41" s="786"/>
    </row>
    <row r="42" ht="12.75" hidden="1">
      <c r="A42" s="788" t="s">
        <v>503</v>
      </c>
    </row>
  </sheetData>
  <sheetProtection/>
  <mergeCells count="2">
    <mergeCell ref="A12:D12"/>
    <mergeCell ref="A15:D15"/>
  </mergeCells>
  <hyperlinks>
    <hyperlink ref="A17" r:id="rId1" display="http://www.scb.se/RSlandsting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="80" zoomScaleNormal="80" zoomScalePageLayoutView="0" workbookViewId="0" topLeftCell="A5">
      <selection activeCell="B11" sqref="B11"/>
    </sheetView>
  </sheetViews>
  <sheetFormatPr defaultColWidth="0" defaultRowHeight="12.75" zeroHeight="1"/>
  <cols>
    <col min="1" max="1" width="13.7109375" style="98" customWidth="1"/>
    <col min="2" max="2" width="65.28125" style="98" customWidth="1"/>
    <col min="3" max="3" width="12.7109375" style="98" customWidth="1"/>
    <col min="4" max="4" width="12.8515625" style="110" customWidth="1"/>
    <col min="5" max="5" width="10.57421875" style="110" customWidth="1"/>
    <col min="6" max="6" width="9.140625" style="110" hidden="1" customWidth="1"/>
    <col min="7" max="8" width="0" style="110" hidden="1" customWidth="1"/>
    <col min="9" max="9" width="9.140625" style="110" hidden="1" customWidth="1"/>
    <col min="10" max="11" width="0" style="110" hidden="1" customWidth="1"/>
    <col min="12" max="16384" width="9.140625" style="110" hidden="1" customWidth="1"/>
  </cols>
  <sheetData>
    <row r="1" spans="1:5" ht="24.75" customHeight="1">
      <c r="A1" s="2" t="s">
        <v>352</v>
      </c>
      <c r="B1" s="2"/>
      <c r="C1" s="2"/>
      <c r="D1" s="2"/>
      <c r="E1" s="2"/>
    </row>
    <row r="2" spans="1:4" s="294" customFormat="1" ht="15" customHeight="1" thickBot="1">
      <c r="A2" s="290" t="s">
        <v>257</v>
      </c>
      <c r="B2" s="290" t="s">
        <v>266</v>
      </c>
      <c r="C2" s="290" t="s">
        <v>267</v>
      </c>
      <c r="D2" s="358"/>
    </row>
    <row r="3" spans="1:5" s="225" customFormat="1" ht="13.5" customHeight="1">
      <c r="A3" s="251" t="s">
        <v>404</v>
      </c>
      <c r="B3" s="50" t="s">
        <v>165</v>
      </c>
      <c r="C3" s="398" t="s">
        <v>69</v>
      </c>
      <c r="D3" s="566" t="s">
        <v>69</v>
      </c>
      <c r="E3" s="99"/>
    </row>
    <row r="4" spans="1:5" s="225" customFormat="1" ht="17.25" customHeight="1">
      <c r="A4" s="367">
        <v>2013</v>
      </c>
      <c r="B4" s="243"/>
      <c r="C4" s="399">
        <v>2014</v>
      </c>
      <c r="D4" s="567">
        <v>2013</v>
      </c>
      <c r="E4" s="99"/>
    </row>
    <row r="5" spans="1:4" s="225" customFormat="1" ht="15" customHeight="1">
      <c r="A5" s="257" t="s">
        <v>206</v>
      </c>
      <c r="B5" s="27" t="s">
        <v>70</v>
      </c>
      <c r="C5" s="749">
        <v>139427.502</v>
      </c>
      <c r="D5" s="750">
        <v>133587</v>
      </c>
    </row>
    <row r="6" spans="1:4" ht="25.5" customHeight="1">
      <c r="A6" s="258" t="s">
        <v>469</v>
      </c>
      <c r="B6" s="22" t="s">
        <v>425</v>
      </c>
      <c r="C6" s="688">
        <v>90872.68</v>
      </c>
      <c r="D6" s="751">
        <v>87249.318</v>
      </c>
    </row>
    <row r="7" spans="1:5" s="219" customFormat="1" ht="14.25" customHeight="1">
      <c r="A7" s="258" t="s">
        <v>71</v>
      </c>
      <c r="B7" s="22" t="s">
        <v>449</v>
      </c>
      <c r="C7" s="688">
        <v>1321.321</v>
      </c>
      <c r="D7" s="752">
        <v>1249.424</v>
      </c>
      <c r="E7" s="110"/>
    </row>
    <row r="8" spans="1:5" ht="15" customHeight="1">
      <c r="A8" s="258" t="s">
        <v>434</v>
      </c>
      <c r="B8" s="22" t="s">
        <v>405</v>
      </c>
      <c r="C8" s="688">
        <v>15451.974</v>
      </c>
      <c r="D8" s="752">
        <v>14281.171</v>
      </c>
      <c r="E8" s="226"/>
    </row>
    <row r="9" spans="1:6" s="219" customFormat="1" ht="15" customHeight="1">
      <c r="A9" s="271" t="s">
        <v>299</v>
      </c>
      <c r="B9" s="22" t="s">
        <v>491</v>
      </c>
      <c r="C9" s="688">
        <v>4280.655</v>
      </c>
      <c r="D9" s="752">
        <v>4100.01</v>
      </c>
      <c r="E9" s="110"/>
      <c r="F9" s="219" t="e">
        <f>IF(ABS(C9-#REF!)&lt;2,"",IF(ABS(C9-#REF!)&gt;1,"Varför skillnad mot bokslutet?"))</f>
        <v>#REF!</v>
      </c>
    </row>
    <row r="10" spans="1:6" s="219" customFormat="1" ht="15" customHeight="1">
      <c r="A10" s="271" t="s">
        <v>300</v>
      </c>
      <c r="B10" s="22" t="s">
        <v>446</v>
      </c>
      <c r="C10" s="688">
        <v>3881.547</v>
      </c>
      <c r="D10" s="752">
        <v>3398.979</v>
      </c>
      <c r="E10" s="110"/>
      <c r="F10" s="219" t="e">
        <f>IF(ABS(C10-#REF!)&lt;2,"",IF(ABS(C10-#REF!)&gt;1,"Varför skillnad mot bokslutet?"))</f>
        <v>#REF!</v>
      </c>
    </row>
    <row r="11" spans="1:6" s="219" customFormat="1" ht="15" customHeight="1">
      <c r="A11" s="258" t="s">
        <v>158</v>
      </c>
      <c r="B11" s="22" t="s">
        <v>447</v>
      </c>
      <c r="C11" s="688">
        <v>6780.804</v>
      </c>
      <c r="D11" s="752">
        <v>6501.126</v>
      </c>
      <c r="E11" s="110"/>
      <c r="F11" s="219" t="e">
        <f>IF(ABS(C11-#REF!)&lt;2,"",IF(ABS(C11-#REF!)&gt;1,"Varför skillnad mot bokslutet?"))</f>
        <v>#REF!</v>
      </c>
    </row>
    <row r="12" spans="1:4" ht="15" customHeight="1">
      <c r="A12" s="258" t="s">
        <v>73</v>
      </c>
      <c r="B12" s="22" t="s">
        <v>72</v>
      </c>
      <c r="C12" s="688">
        <v>30949.651</v>
      </c>
      <c r="D12" s="752">
        <v>29949.701</v>
      </c>
    </row>
    <row r="13" spans="1:4" ht="15" customHeight="1">
      <c r="A13" s="258" t="s">
        <v>468</v>
      </c>
      <c r="B13" s="22" t="s">
        <v>74</v>
      </c>
      <c r="C13" s="688">
        <v>2153.197</v>
      </c>
      <c r="D13" s="752">
        <v>2105.641</v>
      </c>
    </row>
    <row r="14" spans="1:4" s="225" customFormat="1" ht="15" customHeight="1">
      <c r="A14" s="259" t="s">
        <v>76</v>
      </c>
      <c r="B14" s="23" t="s">
        <v>75</v>
      </c>
      <c r="C14" s="753">
        <v>129124.562</v>
      </c>
      <c r="D14" s="754">
        <v>122326.303</v>
      </c>
    </row>
    <row r="15" spans="1:4" ht="15" customHeight="1">
      <c r="A15" s="258" t="s">
        <v>29</v>
      </c>
      <c r="B15" s="22" t="s">
        <v>77</v>
      </c>
      <c r="C15" s="688">
        <v>54760.317</v>
      </c>
      <c r="D15" s="752">
        <v>51951.979</v>
      </c>
    </row>
    <row r="16" spans="1:4" ht="15" customHeight="1">
      <c r="A16" s="258" t="s">
        <v>79</v>
      </c>
      <c r="B16" s="22" t="s">
        <v>78</v>
      </c>
      <c r="C16" s="688">
        <v>9915.075</v>
      </c>
      <c r="D16" s="752">
        <v>9365.614</v>
      </c>
    </row>
    <row r="17" spans="1:5" s="219" customFormat="1" ht="15" customHeight="1">
      <c r="A17" s="271" t="s">
        <v>254</v>
      </c>
      <c r="B17" s="22" t="s">
        <v>445</v>
      </c>
      <c r="C17" s="688">
        <v>235.429</v>
      </c>
      <c r="D17" s="752">
        <v>315.193</v>
      </c>
      <c r="E17" s="110"/>
    </row>
    <row r="18" spans="1:4" ht="15" customHeight="1">
      <c r="A18" s="258" t="s">
        <v>81</v>
      </c>
      <c r="B18" s="22" t="s">
        <v>80</v>
      </c>
      <c r="C18" s="688">
        <v>36925.157</v>
      </c>
      <c r="D18" s="752">
        <v>35260.553</v>
      </c>
    </row>
    <row r="19" spans="1:5" s="219" customFormat="1" ht="24.75" customHeight="1">
      <c r="A19" s="258" t="s">
        <v>312</v>
      </c>
      <c r="B19" s="22" t="s">
        <v>488</v>
      </c>
      <c r="C19" s="688">
        <v>20004</v>
      </c>
      <c r="D19" s="752">
        <v>19675.054</v>
      </c>
      <c r="E19" s="110"/>
    </row>
    <row r="20" spans="1:5" s="219" customFormat="1" ht="15" customHeight="1">
      <c r="A20" s="38" t="s">
        <v>467</v>
      </c>
      <c r="B20" s="24" t="s">
        <v>487</v>
      </c>
      <c r="C20" s="688">
        <v>7831</v>
      </c>
      <c r="D20" s="752">
        <v>7105.359</v>
      </c>
      <c r="E20" s="110"/>
    </row>
    <row r="21" spans="1:4" ht="15" customHeight="1">
      <c r="A21" s="38" t="s">
        <v>255</v>
      </c>
      <c r="B21" s="24" t="s">
        <v>444</v>
      </c>
      <c r="C21" s="688">
        <v>7971.039</v>
      </c>
      <c r="D21" s="752">
        <v>7455.607</v>
      </c>
    </row>
    <row r="22" spans="1:5" s="219" customFormat="1" ht="15" customHeight="1">
      <c r="A22" s="94" t="s">
        <v>82</v>
      </c>
      <c r="B22" s="25" t="s">
        <v>304</v>
      </c>
      <c r="C22" s="688">
        <v>571.143</v>
      </c>
      <c r="D22" s="752">
        <v>568.375</v>
      </c>
      <c r="E22" s="110"/>
    </row>
    <row r="23" spans="1:4" ht="15" customHeight="1">
      <c r="A23" s="94" t="s">
        <v>84</v>
      </c>
      <c r="B23" s="25" t="s">
        <v>83</v>
      </c>
      <c r="C23" s="688">
        <v>5034.137</v>
      </c>
      <c r="D23" s="752">
        <v>4892.739</v>
      </c>
    </row>
    <row r="24" spans="1:5" s="219" customFormat="1" ht="15" customHeight="1">
      <c r="A24" s="94" t="s">
        <v>85</v>
      </c>
      <c r="B24" s="25" t="s">
        <v>443</v>
      </c>
      <c r="C24" s="688">
        <v>1166.09</v>
      </c>
      <c r="D24" s="752">
        <v>1164.404</v>
      </c>
      <c r="E24" s="110"/>
    </row>
    <row r="25" spans="1:4" ht="15" customHeight="1">
      <c r="A25" s="94" t="s">
        <v>87</v>
      </c>
      <c r="B25" s="25" t="s">
        <v>86</v>
      </c>
      <c r="C25" s="688">
        <v>22489.876</v>
      </c>
      <c r="D25" s="752">
        <v>20855.418</v>
      </c>
    </row>
    <row r="26" spans="1:4" ht="15" customHeight="1">
      <c r="A26" s="25" t="s">
        <v>362</v>
      </c>
      <c r="B26" s="25" t="s">
        <v>490</v>
      </c>
      <c r="C26" s="688">
        <v>733.653</v>
      </c>
      <c r="D26" s="752">
        <v>676.917</v>
      </c>
    </row>
    <row r="27" spans="1:4" ht="15" customHeight="1">
      <c r="A27" s="25" t="s">
        <v>363</v>
      </c>
      <c r="B27" s="25" t="s">
        <v>441</v>
      </c>
      <c r="C27" s="688">
        <v>469.237</v>
      </c>
      <c r="D27" s="752">
        <v>435.6</v>
      </c>
    </row>
    <row r="28" spans="1:4" ht="15" customHeight="1">
      <c r="A28" s="25" t="s">
        <v>364</v>
      </c>
      <c r="B28" s="25" t="s">
        <v>442</v>
      </c>
      <c r="C28" s="688">
        <v>234.294</v>
      </c>
      <c r="D28" s="752">
        <v>208.2</v>
      </c>
    </row>
    <row r="29" spans="1:4" s="225" customFormat="1" ht="15" customHeight="1">
      <c r="A29" s="255" t="s">
        <v>89</v>
      </c>
      <c r="B29" s="21" t="s">
        <v>88</v>
      </c>
      <c r="C29" s="753">
        <v>39217.886</v>
      </c>
      <c r="D29" s="754">
        <v>37371.036</v>
      </c>
    </row>
    <row r="30" spans="1:4" ht="15" customHeight="1">
      <c r="A30" s="94" t="s">
        <v>91</v>
      </c>
      <c r="B30" s="25" t="s">
        <v>90</v>
      </c>
      <c r="C30" s="688">
        <v>8088.101</v>
      </c>
      <c r="D30" s="752">
        <v>7856.819</v>
      </c>
    </row>
    <row r="31" spans="1:5" s="219" customFormat="1" ht="15" customHeight="1">
      <c r="A31" s="94" t="s">
        <v>92</v>
      </c>
      <c r="B31" s="25" t="s">
        <v>440</v>
      </c>
      <c r="C31" s="688">
        <v>1715.986</v>
      </c>
      <c r="D31" s="752">
        <v>1751.741</v>
      </c>
      <c r="E31" s="110"/>
    </row>
    <row r="32" spans="1:4" ht="15" customHeight="1">
      <c r="A32" s="94" t="s">
        <v>94</v>
      </c>
      <c r="B32" s="25" t="s">
        <v>93</v>
      </c>
      <c r="C32" s="688">
        <v>1721.757</v>
      </c>
      <c r="D32" s="752">
        <v>1836.776</v>
      </c>
    </row>
    <row r="33" spans="1:4" ht="15" customHeight="1">
      <c r="A33" s="347" t="s">
        <v>314</v>
      </c>
      <c r="B33" s="348" t="s">
        <v>315</v>
      </c>
      <c r="C33" s="688">
        <v>1191.377</v>
      </c>
      <c r="D33" s="752">
        <v>1251.328</v>
      </c>
    </row>
    <row r="34" spans="1:4" ht="15" customHeight="1">
      <c r="A34" s="94" t="s">
        <v>96</v>
      </c>
      <c r="B34" s="25" t="s">
        <v>95</v>
      </c>
      <c r="C34" s="688">
        <v>2387.728</v>
      </c>
      <c r="D34" s="752">
        <v>2330.904</v>
      </c>
    </row>
    <row r="35" spans="1:5" s="219" customFormat="1" ht="15" customHeight="1">
      <c r="A35" s="94" t="s">
        <v>97</v>
      </c>
      <c r="B35" s="25" t="s">
        <v>439</v>
      </c>
      <c r="C35" s="688">
        <v>368.342</v>
      </c>
      <c r="D35" s="752">
        <v>358.571</v>
      </c>
      <c r="E35" s="110"/>
    </row>
    <row r="36" spans="1:5" s="219" customFormat="1" ht="15" customHeight="1">
      <c r="A36" s="94" t="s">
        <v>98</v>
      </c>
      <c r="B36" s="25" t="s">
        <v>448</v>
      </c>
      <c r="C36" s="688">
        <v>1558.988</v>
      </c>
      <c r="D36" s="752">
        <v>1517.183</v>
      </c>
      <c r="E36" s="110"/>
    </row>
    <row r="37" spans="1:4" ht="15" customHeight="1">
      <c r="A37" s="94" t="s">
        <v>100</v>
      </c>
      <c r="B37" s="25" t="s">
        <v>99</v>
      </c>
      <c r="C37" s="688">
        <v>713.367</v>
      </c>
      <c r="D37" s="752">
        <v>673.423</v>
      </c>
    </row>
    <row r="38" spans="1:4" ht="15" customHeight="1">
      <c r="A38" s="94" t="s">
        <v>102</v>
      </c>
      <c r="B38" s="25" t="s">
        <v>101</v>
      </c>
      <c r="C38" s="688">
        <v>1531.547</v>
      </c>
      <c r="D38" s="752">
        <v>1473.259</v>
      </c>
    </row>
    <row r="39" spans="1:5" s="219" customFormat="1" ht="15" customHeight="1">
      <c r="A39" s="94" t="s">
        <v>103</v>
      </c>
      <c r="B39" s="25" t="s">
        <v>437</v>
      </c>
      <c r="C39" s="688">
        <v>992.552</v>
      </c>
      <c r="D39" s="752">
        <v>942.496</v>
      </c>
      <c r="E39" s="110"/>
    </row>
    <row r="40" spans="1:5" s="219" customFormat="1" ht="15" customHeight="1">
      <c r="A40" s="347" t="s">
        <v>305</v>
      </c>
      <c r="B40" s="25" t="s">
        <v>438</v>
      </c>
      <c r="C40" s="688">
        <v>276.547</v>
      </c>
      <c r="D40" s="752">
        <v>269.222</v>
      </c>
      <c r="E40" s="110"/>
    </row>
    <row r="41" spans="1:5" s="219" customFormat="1" ht="15" customHeight="1">
      <c r="A41" s="390" t="s">
        <v>483</v>
      </c>
      <c r="B41" s="25" t="s">
        <v>478</v>
      </c>
      <c r="C41" s="688">
        <v>0</v>
      </c>
      <c r="D41" s="752"/>
      <c r="E41" s="110"/>
    </row>
    <row r="42" spans="1:4" ht="15" customHeight="1">
      <c r="A42" s="94" t="s">
        <v>104</v>
      </c>
      <c r="B42" s="25" t="s">
        <v>194</v>
      </c>
      <c r="C42" s="688">
        <v>89.019</v>
      </c>
      <c r="D42" s="752">
        <v>60.79</v>
      </c>
    </row>
    <row r="43" spans="1:5" s="219" customFormat="1" ht="15" customHeight="1">
      <c r="A43" s="94" t="s">
        <v>105</v>
      </c>
      <c r="B43" s="25" t="s">
        <v>435</v>
      </c>
      <c r="C43" s="688">
        <v>92.219</v>
      </c>
      <c r="D43" s="752">
        <v>66.19</v>
      </c>
      <c r="E43" s="110"/>
    </row>
    <row r="44" spans="1:5" s="219" customFormat="1" ht="15" customHeight="1">
      <c r="A44" s="94" t="s">
        <v>106</v>
      </c>
      <c r="B44" s="25" t="s">
        <v>436</v>
      </c>
      <c r="C44" s="688">
        <v>-3.6</v>
      </c>
      <c r="D44" s="752">
        <v>-5.3</v>
      </c>
      <c r="E44" s="110"/>
    </row>
    <row r="45" spans="1:4" ht="15" customHeight="1">
      <c r="A45" s="94" t="s">
        <v>107</v>
      </c>
      <c r="B45" s="25" t="s">
        <v>361</v>
      </c>
      <c r="C45" s="688">
        <v>257.18</v>
      </c>
      <c r="D45" s="752">
        <v>115.632</v>
      </c>
    </row>
    <row r="46" spans="1:5" ht="15" customHeight="1">
      <c r="A46" s="94" t="s">
        <v>109</v>
      </c>
      <c r="B46" s="25" t="s">
        <v>108</v>
      </c>
      <c r="C46" s="688">
        <v>8717.775</v>
      </c>
      <c r="D46" s="752">
        <v>8345.25</v>
      </c>
      <c r="E46" s="226"/>
    </row>
    <row r="47" spans="1:5" s="219" customFormat="1" ht="15" customHeight="1">
      <c r="A47" s="328" t="s">
        <v>302</v>
      </c>
      <c r="B47" s="25" t="s">
        <v>466</v>
      </c>
      <c r="C47" s="755">
        <v>14514.035</v>
      </c>
      <c r="D47" s="756">
        <v>13426.855</v>
      </c>
      <c r="E47" s="110"/>
    </row>
    <row r="48" spans="1:4" ht="15" customHeight="1" thickBot="1">
      <c r="A48" s="297" t="s">
        <v>156</v>
      </c>
      <c r="B48" s="26" t="s">
        <v>334</v>
      </c>
      <c r="C48" s="757">
        <v>307765.95</v>
      </c>
      <c r="D48" s="758">
        <v>293288</v>
      </c>
    </row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</sheetData>
  <sheetProtection/>
  <conditionalFormatting sqref="C7">
    <cfRule type="cellIs" priority="11" dxfId="0" operator="lessThan" stopIfTrue="1">
      <formula>-1</formula>
    </cfRule>
    <cfRule type="expression" priority="12" dxfId="4" stopIfTrue="1">
      <formula>IF(AND(C$7&gt;C$6),SUM(C$6-C$7)&lt;-0.1)</formula>
    </cfRule>
  </conditionalFormatting>
  <conditionalFormatting sqref="C9:C11">
    <cfRule type="cellIs" priority="13" dxfId="0" operator="lessThan" stopIfTrue="1">
      <formula>-1</formula>
    </cfRule>
    <cfRule type="expression" priority="14" dxfId="4" stopIfTrue="1">
      <formula>IF(AND(SUM(C$9:C$11)&gt;C$8),SUM(C$8-C$9-C$10-C$11)&lt;-0.1)</formula>
    </cfRule>
  </conditionalFormatting>
  <conditionalFormatting sqref="C17">
    <cfRule type="cellIs" priority="17" dxfId="0" operator="lessThan" stopIfTrue="1">
      <formula>-1</formula>
    </cfRule>
    <cfRule type="expression" priority="18" dxfId="4" stopIfTrue="1">
      <formula>IF(AND(C$17&gt;C$16),SUM(C$16-C$17)&lt;-0.1)</formula>
    </cfRule>
  </conditionalFormatting>
  <conditionalFormatting sqref="C19:C21">
    <cfRule type="cellIs" priority="19" dxfId="0" operator="lessThan" stopIfTrue="1">
      <formula>-1</formula>
    </cfRule>
    <cfRule type="expression" priority="20" dxfId="4" stopIfTrue="1">
      <formula>IF(AND(SUM(C$19:C$21)&gt;C$18),SUM(C$18-C$19-C$20-C$21)&lt;-0.1)</formula>
    </cfRule>
  </conditionalFormatting>
  <conditionalFormatting sqref="C24">
    <cfRule type="cellIs" priority="21" dxfId="0" operator="lessThan" stopIfTrue="1">
      <formula>-1</formula>
    </cfRule>
    <cfRule type="expression" priority="22" dxfId="4" stopIfTrue="1">
      <formula>IF(AND(C$24&gt;C$23),SUM(C$23-C$24)&lt;-0.1)</formula>
    </cfRule>
  </conditionalFormatting>
  <conditionalFormatting sqref="C31">
    <cfRule type="cellIs" priority="23" dxfId="0" operator="lessThan" stopIfTrue="1">
      <formula>-1</formula>
    </cfRule>
    <cfRule type="expression" priority="24" dxfId="4" stopIfTrue="1">
      <formula>IF(AND(C$31&gt;C$30),SUM(C$30-C$31)&lt;-0.1)</formula>
    </cfRule>
  </conditionalFormatting>
  <conditionalFormatting sqref="C35:C36">
    <cfRule type="cellIs" priority="25" dxfId="0" operator="lessThan" stopIfTrue="1">
      <formula>-1</formula>
    </cfRule>
    <cfRule type="expression" priority="26" dxfId="4" stopIfTrue="1">
      <formula>IF(AND(SUM(C$35:C36)&gt;C$34),SUM(C$34-C$35-C$36)&lt;-0.1)</formula>
    </cfRule>
  </conditionalFormatting>
  <conditionalFormatting sqref="C39">
    <cfRule type="cellIs" priority="27" dxfId="0" operator="lessThan" stopIfTrue="1">
      <formula>-1</formula>
    </cfRule>
    <cfRule type="expression" priority="28" dxfId="4" stopIfTrue="1">
      <formula>IF(AND(SUM(C$39:C40)&gt;C$38),SUM(C$38-C$39-C$40)&lt;-0.1)</formula>
    </cfRule>
  </conditionalFormatting>
  <conditionalFormatting sqref="C22">
    <cfRule type="cellIs" priority="37" dxfId="0" operator="lessThan" stopIfTrue="1">
      <formula>-1</formula>
    </cfRule>
    <cfRule type="expression" priority="38" dxfId="4" stopIfTrue="1">
      <formula>IF(AND(C22&gt;C21),SUM(C21-C22)&lt;-0.1)</formula>
    </cfRule>
  </conditionalFormatting>
  <conditionalFormatting sqref="C40:C41">
    <cfRule type="cellIs" priority="143" dxfId="0" operator="lessThan" stopIfTrue="1">
      <formula>-1</formula>
    </cfRule>
    <cfRule type="expression" priority="144" dxfId="4" stopIfTrue="1">
      <formula>IF(AND(SUM(C$39:C42)&gt;C$38),SUM(C$38-C$39-C$40)&lt;-0.1)</formula>
    </cfRule>
  </conditionalFormatting>
  <dataValidations count="1">
    <dataValidation type="decimal" allowBlank="1" showErrorMessage="1" error="Endast tal ska anges!" sqref="C5:C48">
      <formula1>-99999</formula1>
      <formula2>999999</formula2>
    </dataValidation>
  </dataValidations>
  <printOptions/>
  <pageMargins left="0" right="0" top="0" bottom="0" header="0" footer="0.1968503937007874"/>
  <pageSetup horizontalDpi="600" verticalDpi="600" orientation="landscape" paperSize="9" scale="60" r:id="rId1"/>
  <headerFooter alignWithMargins="0">
    <oddHeader>&amp;L&amp;9Statistiska centralbyrån
Offentlig ekonomi
701 89 Örebro&amp;R&amp;9&amp;D</oddHeader>
    <oddFooter>&amp;R&amp;P</oddFooter>
  </headerFooter>
  <colBreaks count="1" manualBreakCount="1">
    <brk id="5" max="6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L48"/>
  <sheetViews>
    <sheetView zoomScale="80" zoomScaleNormal="80" zoomScalePageLayoutView="0" workbookViewId="0" topLeftCell="A19">
      <selection activeCell="G36" sqref="G36"/>
    </sheetView>
  </sheetViews>
  <sheetFormatPr defaultColWidth="0" defaultRowHeight="12.75" zeroHeight="1"/>
  <cols>
    <col min="1" max="1" width="10.57421875" style="114" customWidth="1"/>
    <col min="2" max="2" width="36.7109375" style="114" customWidth="1"/>
    <col min="3" max="3" width="12.7109375" style="114" customWidth="1"/>
    <col min="4" max="4" width="11.00390625" style="114" customWidth="1"/>
    <col min="5" max="5" width="12.57421875" style="114" customWidth="1"/>
    <col min="6" max="8" width="11.00390625" style="114" customWidth="1"/>
    <col min="9" max="9" width="9.57421875" style="114" customWidth="1"/>
    <col min="10" max="10" width="10.57421875" style="114" customWidth="1"/>
    <col min="11" max="12" width="11.00390625" style="114" customWidth="1"/>
    <col min="13" max="14" width="0" style="114" hidden="1" customWidth="1"/>
    <col min="15" max="16384" width="58.421875" style="114" hidden="1" customWidth="1"/>
  </cols>
  <sheetData>
    <row r="1" spans="1:12" ht="24.75" customHeight="1">
      <c r="A1" s="2" t="s">
        <v>353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294" customFormat="1" ht="12.75" thickBot="1">
      <c r="A2" s="305" t="s">
        <v>257</v>
      </c>
      <c r="B2" s="305" t="s">
        <v>266</v>
      </c>
      <c r="C2" s="305" t="s">
        <v>267</v>
      </c>
      <c r="D2" s="305" t="s">
        <v>268</v>
      </c>
      <c r="E2" s="305" t="s">
        <v>269</v>
      </c>
      <c r="F2" s="305" t="s">
        <v>278</v>
      </c>
      <c r="G2" s="305" t="s">
        <v>279</v>
      </c>
      <c r="H2" s="305" t="s">
        <v>280</v>
      </c>
      <c r="I2" s="305" t="s">
        <v>281</v>
      </c>
      <c r="J2" s="305" t="s">
        <v>282</v>
      </c>
      <c r="K2" s="305" t="s">
        <v>283</v>
      </c>
      <c r="L2" s="305" t="s">
        <v>296</v>
      </c>
    </row>
    <row r="3" spans="1:12" ht="15.75" customHeight="1">
      <c r="A3" s="321" t="s">
        <v>133</v>
      </c>
      <c r="B3" s="10" t="s">
        <v>35</v>
      </c>
      <c r="C3" s="91" t="s">
        <v>190</v>
      </c>
      <c r="D3" s="91"/>
      <c r="E3" s="92"/>
      <c r="F3" s="92"/>
      <c r="G3" s="92"/>
      <c r="H3" s="92"/>
      <c r="I3" s="92"/>
      <c r="J3" s="92"/>
      <c r="K3" s="92"/>
      <c r="L3" s="93"/>
    </row>
    <row r="4" spans="1:12" ht="15.75" customHeight="1">
      <c r="A4" s="272"/>
      <c r="B4" s="9"/>
      <c r="C4" s="378" t="s">
        <v>113</v>
      </c>
      <c r="D4" s="6" t="s">
        <v>122</v>
      </c>
      <c r="E4" s="19" t="s">
        <v>115</v>
      </c>
      <c r="F4" s="19" t="s">
        <v>114</v>
      </c>
      <c r="G4" s="19" t="s">
        <v>166</v>
      </c>
      <c r="H4" s="19" t="s">
        <v>120</v>
      </c>
      <c r="I4" s="19" t="s">
        <v>116</v>
      </c>
      <c r="J4" s="19" t="s">
        <v>432</v>
      </c>
      <c r="K4" s="19" t="s">
        <v>406</v>
      </c>
      <c r="L4" s="349" t="s">
        <v>325</v>
      </c>
    </row>
    <row r="5" spans="1:12" ht="15.75" customHeight="1">
      <c r="A5" s="272"/>
      <c r="B5" s="9"/>
      <c r="C5" s="6"/>
      <c r="D5" s="6" t="s">
        <v>123</v>
      </c>
      <c r="E5" s="6" t="s">
        <v>117</v>
      </c>
      <c r="F5" s="6" t="s">
        <v>148</v>
      </c>
      <c r="G5" s="6" t="s">
        <v>167</v>
      </c>
      <c r="H5" s="6" t="s">
        <v>174</v>
      </c>
      <c r="I5" s="6"/>
      <c r="J5" s="6" t="s">
        <v>431</v>
      </c>
      <c r="K5" s="6" t="s">
        <v>118</v>
      </c>
      <c r="L5" s="349"/>
    </row>
    <row r="6" spans="1:12" ht="15" customHeight="1">
      <c r="A6" s="273"/>
      <c r="B6" s="8"/>
      <c r="C6" s="5"/>
      <c r="D6" s="5"/>
      <c r="E6" s="5" t="s">
        <v>201</v>
      </c>
      <c r="F6" s="5"/>
      <c r="G6" s="5"/>
      <c r="H6" s="5" t="s">
        <v>121</v>
      </c>
      <c r="I6" s="5"/>
      <c r="J6" s="5" t="s">
        <v>430</v>
      </c>
      <c r="K6" s="5"/>
      <c r="L6" s="350"/>
    </row>
    <row r="7" spans="1:12" s="227" customFormat="1" ht="15.75" customHeight="1">
      <c r="A7" s="67" t="s">
        <v>202</v>
      </c>
      <c r="B7" s="31" t="s">
        <v>367</v>
      </c>
      <c r="C7" s="759">
        <v>598.796</v>
      </c>
      <c r="D7" s="759">
        <v>299.155</v>
      </c>
      <c r="E7" s="759">
        <v>1.144</v>
      </c>
      <c r="F7" s="759">
        <v>16.740000000000002</v>
      </c>
      <c r="G7" s="759">
        <v>0.23500000000000001</v>
      </c>
      <c r="H7" s="759">
        <v>109.784</v>
      </c>
      <c r="I7" s="759">
        <v>93.47600000000001</v>
      </c>
      <c r="J7" s="759">
        <v>0.498</v>
      </c>
      <c r="K7" s="759">
        <v>77.08</v>
      </c>
      <c r="L7" s="760">
        <v>0</v>
      </c>
    </row>
    <row r="8" spans="1:12" ht="15.75" customHeight="1">
      <c r="A8" s="38" t="s">
        <v>320</v>
      </c>
      <c r="B8" s="15" t="s">
        <v>474</v>
      </c>
      <c r="C8" s="684">
        <v>393.444</v>
      </c>
      <c r="D8" s="684">
        <v>218.403</v>
      </c>
      <c r="E8" s="684">
        <v>0.067</v>
      </c>
      <c r="F8" s="684">
        <v>2.475</v>
      </c>
      <c r="G8" s="684">
        <v>0.21</v>
      </c>
      <c r="H8" s="684">
        <v>70.861</v>
      </c>
      <c r="I8" s="684">
        <v>59.773</v>
      </c>
      <c r="J8" s="684">
        <v>0.298</v>
      </c>
      <c r="K8" s="684">
        <v>42.198</v>
      </c>
      <c r="L8" s="588">
        <v>0</v>
      </c>
    </row>
    <row r="9" spans="1:12" ht="15.75" customHeight="1">
      <c r="A9" s="38" t="s">
        <v>256</v>
      </c>
      <c r="B9" s="15" t="s">
        <v>475</v>
      </c>
      <c r="C9" s="684">
        <v>79.752</v>
      </c>
      <c r="D9" s="684">
        <v>36.225</v>
      </c>
      <c r="E9" s="684">
        <v>0.014</v>
      </c>
      <c r="F9" s="684">
        <v>0.236</v>
      </c>
      <c r="G9" s="684">
        <v>0.004</v>
      </c>
      <c r="H9" s="684">
        <v>10.655</v>
      </c>
      <c r="I9" s="684">
        <v>24.646</v>
      </c>
      <c r="J9" s="684">
        <v>0.045</v>
      </c>
      <c r="K9" s="684">
        <v>8.106</v>
      </c>
      <c r="L9" s="588">
        <v>0</v>
      </c>
    </row>
    <row r="10" spans="1:12" ht="15.75" customHeight="1">
      <c r="A10" s="38" t="s">
        <v>258</v>
      </c>
      <c r="B10" s="15" t="s">
        <v>41</v>
      </c>
      <c r="C10" s="684">
        <v>19.172</v>
      </c>
      <c r="D10" s="684">
        <v>9.567</v>
      </c>
      <c r="E10" s="684">
        <v>0.005</v>
      </c>
      <c r="F10" s="684">
        <v>0.071</v>
      </c>
      <c r="G10" s="684">
        <v>0.004</v>
      </c>
      <c r="H10" s="684">
        <v>3.002</v>
      </c>
      <c r="I10" s="684">
        <v>3.244</v>
      </c>
      <c r="J10" s="684">
        <v>0.018</v>
      </c>
      <c r="K10" s="684">
        <v>3.19</v>
      </c>
      <c r="L10" s="588">
        <v>0</v>
      </c>
    </row>
    <row r="11" spans="1:12" ht="15.75" customHeight="1">
      <c r="A11" s="38" t="s">
        <v>259</v>
      </c>
      <c r="B11" s="15" t="s">
        <v>42</v>
      </c>
      <c r="C11" s="684">
        <v>12.631</v>
      </c>
      <c r="D11" s="684">
        <v>4.011</v>
      </c>
      <c r="E11" s="684">
        <v>0.006</v>
      </c>
      <c r="F11" s="684">
        <v>0.074</v>
      </c>
      <c r="G11" s="684">
        <v>0.006</v>
      </c>
      <c r="H11" s="684">
        <v>3.314</v>
      </c>
      <c r="I11" s="684">
        <v>1.831</v>
      </c>
      <c r="J11" s="684">
        <v>0.02</v>
      </c>
      <c r="K11" s="684">
        <v>3.493</v>
      </c>
      <c r="L11" s="588">
        <v>0</v>
      </c>
    </row>
    <row r="12" spans="1:12" ht="15.75" customHeight="1">
      <c r="A12" s="38" t="s">
        <v>321</v>
      </c>
      <c r="B12" s="15" t="s">
        <v>489</v>
      </c>
      <c r="C12" s="684">
        <v>37.703</v>
      </c>
      <c r="D12" s="684">
        <v>21.03</v>
      </c>
      <c r="E12" s="684">
        <v>0.012</v>
      </c>
      <c r="F12" s="684">
        <v>2.163</v>
      </c>
      <c r="G12" s="684">
        <v>0</v>
      </c>
      <c r="H12" s="684">
        <v>4.162</v>
      </c>
      <c r="I12" s="684">
        <v>2.291</v>
      </c>
      <c r="J12" s="684">
        <v>0.04</v>
      </c>
      <c r="K12" s="684">
        <v>7.045</v>
      </c>
      <c r="L12" s="588">
        <v>0</v>
      </c>
    </row>
    <row r="13" spans="1:12" ht="15.75" customHeight="1">
      <c r="A13" s="38" t="s">
        <v>260</v>
      </c>
      <c r="B13" s="15" t="s">
        <v>1</v>
      </c>
      <c r="C13" s="684">
        <v>5.164</v>
      </c>
      <c r="D13" s="684">
        <v>0.424</v>
      </c>
      <c r="E13" s="684">
        <v>0.007</v>
      </c>
      <c r="F13" s="684">
        <v>0.081</v>
      </c>
      <c r="G13" s="684">
        <v>0</v>
      </c>
      <c r="H13" s="684">
        <v>0.141</v>
      </c>
      <c r="I13" s="684">
        <v>0.295</v>
      </c>
      <c r="J13" s="684">
        <v>0.025</v>
      </c>
      <c r="K13" s="684">
        <v>4.188</v>
      </c>
      <c r="L13" s="588">
        <v>0</v>
      </c>
    </row>
    <row r="14" spans="1:12" ht="15.75" customHeight="1">
      <c r="A14" s="38" t="s">
        <v>161</v>
      </c>
      <c r="B14" s="15" t="s">
        <v>0</v>
      </c>
      <c r="C14" s="761">
        <v>6.825</v>
      </c>
      <c r="D14" s="684">
        <v>0.201</v>
      </c>
      <c r="E14" s="684">
        <v>0</v>
      </c>
      <c r="F14" s="684">
        <v>6.512</v>
      </c>
      <c r="G14" s="684">
        <v>0</v>
      </c>
      <c r="H14" s="684">
        <v>0</v>
      </c>
      <c r="I14" s="684">
        <v>0</v>
      </c>
      <c r="J14" s="684">
        <v>0</v>
      </c>
      <c r="K14" s="684">
        <v>0.004</v>
      </c>
      <c r="L14" s="588">
        <v>0</v>
      </c>
    </row>
    <row r="15" spans="1:12" ht="15.75" customHeight="1">
      <c r="A15" s="38" t="s">
        <v>261</v>
      </c>
      <c r="B15" s="15" t="s">
        <v>170</v>
      </c>
      <c r="C15" s="684">
        <v>44.121</v>
      </c>
      <c r="D15" s="684">
        <v>9.294</v>
      </c>
      <c r="E15" s="684">
        <v>1.033</v>
      </c>
      <c r="F15" s="684">
        <v>5.128</v>
      </c>
      <c r="G15" s="684">
        <v>0.011</v>
      </c>
      <c r="H15" s="684">
        <v>17.649</v>
      </c>
      <c r="I15" s="684">
        <v>1.396</v>
      </c>
      <c r="J15" s="684">
        <v>0.052</v>
      </c>
      <c r="K15" s="684">
        <v>8.856</v>
      </c>
      <c r="L15" s="588">
        <v>0</v>
      </c>
    </row>
    <row r="16" spans="1:12" s="227" customFormat="1" ht="15.75" customHeight="1">
      <c r="A16" s="67" t="s">
        <v>203</v>
      </c>
      <c r="B16" s="31" t="s">
        <v>368</v>
      </c>
      <c r="C16" s="762">
        <v>8352.324</v>
      </c>
      <c r="D16" s="762">
        <v>7450.2429999999995</v>
      </c>
      <c r="E16" s="762">
        <v>121.208</v>
      </c>
      <c r="F16" s="762">
        <v>257.892</v>
      </c>
      <c r="G16" s="762">
        <v>3.5519999999999996</v>
      </c>
      <c r="H16" s="762">
        <v>76.439</v>
      </c>
      <c r="I16" s="762">
        <v>296.514</v>
      </c>
      <c r="J16" s="762">
        <v>1.0550000000000002</v>
      </c>
      <c r="K16" s="762">
        <v>54.297999999999995</v>
      </c>
      <c r="L16" s="760">
        <v>92.105</v>
      </c>
    </row>
    <row r="17" spans="1:12" ht="15.75" customHeight="1">
      <c r="A17" s="38" t="s">
        <v>208</v>
      </c>
      <c r="B17" s="15" t="s">
        <v>124</v>
      </c>
      <c r="C17" s="684">
        <v>1952.139</v>
      </c>
      <c r="D17" s="684">
        <v>1675.368</v>
      </c>
      <c r="E17" s="684">
        <v>42.312</v>
      </c>
      <c r="F17" s="684">
        <v>68.448</v>
      </c>
      <c r="G17" s="684">
        <v>1.017</v>
      </c>
      <c r="H17" s="684">
        <v>24.703</v>
      </c>
      <c r="I17" s="684">
        <v>89.785</v>
      </c>
      <c r="J17" s="684">
        <v>0.805</v>
      </c>
      <c r="K17" s="684">
        <v>32.542</v>
      </c>
      <c r="L17" s="588">
        <v>17.249</v>
      </c>
    </row>
    <row r="18" spans="1:12" ht="15.75" customHeight="1">
      <c r="A18" s="38" t="s">
        <v>209</v>
      </c>
      <c r="B18" s="15" t="s">
        <v>125</v>
      </c>
      <c r="C18" s="684">
        <v>257.362</v>
      </c>
      <c r="D18" s="684">
        <v>230.616</v>
      </c>
      <c r="E18" s="684">
        <v>1.339</v>
      </c>
      <c r="F18" s="684">
        <v>7.11</v>
      </c>
      <c r="G18" s="684">
        <v>0.002</v>
      </c>
      <c r="H18" s="684">
        <v>2.113</v>
      </c>
      <c r="I18" s="684">
        <v>15.378</v>
      </c>
      <c r="J18" s="684">
        <v>0</v>
      </c>
      <c r="K18" s="684">
        <v>0.282</v>
      </c>
      <c r="L18" s="588">
        <v>0.052</v>
      </c>
    </row>
    <row r="19" spans="1:12" ht="15.75" customHeight="1">
      <c r="A19" s="38" t="s">
        <v>210</v>
      </c>
      <c r="B19" s="15" t="s">
        <v>134</v>
      </c>
      <c r="C19" s="684">
        <v>39.706</v>
      </c>
      <c r="D19" s="684">
        <v>35.216</v>
      </c>
      <c r="E19" s="684">
        <v>2.357</v>
      </c>
      <c r="F19" s="684">
        <v>0.083</v>
      </c>
      <c r="G19" s="684">
        <v>0</v>
      </c>
      <c r="H19" s="684">
        <v>0.186</v>
      </c>
      <c r="I19" s="684">
        <v>1.127</v>
      </c>
      <c r="J19" s="684">
        <v>0.01</v>
      </c>
      <c r="K19" s="684">
        <v>0.035</v>
      </c>
      <c r="L19" s="588">
        <v>0.877</v>
      </c>
    </row>
    <row r="20" spans="1:12" ht="15.75" customHeight="1">
      <c r="A20" s="38" t="s">
        <v>211</v>
      </c>
      <c r="B20" s="15" t="s">
        <v>126</v>
      </c>
      <c r="C20" s="761">
        <v>6103.849</v>
      </c>
      <c r="D20" s="684">
        <v>5509.043</v>
      </c>
      <c r="E20" s="684">
        <v>75.2</v>
      </c>
      <c r="F20" s="684">
        <v>182.251</v>
      </c>
      <c r="G20" s="684">
        <v>2.533</v>
      </c>
      <c r="H20" s="684">
        <v>49.437</v>
      </c>
      <c r="I20" s="684">
        <v>190.224</v>
      </c>
      <c r="J20" s="684">
        <v>0.24</v>
      </c>
      <c r="K20" s="684">
        <v>21.439</v>
      </c>
      <c r="L20" s="588">
        <v>73.927</v>
      </c>
    </row>
    <row r="21" spans="1:12" s="227" customFormat="1" ht="15.75" customHeight="1">
      <c r="A21" s="67" t="s">
        <v>204</v>
      </c>
      <c r="B21" s="31" t="s">
        <v>369</v>
      </c>
      <c r="C21" s="762">
        <v>1040.775</v>
      </c>
      <c r="D21" s="762">
        <v>832.3430000000001</v>
      </c>
      <c r="E21" s="762">
        <v>20.372999999999998</v>
      </c>
      <c r="F21" s="762">
        <v>28.217</v>
      </c>
      <c r="G21" s="762">
        <v>4.75</v>
      </c>
      <c r="H21" s="762">
        <v>27.207</v>
      </c>
      <c r="I21" s="762">
        <v>70.967</v>
      </c>
      <c r="J21" s="762">
        <v>0.846</v>
      </c>
      <c r="K21" s="762">
        <v>58.931999999999995</v>
      </c>
      <c r="L21" s="760">
        <v>0</v>
      </c>
    </row>
    <row r="22" spans="1:12" ht="15.75" customHeight="1">
      <c r="A22" s="38" t="s">
        <v>212</v>
      </c>
      <c r="B22" s="15" t="s">
        <v>127</v>
      </c>
      <c r="C22" s="684">
        <v>207.393</v>
      </c>
      <c r="D22" s="684">
        <v>104.732</v>
      </c>
      <c r="E22" s="684">
        <v>14.869</v>
      </c>
      <c r="F22" s="684">
        <v>6.58</v>
      </c>
      <c r="G22" s="684">
        <v>3</v>
      </c>
      <c r="H22" s="684">
        <v>17.39</v>
      </c>
      <c r="I22" s="684">
        <v>18.459</v>
      </c>
      <c r="J22" s="684">
        <v>0.618</v>
      </c>
      <c r="K22" s="684">
        <v>41.62</v>
      </c>
      <c r="L22" s="588">
        <v>0</v>
      </c>
    </row>
    <row r="23" spans="1:12" ht="15.75" customHeight="1">
      <c r="A23" s="38" t="s">
        <v>213</v>
      </c>
      <c r="B23" s="15" t="s">
        <v>128</v>
      </c>
      <c r="C23" s="684">
        <v>5.087</v>
      </c>
      <c r="D23" s="684">
        <v>2.242</v>
      </c>
      <c r="E23" s="684">
        <v>0.193</v>
      </c>
      <c r="F23" s="684">
        <v>2.046</v>
      </c>
      <c r="G23" s="684">
        <v>0</v>
      </c>
      <c r="H23" s="684">
        <v>0.104</v>
      </c>
      <c r="I23" s="684">
        <v>0.082</v>
      </c>
      <c r="J23" s="684">
        <v>0.008</v>
      </c>
      <c r="K23" s="684">
        <v>0.535</v>
      </c>
      <c r="L23" s="588">
        <v>0</v>
      </c>
    </row>
    <row r="24" spans="1:12" ht="15.75" customHeight="1">
      <c r="A24" s="38" t="s">
        <v>214</v>
      </c>
      <c r="B24" s="15" t="s">
        <v>135</v>
      </c>
      <c r="C24" s="684">
        <v>1</v>
      </c>
      <c r="D24" s="684">
        <v>0.932</v>
      </c>
      <c r="E24" s="684">
        <v>0</v>
      </c>
      <c r="F24" s="684">
        <v>0</v>
      </c>
      <c r="G24" s="684">
        <v>0</v>
      </c>
      <c r="H24" s="684">
        <v>0</v>
      </c>
      <c r="I24" s="684">
        <v>0.046</v>
      </c>
      <c r="J24" s="684">
        <v>0</v>
      </c>
      <c r="K24" s="684">
        <v>0</v>
      </c>
      <c r="L24" s="588">
        <v>0</v>
      </c>
    </row>
    <row r="25" spans="1:12" ht="15.75" customHeight="1">
      <c r="A25" s="38" t="s">
        <v>215</v>
      </c>
      <c r="B25" s="15" t="s">
        <v>129</v>
      </c>
      <c r="C25" s="761">
        <v>830.926</v>
      </c>
      <c r="D25" s="684">
        <v>724.437</v>
      </c>
      <c r="E25" s="684">
        <v>5.311</v>
      </c>
      <c r="F25" s="684">
        <v>19.591</v>
      </c>
      <c r="G25" s="684">
        <v>1.75</v>
      </c>
      <c r="H25" s="684">
        <v>9.713</v>
      </c>
      <c r="I25" s="684">
        <v>52.38</v>
      </c>
      <c r="J25" s="684">
        <v>0.22</v>
      </c>
      <c r="K25" s="684">
        <v>16.777</v>
      </c>
      <c r="L25" s="588">
        <v>0</v>
      </c>
    </row>
    <row r="26" spans="1:12" s="227" customFormat="1" ht="15.75" customHeight="1">
      <c r="A26" s="67" t="s">
        <v>205</v>
      </c>
      <c r="B26" s="31" t="s">
        <v>407</v>
      </c>
      <c r="C26" s="762">
        <v>1036.889</v>
      </c>
      <c r="D26" s="762">
        <v>21.529</v>
      </c>
      <c r="E26" s="762">
        <v>0</v>
      </c>
      <c r="F26" s="762">
        <v>0.2</v>
      </c>
      <c r="G26" s="762">
        <v>0</v>
      </c>
      <c r="H26" s="762">
        <v>-3.264</v>
      </c>
      <c r="I26" s="762">
        <v>988.5609999999999</v>
      </c>
      <c r="J26" s="762">
        <v>0</v>
      </c>
      <c r="K26" s="762">
        <v>29.407</v>
      </c>
      <c r="L26" s="760">
        <v>-0.013000000000000001</v>
      </c>
    </row>
    <row r="27" spans="1:12" ht="15.75" customHeight="1">
      <c r="A27" s="38" t="s">
        <v>216</v>
      </c>
      <c r="B27" s="15" t="s">
        <v>5</v>
      </c>
      <c r="C27" s="684">
        <v>639.328</v>
      </c>
      <c r="D27" s="684">
        <v>3.436</v>
      </c>
      <c r="E27" s="684">
        <v>0</v>
      </c>
      <c r="F27" s="684">
        <v>0</v>
      </c>
      <c r="G27" s="684">
        <v>0</v>
      </c>
      <c r="H27" s="684">
        <v>1.605</v>
      </c>
      <c r="I27" s="684">
        <v>633.438</v>
      </c>
      <c r="J27" s="684">
        <v>0</v>
      </c>
      <c r="K27" s="684">
        <v>1</v>
      </c>
      <c r="L27" s="588">
        <v>0</v>
      </c>
    </row>
    <row r="28" spans="1:12" ht="15.75" customHeight="1">
      <c r="A28" s="38" t="s">
        <v>217</v>
      </c>
      <c r="B28" s="15" t="s">
        <v>307</v>
      </c>
      <c r="C28" s="684">
        <v>22.557</v>
      </c>
      <c r="D28" s="684">
        <v>0.628</v>
      </c>
      <c r="E28" s="684">
        <v>0</v>
      </c>
      <c r="F28" s="684">
        <v>0</v>
      </c>
      <c r="G28" s="684">
        <v>0</v>
      </c>
      <c r="H28" s="684">
        <v>0</v>
      </c>
      <c r="I28" s="684">
        <v>21.926</v>
      </c>
      <c r="J28" s="684">
        <v>0</v>
      </c>
      <c r="K28" s="684">
        <v>0.006</v>
      </c>
      <c r="L28" s="588">
        <v>-0.004</v>
      </c>
    </row>
    <row r="29" spans="1:12" ht="15.75" customHeight="1">
      <c r="A29" s="38" t="s">
        <v>218</v>
      </c>
      <c r="B29" s="15" t="s">
        <v>6</v>
      </c>
      <c r="C29" s="684">
        <v>172.037</v>
      </c>
      <c r="D29" s="684">
        <v>1.634</v>
      </c>
      <c r="E29" s="684">
        <v>0</v>
      </c>
      <c r="F29" s="684">
        <v>0.1</v>
      </c>
      <c r="G29" s="684">
        <v>0</v>
      </c>
      <c r="H29" s="684">
        <v>0</v>
      </c>
      <c r="I29" s="684">
        <v>170.406</v>
      </c>
      <c r="J29" s="684">
        <v>0</v>
      </c>
      <c r="K29" s="684">
        <v>-0.099</v>
      </c>
      <c r="L29" s="588">
        <v>-0.006</v>
      </c>
    </row>
    <row r="30" spans="1:12" ht="15.75" customHeight="1">
      <c r="A30" s="38" t="s">
        <v>219</v>
      </c>
      <c r="B30" s="25" t="s">
        <v>37</v>
      </c>
      <c r="C30" s="684">
        <v>202.336</v>
      </c>
      <c r="D30" s="684">
        <v>15.831</v>
      </c>
      <c r="E30" s="684">
        <v>0</v>
      </c>
      <c r="F30" s="684">
        <v>0.1</v>
      </c>
      <c r="G30" s="684">
        <v>0</v>
      </c>
      <c r="H30" s="684">
        <v>-4.869</v>
      </c>
      <c r="I30" s="684">
        <v>162.791</v>
      </c>
      <c r="J30" s="684">
        <v>0</v>
      </c>
      <c r="K30" s="684">
        <v>28.5</v>
      </c>
      <c r="L30" s="588">
        <v>-0.003</v>
      </c>
    </row>
    <row r="31" spans="1:12" s="227" customFormat="1" ht="15.75" customHeight="1">
      <c r="A31" s="67" t="s">
        <v>206</v>
      </c>
      <c r="B31" s="14" t="s">
        <v>371</v>
      </c>
      <c r="C31" s="762">
        <v>611.11</v>
      </c>
      <c r="D31" s="762">
        <v>337.641</v>
      </c>
      <c r="E31" s="762">
        <v>1.9249999999999998</v>
      </c>
      <c r="F31" s="762">
        <v>113.561</v>
      </c>
      <c r="G31" s="762">
        <v>0.002</v>
      </c>
      <c r="H31" s="762">
        <v>6.971</v>
      </c>
      <c r="I31" s="762">
        <v>111.83800000000001</v>
      </c>
      <c r="J31" s="762">
        <v>0.227</v>
      </c>
      <c r="K31" s="762">
        <v>30.381</v>
      </c>
      <c r="L31" s="760">
        <v>8</v>
      </c>
    </row>
    <row r="32" spans="1:12" ht="15.75" customHeight="1">
      <c r="A32" s="38" t="s">
        <v>220</v>
      </c>
      <c r="B32" s="15" t="s">
        <v>7</v>
      </c>
      <c r="C32" s="684">
        <v>126.82</v>
      </c>
      <c r="D32" s="696">
        <v>69.879</v>
      </c>
      <c r="E32" s="696">
        <v>0</v>
      </c>
      <c r="F32" s="696">
        <v>0.087</v>
      </c>
      <c r="G32" s="696">
        <v>0</v>
      </c>
      <c r="H32" s="696">
        <v>2.822</v>
      </c>
      <c r="I32" s="696">
        <v>30.095</v>
      </c>
      <c r="J32" s="696">
        <v>0.183</v>
      </c>
      <c r="K32" s="696">
        <v>23.482</v>
      </c>
      <c r="L32" s="588">
        <v>0</v>
      </c>
    </row>
    <row r="33" spans="1:12" ht="15.75" customHeight="1">
      <c r="A33" s="38" t="s">
        <v>221</v>
      </c>
      <c r="B33" s="15" t="s">
        <v>136</v>
      </c>
      <c r="C33" s="684">
        <v>8.494</v>
      </c>
      <c r="D33" s="696">
        <v>4.444</v>
      </c>
      <c r="E33" s="696">
        <v>0</v>
      </c>
      <c r="F33" s="696">
        <v>0</v>
      </c>
      <c r="G33" s="696">
        <v>0</v>
      </c>
      <c r="H33" s="696">
        <v>1.53</v>
      </c>
      <c r="I33" s="696">
        <v>2.52</v>
      </c>
      <c r="J33" s="696">
        <v>0</v>
      </c>
      <c r="K33" s="696">
        <v>0</v>
      </c>
      <c r="L33" s="588">
        <v>0</v>
      </c>
    </row>
    <row r="34" spans="1:12" ht="15.75" customHeight="1">
      <c r="A34" s="38" t="s">
        <v>222</v>
      </c>
      <c r="B34" s="15" t="s">
        <v>160</v>
      </c>
      <c r="C34" s="761">
        <v>133.958</v>
      </c>
      <c r="D34" s="696">
        <v>10.302</v>
      </c>
      <c r="E34" s="696">
        <v>1.9</v>
      </c>
      <c r="F34" s="696">
        <v>88</v>
      </c>
      <c r="G34" s="696">
        <v>0</v>
      </c>
      <c r="H34" s="696">
        <v>0.152</v>
      </c>
      <c r="I34" s="696">
        <v>33.22</v>
      </c>
      <c r="J34" s="696">
        <v>0.003</v>
      </c>
      <c r="K34" s="696">
        <v>0.125</v>
      </c>
      <c r="L34" s="588">
        <v>0</v>
      </c>
    </row>
    <row r="35" spans="1:12" ht="15.75" customHeight="1">
      <c r="A35" s="38" t="s">
        <v>223</v>
      </c>
      <c r="B35" s="15" t="s">
        <v>8</v>
      </c>
      <c r="C35" s="761">
        <v>32.844</v>
      </c>
      <c r="D35" s="696">
        <v>4.065</v>
      </c>
      <c r="E35" s="696">
        <v>0.025</v>
      </c>
      <c r="F35" s="696">
        <v>25.474</v>
      </c>
      <c r="G35" s="696">
        <v>0.002</v>
      </c>
      <c r="H35" s="696">
        <v>0.717</v>
      </c>
      <c r="I35" s="696">
        <v>0.516</v>
      </c>
      <c r="J35" s="696">
        <v>0.041</v>
      </c>
      <c r="K35" s="696">
        <v>1.906</v>
      </c>
      <c r="L35" s="588">
        <v>0</v>
      </c>
    </row>
    <row r="36" spans="1:12" ht="15.75" customHeight="1">
      <c r="A36" s="38" t="s">
        <v>224</v>
      </c>
      <c r="B36" s="15" t="s">
        <v>130</v>
      </c>
      <c r="C36" s="684">
        <v>0</v>
      </c>
      <c r="D36" s="696">
        <v>0</v>
      </c>
      <c r="E36" s="696">
        <v>0</v>
      </c>
      <c r="F36" s="696">
        <v>0</v>
      </c>
      <c r="G36" s="696">
        <v>0</v>
      </c>
      <c r="H36" s="696">
        <v>0</v>
      </c>
      <c r="I36" s="696">
        <v>0</v>
      </c>
      <c r="J36" s="696">
        <v>0</v>
      </c>
      <c r="K36" s="696">
        <v>0</v>
      </c>
      <c r="L36" s="588">
        <v>0</v>
      </c>
    </row>
    <row r="37" spans="1:12" ht="15.75" customHeight="1">
      <c r="A37" s="38" t="s">
        <v>225</v>
      </c>
      <c r="B37" s="15" t="s">
        <v>179</v>
      </c>
      <c r="C37" s="761">
        <v>25.285</v>
      </c>
      <c r="D37" s="696">
        <v>19.021</v>
      </c>
      <c r="E37" s="696">
        <v>0</v>
      </c>
      <c r="F37" s="696">
        <v>0</v>
      </c>
      <c r="G37" s="696">
        <v>0</v>
      </c>
      <c r="H37" s="696">
        <v>0</v>
      </c>
      <c r="I37" s="696">
        <v>1.014</v>
      </c>
      <c r="J37" s="696">
        <v>0</v>
      </c>
      <c r="K37" s="696">
        <v>4.768</v>
      </c>
      <c r="L37" s="588">
        <v>0</v>
      </c>
    </row>
    <row r="38" spans="1:12" ht="15.75" customHeight="1">
      <c r="A38" s="38" t="s">
        <v>226</v>
      </c>
      <c r="B38" s="15" t="s">
        <v>176</v>
      </c>
      <c r="C38" s="684">
        <v>284.553</v>
      </c>
      <c r="D38" s="696">
        <v>229.93</v>
      </c>
      <c r="E38" s="696">
        <v>0</v>
      </c>
      <c r="F38" s="696">
        <v>0</v>
      </c>
      <c r="G38" s="696">
        <v>0</v>
      </c>
      <c r="H38" s="696">
        <v>1.75</v>
      </c>
      <c r="I38" s="696">
        <v>44.473</v>
      </c>
      <c r="J38" s="696">
        <v>0</v>
      </c>
      <c r="K38" s="696">
        <v>0.1</v>
      </c>
      <c r="L38" s="588">
        <v>8</v>
      </c>
    </row>
    <row r="39" spans="1:12" s="227" customFormat="1" ht="24" customHeight="1">
      <c r="A39" s="260" t="s">
        <v>228</v>
      </c>
      <c r="B39" s="368" t="s">
        <v>139</v>
      </c>
      <c r="C39" s="762">
        <v>6.457</v>
      </c>
      <c r="D39" s="763">
        <v>0</v>
      </c>
      <c r="E39" s="763">
        <v>0</v>
      </c>
      <c r="F39" s="763">
        <v>0</v>
      </c>
      <c r="G39" s="763">
        <v>0</v>
      </c>
      <c r="H39" s="763">
        <v>0</v>
      </c>
      <c r="I39" s="763">
        <v>6</v>
      </c>
      <c r="J39" s="763">
        <v>0</v>
      </c>
      <c r="K39" s="763">
        <v>0</v>
      </c>
      <c r="L39" s="764">
        <v>0</v>
      </c>
    </row>
    <row r="40" spans="1:12" s="227" customFormat="1" ht="15.75" customHeight="1">
      <c r="A40" s="90" t="s">
        <v>76</v>
      </c>
      <c r="B40" s="14" t="s">
        <v>36</v>
      </c>
      <c r="C40" s="762">
        <v>573.544</v>
      </c>
      <c r="D40" s="763">
        <v>25.318</v>
      </c>
      <c r="E40" s="763">
        <v>2.263</v>
      </c>
      <c r="F40" s="763">
        <v>409.24</v>
      </c>
      <c r="G40" s="763">
        <v>84.5</v>
      </c>
      <c r="H40" s="763">
        <v>20.022</v>
      </c>
      <c r="I40" s="763">
        <v>28.508</v>
      </c>
      <c r="J40" s="763">
        <v>0</v>
      </c>
      <c r="K40" s="763">
        <v>2.2</v>
      </c>
      <c r="L40" s="764">
        <v>0</v>
      </c>
    </row>
    <row r="41" spans="1:12" s="227" customFormat="1" ht="15.75" customHeight="1">
      <c r="A41" s="322" t="s">
        <v>171</v>
      </c>
      <c r="B41" s="31" t="s">
        <v>12</v>
      </c>
      <c r="C41" s="762">
        <v>72.03</v>
      </c>
      <c r="D41" s="763">
        <v>0.6</v>
      </c>
      <c r="E41" s="763">
        <v>0</v>
      </c>
      <c r="F41" s="763">
        <v>21.798</v>
      </c>
      <c r="G41" s="763">
        <v>0.124</v>
      </c>
      <c r="H41" s="763">
        <v>22.3</v>
      </c>
      <c r="I41" s="763">
        <v>14.015</v>
      </c>
      <c r="J41" s="763">
        <v>6.955</v>
      </c>
      <c r="K41" s="763">
        <v>5.449</v>
      </c>
      <c r="L41" s="764">
        <v>0</v>
      </c>
    </row>
    <row r="42" spans="1:12" s="227" customFormat="1" ht="15.75" customHeight="1">
      <c r="A42" s="322" t="s">
        <v>172</v>
      </c>
      <c r="B42" s="31" t="s">
        <v>15</v>
      </c>
      <c r="C42" s="762">
        <v>24.077</v>
      </c>
      <c r="D42" s="763">
        <v>3.4</v>
      </c>
      <c r="E42" s="763">
        <v>1</v>
      </c>
      <c r="F42" s="763">
        <v>7.41</v>
      </c>
      <c r="G42" s="763">
        <v>0.03</v>
      </c>
      <c r="H42" s="763">
        <v>12.3</v>
      </c>
      <c r="I42" s="763">
        <v>0</v>
      </c>
      <c r="J42" s="763">
        <v>0</v>
      </c>
      <c r="K42" s="763">
        <v>0</v>
      </c>
      <c r="L42" s="764">
        <v>0</v>
      </c>
    </row>
    <row r="43" spans="1:12" s="227" customFormat="1" ht="15.75" customHeight="1">
      <c r="A43" s="322" t="s">
        <v>173</v>
      </c>
      <c r="B43" s="31" t="s">
        <v>18</v>
      </c>
      <c r="C43" s="762">
        <v>2.4</v>
      </c>
      <c r="D43" s="763">
        <v>0.4</v>
      </c>
      <c r="E43" s="763">
        <v>0</v>
      </c>
      <c r="F43" s="763">
        <v>0</v>
      </c>
      <c r="G43" s="763">
        <v>0</v>
      </c>
      <c r="H43" s="763">
        <v>0.59</v>
      </c>
      <c r="I43" s="763">
        <v>0</v>
      </c>
      <c r="J43" s="763">
        <v>0</v>
      </c>
      <c r="K43" s="763">
        <v>1</v>
      </c>
      <c r="L43" s="764">
        <v>0</v>
      </c>
    </row>
    <row r="44" spans="1:12" s="227" customFormat="1" ht="24" customHeight="1">
      <c r="A44" s="322" t="s">
        <v>247</v>
      </c>
      <c r="B44" s="369" t="s">
        <v>132</v>
      </c>
      <c r="C44" s="762">
        <v>0</v>
      </c>
      <c r="D44" s="763">
        <v>0</v>
      </c>
      <c r="E44" s="763">
        <v>0</v>
      </c>
      <c r="F44" s="763">
        <v>0</v>
      </c>
      <c r="G44" s="763">
        <v>0</v>
      </c>
      <c r="H44" s="763">
        <v>0</v>
      </c>
      <c r="I44" s="763">
        <v>0</v>
      </c>
      <c r="J44" s="763">
        <v>0</v>
      </c>
      <c r="K44" s="763">
        <v>0</v>
      </c>
      <c r="L44" s="764">
        <v>0</v>
      </c>
    </row>
    <row r="45" spans="1:12" s="227" customFormat="1" ht="15.75" customHeight="1">
      <c r="A45" s="66" t="s">
        <v>193</v>
      </c>
      <c r="B45" s="14" t="s">
        <v>339</v>
      </c>
      <c r="C45" s="762">
        <v>140.12</v>
      </c>
      <c r="D45" s="765">
        <v>67.834</v>
      </c>
      <c r="E45" s="765">
        <v>2.343</v>
      </c>
      <c r="F45" s="765">
        <v>7.06</v>
      </c>
      <c r="G45" s="765">
        <v>0.029</v>
      </c>
      <c r="H45" s="765">
        <v>31.595</v>
      </c>
      <c r="I45" s="765">
        <v>30.769</v>
      </c>
      <c r="J45" s="765">
        <v>0.014</v>
      </c>
      <c r="K45" s="765">
        <v>-1.876</v>
      </c>
      <c r="L45" s="766">
        <v>0.381</v>
      </c>
    </row>
    <row r="46" spans="1:12" s="227" customFormat="1" ht="15.75" customHeight="1">
      <c r="A46" s="388" t="s">
        <v>340</v>
      </c>
      <c r="B46" s="351" t="s">
        <v>330</v>
      </c>
      <c r="C46" s="767">
        <v>0</v>
      </c>
      <c r="D46" s="768">
        <v>0</v>
      </c>
      <c r="E46" s="768">
        <v>0</v>
      </c>
      <c r="F46" s="768">
        <v>0</v>
      </c>
      <c r="G46" s="768">
        <v>0</v>
      </c>
      <c r="H46" s="768">
        <v>0</v>
      </c>
      <c r="I46" s="768">
        <v>0</v>
      </c>
      <c r="J46" s="768">
        <v>0</v>
      </c>
      <c r="K46" s="768">
        <v>0</v>
      </c>
      <c r="L46" s="769">
        <v>0</v>
      </c>
    </row>
    <row r="47" spans="1:12" s="227" customFormat="1" ht="15.75" customHeight="1">
      <c r="A47" s="323" t="s">
        <v>138</v>
      </c>
      <c r="B47" s="8" t="s">
        <v>162</v>
      </c>
      <c r="C47" s="767">
        <v>12458.522</v>
      </c>
      <c r="D47" s="767">
        <v>9038.463</v>
      </c>
      <c r="E47" s="767">
        <v>150.256</v>
      </c>
      <c r="F47" s="767">
        <v>862.1179999999999</v>
      </c>
      <c r="G47" s="767">
        <v>93.222</v>
      </c>
      <c r="H47" s="767">
        <v>303.94399999999996</v>
      </c>
      <c r="I47" s="767">
        <v>1640.6480000000001</v>
      </c>
      <c r="J47" s="767">
        <v>9.594999999999999</v>
      </c>
      <c r="K47" s="767">
        <v>256.871</v>
      </c>
      <c r="L47" s="770">
        <v>100.473</v>
      </c>
    </row>
    <row r="48" spans="1:12" s="221" customFormat="1" ht="13.5" customHeight="1">
      <c r="A48" s="228"/>
      <c r="B48" s="229"/>
      <c r="C48" s="230"/>
      <c r="D48" s="230"/>
      <c r="E48" s="230"/>
      <c r="F48" s="230"/>
      <c r="G48" s="230"/>
      <c r="H48" s="230"/>
      <c r="I48" s="230"/>
      <c r="J48" s="230"/>
      <c r="K48" s="230"/>
      <c r="L48" s="230"/>
    </row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</sheetData>
  <sheetProtection/>
  <dataValidations count="1">
    <dataValidation type="decimal" allowBlank="1" showErrorMessage="1" error="Endast tal får anges!" sqref="C15 C17:C19 C8:C13 C32:C38 C27:C30 C22:C24 D7:L47">
      <formula1>-99999</formula1>
      <formula2>999999</formula2>
    </dataValidation>
  </dataValidations>
  <printOptions/>
  <pageMargins left="0.2362204724409449" right="0.2362204724409449" top="0.7480314960629921" bottom="0.5118110236220472" header="0.35433070866141736" footer="0.5118110236220472"/>
  <pageSetup horizontalDpi="600" verticalDpi="600" orientation="landscape" paperSize="9" scale="53" r:id="rId1"/>
  <headerFooter alignWithMargins="0">
    <oddHeader>&amp;L&amp;9Statistiska centralbyrån
Offentlig ekonomi
701 89 Örebro&amp;R&amp;9&amp;D</oddHeader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48"/>
  <sheetViews>
    <sheetView zoomScale="80" zoomScaleNormal="80" workbookViewId="0" topLeftCell="A17">
      <selection activeCell="J42" sqref="J42"/>
    </sheetView>
  </sheetViews>
  <sheetFormatPr defaultColWidth="0" defaultRowHeight="12.75" zeroHeight="1"/>
  <cols>
    <col min="1" max="1" width="9.57421875" style="114" customWidth="1"/>
    <col min="2" max="2" width="49.8515625" style="114" customWidth="1"/>
    <col min="3" max="3" width="11.8515625" style="114" customWidth="1"/>
    <col min="4" max="4" width="11.00390625" style="114" customWidth="1"/>
    <col min="5" max="5" width="11.8515625" style="114" customWidth="1"/>
    <col min="6" max="9" width="11.00390625" style="114" customWidth="1"/>
    <col min="10" max="10" width="12.140625" style="114" customWidth="1"/>
    <col min="11" max="12" width="11.00390625" style="114" customWidth="1"/>
    <col min="13" max="13" width="11.57421875" style="114" customWidth="1"/>
    <col min="14" max="15" width="0" style="114" hidden="1" customWidth="1"/>
    <col min="16" max="16384" width="26.8515625" style="114" hidden="1" customWidth="1"/>
  </cols>
  <sheetData>
    <row r="1" spans="1:13" ht="24.75" customHeight="1">
      <c r="A1" s="2" t="s">
        <v>354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2" s="304" customFormat="1" ht="13.5" thickBot="1">
      <c r="A2" s="305" t="s">
        <v>257</v>
      </c>
      <c r="B2" s="305" t="s">
        <v>266</v>
      </c>
      <c r="C2" s="305" t="s">
        <v>267</v>
      </c>
      <c r="D2" s="305" t="s">
        <v>268</v>
      </c>
      <c r="E2" s="305" t="s">
        <v>269</v>
      </c>
      <c r="F2" s="305" t="s">
        <v>278</v>
      </c>
      <c r="G2" s="305" t="s">
        <v>279</v>
      </c>
      <c r="H2" s="305" t="s">
        <v>280</v>
      </c>
      <c r="I2" s="305" t="s">
        <v>282</v>
      </c>
      <c r="J2" s="305" t="s">
        <v>283</v>
      </c>
      <c r="K2" s="290" t="s">
        <v>295</v>
      </c>
      <c r="L2" s="290" t="s">
        <v>285</v>
      </c>
    </row>
    <row r="3" spans="1:12" ht="15.75" customHeight="1">
      <c r="A3" s="68" t="s">
        <v>133</v>
      </c>
      <c r="B3" s="10" t="s">
        <v>35</v>
      </c>
      <c r="C3" s="91" t="s">
        <v>187</v>
      </c>
      <c r="D3" s="91"/>
      <c r="E3" s="92"/>
      <c r="F3" s="92"/>
      <c r="G3" s="92"/>
      <c r="H3" s="92"/>
      <c r="I3" s="92"/>
      <c r="J3" s="92"/>
      <c r="K3" s="92"/>
      <c r="L3" s="93"/>
    </row>
    <row r="4" spans="1:12" ht="15.75" customHeight="1">
      <c r="A4" s="272"/>
      <c r="B4" s="9"/>
      <c r="C4" s="378" t="s">
        <v>113</v>
      </c>
      <c r="D4" s="6" t="s">
        <v>122</v>
      </c>
      <c r="E4" s="19" t="s">
        <v>115</v>
      </c>
      <c r="F4" s="19" t="s">
        <v>114</v>
      </c>
      <c r="G4" s="19" t="s">
        <v>166</v>
      </c>
      <c r="H4" s="19" t="s">
        <v>120</v>
      </c>
      <c r="I4" s="19" t="s">
        <v>116</v>
      </c>
      <c r="J4" s="19" t="s">
        <v>432</v>
      </c>
      <c r="K4" s="19" t="s">
        <v>406</v>
      </c>
      <c r="L4" s="349" t="s">
        <v>325</v>
      </c>
    </row>
    <row r="5" spans="1:12" ht="15.75" customHeight="1">
      <c r="A5" s="272"/>
      <c r="B5" s="9"/>
      <c r="C5" s="78"/>
      <c r="D5" s="6" t="s">
        <v>123</v>
      </c>
      <c r="E5" s="6" t="s">
        <v>117</v>
      </c>
      <c r="F5" s="6" t="s">
        <v>148</v>
      </c>
      <c r="G5" s="6" t="s">
        <v>167</v>
      </c>
      <c r="H5" s="6" t="s">
        <v>174</v>
      </c>
      <c r="I5" s="6"/>
      <c r="J5" s="6" t="s">
        <v>433</v>
      </c>
      <c r="K5" s="6" t="s">
        <v>118</v>
      </c>
      <c r="L5" s="349"/>
    </row>
    <row r="6" spans="1:12" ht="15.75" customHeight="1">
      <c r="A6" s="273"/>
      <c r="B6" s="8"/>
      <c r="C6" s="5"/>
      <c r="D6" s="5"/>
      <c r="E6" s="5" t="s">
        <v>201</v>
      </c>
      <c r="F6" s="5"/>
      <c r="G6" s="5"/>
      <c r="H6" s="5" t="s">
        <v>121</v>
      </c>
      <c r="I6" s="5"/>
      <c r="J6" s="5" t="s">
        <v>430</v>
      </c>
      <c r="K6" s="5"/>
      <c r="L6" s="350"/>
    </row>
    <row r="7" spans="1:13" s="227" customFormat="1" ht="15.75" customHeight="1">
      <c r="A7" s="67" t="s">
        <v>202</v>
      </c>
      <c r="B7" s="31" t="s">
        <v>367</v>
      </c>
      <c r="C7" s="759">
        <v>14798.359</v>
      </c>
      <c r="D7" s="771">
        <v>308.47400000000005</v>
      </c>
      <c r="E7" s="759">
        <v>159.108</v>
      </c>
      <c r="F7" s="759">
        <v>233.034</v>
      </c>
      <c r="G7" s="759">
        <v>13.081</v>
      </c>
      <c r="H7" s="759">
        <v>13987.127999999999</v>
      </c>
      <c r="I7" s="759">
        <v>1.954</v>
      </c>
      <c r="J7" s="759">
        <v>92.50900000000001</v>
      </c>
      <c r="K7" s="759">
        <v>1.8629999999999998</v>
      </c>
      <c r="L7" s="760">
        <v>0.42400000000000004</v>
      </c>
      <c r="M7" s="267"/>
    </row>
    <row r="8" spans="1:13" ht="15.75" customHeight="1">
      <c r="A8" s="38" t="s">
        <v>320</v>
      </c>
      <c r="B8" s="15" t="s">
        <v>474</v>
      </c>
      <c r="C8" s="684">
        <v>7840.216</v>
      </c>
      <c r="D8" s="713">
        <v>204.57</v>
      </c>
      <c r="E8" s="684">
        <v>73.188</v>
      </c>
      <c r="F8" s="684">
        <v>52.501</v>
      </c>
      <c r="G8" s="684">
        <v>5.566</v>
      </c>
      <c r="H8" s="684">
        <v>7464.268</v>
      </c>
      <c r="I8" s="684">
        <v>1.543</v>
      </c>
      <c r="J8" s="684">
        <v>37.955</v>
      </c>
      <c r="K8" s="684">
        <v>0.947</v>
      </c>
      <c r="L8" s="588">
        <v>0.312</v>
      </c>
      <c r="M8" s="267"/>
    </row>
    <row r="9" spans="1:13" ht="15.75" customHeight="1">
      <c r="A9" s="38" t="s">
        <v>256</v>
      </c>
      <c r="B9" s="15" t="s">
        <v>475</v>
      </c>
      <c r="C9" s="684">
        <v>2119.797</v>
      </c>
      <c r="D9" s="713">
        <v>35.941</v>
      </c>
      <c r="E9" s="684">
        <v>26.032</v>
      </c>
      <c r="F9" s="684">
        <v>18.625</v>
      </c>
      <c r="G9" s="684">
        <v>1.56</v>
      </c>
      <c r="H9" s="684">
        <v>2025.22</v>
      </c>
      <c r="I9" s="684">
        <v>0.02</v>
      </c>
      <c r="J9" s="684">
        <v>12.42</v>
      </c>
      <c r="K9" s="684">
        <v>0.05</v>
      </c>
      <c r="L9" s="588">
        <v>0</v>
      </c>
      <c r="M9" s="267"/>
    </row>
    <row r="10" spans="1:13" ht="15.75" customHeight="1">
      <c r="A10" s="38" t="s">
        <v>258</v>
      </c>
      <c r="B10" s="15" t="s">
        <v>41</v>
      </c>
      <c r="C10" s="684">
        <v>503.75</v>
      </c>
      <c r="D10" s="713">
        <v>6.672</v>
      </c>
      <c r="E10" s="684">
        <v>6.856</v>
      </c>
      <c r="F10" s="684">
        <v>9.515</v>
      </c>
      <c r="G10" s="684">
        <v>0.426</v>
      </c>
      <c r="H10" s="684">
        <v>469.998</v>
      </c>
      <c r="I10" s="684">
        <v>0</v>
      </c>
      <c r="J10" s="684">
        <v>10.271</v>
      </c>
      <c r="K10" s="684">
        <v>0</v>
      </c>
      <c r="L10" s="588">
        <v>0</v>
      </c>
      <c r="M10" s="267"/>
    </row>
    <row r="11" spans="1:13" ht="15.75" customHeight="1">
      <c r="A11" s="38" t="s">
        <v>259</v>
      </c>
      <c r="B11" s="15" t="s">
        <v>42</v>
      </c>
      <c r="C11" s="684">
        <v>694.382</v>
      </c>
      <c r="D11" s="713">
        <v>6.978</v>
      </c>
      <c r="E11" s="684">
        <v>7.781</v>
      </c>
      <c r="F11" s="684">
        <v>5.401</v>
      </c>
      <c r="G11" s="684">
        <v>0.453</v>
      </c>
      <c r="H11" s="684">
        <v>670.473</v>
      </c>
      <c r="I11" s="684">
        <v>0</v>
      </c>
      <c r="J11" s="684">
        <v>3.712</v>
      </c>
      <c r="K11" s="684">
        <v>0</v>
      </c>
      <c r="L11" s="588">
        <v>0</v>
      </c>
      <c r="M11" s="267"/>
    </row>
    <row r="12" spans="1:13" ht="15.75" customHeight="1">
      <c r="A12" s="38" t="s">
        <v>321</v>
      </c>
      <c r="B12" s="15" t="s">
        <v>489</v>
      </c>
      <c r="C12" s="684">
        <v>2038.887</v>
      </c>
      <c r="D12" s="713">
        <v>22.19</v>
      </c>
      <c r="E12" s="684">
        <v>15.563</v>
      </c>
      <c r="F12" s="684">
        <v>16.265</v>
      </c>
      <c r="G12" s="684">
        <v>0.909</v>
      </c>
      <c r="H12" s="684">
        <v>1970.919</v>
      </c>
      <c r="I12" s="684">
        <v>0.377</v>
      </c>
      <c r="J12" s="684">
        <v>12.828</v>
      </c>
      <c r="K12" s="684">
        <v>0.847</v>
      </c>
      <c r="L12" s="588">
        <v>0.027</v>
      </c>
      <c r="M12" s="267"/>
    </row>
    <row r="13" spans="1:13" ht="15.75" customHeight="1">
      <c r="A13" s="38" t="s">
        <v>260</v>
      </c>
      <c r="B13" s="80" t="s">
        <v>1</v>
      </c>
      <c r="C13" s="684">
        <v>342.09</v>
      </c>
      <c r="D13" s="713">
        <v>5.331</v>
      </c>
      <c r="E13" s="684">
        <v>9.608</v>
      </c>
      <c r="F13" s="684">
        <v>11.024</v>
      </c>
      <c r="G13" s="684">
        <v>0.313</v>
      </c>
      <c r="H13" s="684">
        <v>310.835</v>
      </c>
      <c r="I13" s="684">
        <v>0</v>
      </c>
      <c r="J13" s="684">
        <v>4.584</v>
      </c>
      <c r="K13" s="684">
        <v>0</v>
      </c>
      <c r="L13" s="588">
        <v>0</v>
      </c>
      <c r="M13" s="267"/>
    </row>
    <row r="14" spans="1:13" ht="15.75" customHeight="1">
      <c r="A14" s="38" t="s">
        <v>161</v>
      </c>
      <c r="B14" s="15" t="s">
        <v>0</v>
      </c>
      <c r="C14" s="761">
        <v>11.117</v>
      </c>
      <c r="D14" s="713">
        <v>0</v>
      </c>
      <c r="E14" s="684">
        <v>0</v>
      </c>
      <c r="F14" s="684">
        <v>6</v>
      </c>
      <c r="G14" s="684">
        <v>0</v>
      </c>
      <c r="H14" s="684">
        <v>4.1</v>
      </c>
      <c r="I14" s="684">
        <v>0</v>
      </c>
      <c r="J14" s="684">
        <v>1</v>
      </c>
      <c r="K14" s="684">
        <v>0</v>
      </c>
      <c r="L14" s="588">
        <v>0</v>
      </c>
      <c r="M14" s="267"/>
    </row>
    <row r="15" spans="1:13" ht="15.75" customHeight="1">
      <c r="A15" s="38" t="s">
        <v>261</v>
      </c>
      <c r="B15" s="15" t="s">
        <v>170</v>
      </c>
      <c r="C15" s="684">
        <v>1245.97</v>
      </c>
      <c r="D15" s="713">
        <v>26.792</v>
      </c>
      <c r="E15" s="684">
        <v>20.08</v>
      </c>
      <c r="F15" s="684">
        <v>113.703</v>
      </c>
      <c r="G15" s="684">
        <v>3.854</v>
      </c>
      <c r="H15" s="684">
        <v>1071.315</v>
      </c>
      <c r="I15" s="684">
        <v>0.014</v>
      </c>
      <c r="J15" s="684">
        <v>9.739</v>
      </c>
      <c r="K15" s="684">
        <v>0.019</v>
      </c>
      <c r="L15" s="588">
        <v>0.085</v>
      </c>
      <c r="M15" s="267"/>
    </row>
    <row r="16" spans="1:13" s="227" customFormat="1" ht="15.75" customHeight="1">
      <c r="A16" s="67" t="s">
        <v>203</v>
      </c>
      <c r="B16" s="31" t="s">
        <v>368</v>
      </c>
      <c r="C16" s="762">
        <v>24791.7</v>
      </c>
      <c r="D16" s="772">
        <v>7700.647</v>
      </c>
      <c r="E16" s="762">
        <v>7210.71</v>
      </c>
      <c r="F16" s="762">
        <v>43.19800000000001</v>
      </c>
      <c r="G16" s="762">
        <v>71.77799999999999</v>
      </c>
      <c r="H16" s="762">
        <v>9101.348999999998</v>
      </c>
      <c r="I16" s="762">
        <v>45.277</v>
      </c>
      <c r="J16" s="762">
        <v>584.495</v>
      </c>
      <c r="K16" s="762">
        <v>10.783000000000001</v>
      </c>
      <c r="L16" s="760">
        <v>23.748</v>
      </c>
      <c r="M16" s="267"/>
    </row>
    <row r="17" spans="1:13" ht="15.75" customHeight="1">
      <c r="A17" s="38" t="s">
        <v>208</v>
      </c>
      <c r="B17" s="15" t="s">
        <v>124</v>
      </c>
      <c r="C17" s="684">
        <v>9389.668</v>
      </c>
      <c r="D17" s="713">
        <v>1883.115</v>
      </c>
      <c r="E17" s="684">
        <v>2839.032</v>
      </c>
      <c r="F17" s="684">
        <v>17.251</v>
      </c>
      <c r="G17" s="684">
        <v>5.867</v>
      </c>
      <c r="H17" s="684">
        <v>4379.699</v>
      </c>
      <c r="I17" s="684">
        <v>23.695</v>
      </c>
      <c r="J17" s="684">
        <v>228.547</v>
      </c>
      <c r="K17" s="684">
        <v>5.223</v>
      </c>
      <c r="L17" s="588">
        <v>6.953</v>
      </c>
      <c r="M17" s="267"/>
    </row>
    <row r="18" spans="1:13" ht="15.75" customHeight="1">
      <c r="A18" s="38" t="s">
        <v>209</v>
      </c>
      <c r="B18" s="15" t="s">
        <v>125</v>
      </c>
      <c r="C18" s="684">
        <v>481.285</v>
      </c>
      <c r="D18" s="713">
        <v>191.21</v>
      </c>
      <c r="E18" s="684">
        <v>11.177</v>
      </c>
      <c r="F18" s="684">
        <v>3.144</v>
      </c>
      <c r="G18" s="684">
        <v>1.308</v>
      </c>
      <c r="H18" s="684">
        <v>267.442</v>
      </c>
      <c r="I18" s="684">
        <v>4.685</v>
      </c>
      <c r="J18" s="684">
        <v>2.04</v>
      </c>
      <c r="K18" s="684">
        <v>0.503</v>
      </c>
      <c r="L18" s="588">
        <v>0.361</v>
      </c>
      <c r="M18" s="267"/>
    </row>
    <row r="19" spans="1:13" ht="15.75" customHeight="1">
      <c r="A19" s="38" t="s">
        <v>210</v>
      </c>
      <c r="B19" s="15" t="s">
        <v>134</v>
      </c>
      <c r="C19" s="684">
        <v>366.673</v>
      </c>
      <c r="D19" s="713">
        <v>23.764</v>
      </c>
      <c r="E19" s="684">
        <v>188.427</v>
      </c>
      <c r="F19" s="684">
        <v>0.469</v>
      </c>
      <c r="G19" s="684">
        <v>0</v>
      </c>
      <c r="H19" s="684">
        <v>139.893</v>
      </c>
      <c r="I19" s="684">
        <v>0</v>
      </c>
      <c r="J19" s="684">
        <v>14.139</v>
      </c>
      <c r="K19" s="684">
        <v>0.032</v>
      </c>
      <c r="L19" s="588">
        <v>0</v>
      </c>
      <c r="M19" s="267"/>
    </row>
    <row r="20" spans="1:13" ht="15.75" customHeight="1">
      <c r="A20" s="38" t="s">
        <v>211</v>
      </c>
      <c r="B20" s="15" t="s">
        <v>126</v>
      </c>
      <c r="C20" s="761">
        <v>14553.368</v>
      </c>
      <c r="D20" s="713">
        <v>5602.558</v>
      </c>
      <c r="E20" s="684">
        <v>4172.074</v>
      </c>
      <c r="F20" s="684">
        <v>22.334</v>
      </c>
      <c r="G20" s="684">
        <v>64.603</v>
      </c>
      <c r="H20" s="684">
        <v>4314.315</v>
      </c>
      <c r="I20" s="684">
        <v>16.897</v>
      </c>
      <c r="J20" s="684">
        <v>339.769</v>
      </c>
      <c r="K20" s="684">
        <v>5.025</v>
      </c>
      <c r="L20" s="588">
        <v>16.434</v>
      </c>
      <c r="M20" s="267"/>
    </row>
    <row r="21" spans="1:13" s="227" customFormat="1" ht="15.75" customHeight="1">
      <c r="A21" s="67" t="s">
        <v>204</v>
      </c>
      <c r="B21" s="31" t="s">
        <v>369</v>
      </c>
      <c r="C21" s="762">
        <v>2629.272</v>
      </c>
      <c r="D21" s="772">
        <v>681.947</v>
      </c>
      <c r="E21" s="762">
        <v>12.227</v>
      </c>
      <c r="F21" s="762">
        <v>31.326999999999998</v>
      </c>
      <c r="G21" s="762">
        <v>11.283</v>
      </c>
      <c r="H21" s="762">
        <v>1773.7490000000003</v>
      </c>
      <c r="I21" s="762">
        <v>-0.435</v>
      </c>
      <c r="J21" s="762">
        <v>117.939</v>
      </c>
      <c r="K21" s="762">
        <v>0.5389999999999999</v>
      </c>
      <c r="L21" s="760">
        <v>0.224</v>
      </c>
      <c r="M21" s="267"/>
    </row>
    <row r="22" spans="1:13" ht="15.75" customHeight="1">
      <c r="A22" s="38" t="s">
        <v>212</v>
      </c>
      <c r="B22" s="15" t="s">
        <v>127</v>
      </c>
      <c r="C22" s="684">
        <v>1634.858</v>
      </c>
      <c r="D22" s="713">
        <v>246.499</v>
      </c>
      <c r="E22" s="684">
        <v>8.908</v>
      </c>
      <c r="F22" s="684">
        <v>17.845</v>
      </c>
      <c r="G22" s="684">
        <v>8.161</v>
      </c>
      <c r="H22" s="684">
        <v>1271.441</v>
      </c>
      <c r="I22" s="684">
        <v>-0.172</v>
      </c>
      <c r="J22" s="684">
        <v>82.227</v>
      </c>
      <c r="K22" s="684">
        <v>0.6</v>
      </c>
      <c r="L22" s="588">
        <v>0.011</v>
      </c>
      <c r="M22" s="267"/>
    </row>
    <row r="23" spans="1:13" ht="15.75" customHeight="1">
      <c r="A23" s="38" t="s">
        <v>213</v>
      </c>
      <c r="B23" s="15" t="s">
        <v>128</v>
      </c>
      <c r="C23" s="684">
        <v>25.562</v>
      </c>
      <c r="D23" s="713">
        <v>10.158</v>
      </c>
      <c r="E23" s="684">
        <v>0.115</v>
      </c>
      <c r="F23" s="684">
        <v>0.221</v>
      </c>
      <c r="G23" s="684">
        <v>0.106</v>
      </c>
      <c r="H23" s="684">
        <v>13.631</v>
      </c>
      <c r="I23" s="684">
        <v>-0.101</v>
      </c>
      <c r="J23" s="684">
        <v>1.228</v>
      </c>
      <c r="K23" s="684">
        <v>0</v>
      </c>
      <c r="L23" s="588">
        <v>0</v>
      </c>
      <c r="M23" s="267"/>
    </row>
    <row r="24" spans="1:13" ht="15.75" customHeight="1">
      <c r="A24" s="38" t="s">
        <v>214</v>
      </c>
      <c r="B24" s="15" t="s">
        <v>135</v>
      </c>
      <c r="C24" s="684">
        <v>3</v>
      </c>
      <c r="D24" s="713">
        <v>2.973</v>
      </c>
      <c r="E24" s="684">
        <v>0</v>
      </c>
      <c r="F24" s="684">
        <v>0</v>
      </c>
      <c r="G24" s="684">
        <v>0</v>
      </c>
      <c r="H24" s="684">
        <v>0.143</v>
      </c>
      <c r="I24" s="684">
        <v>-0.048</v>
      </c>
      <c r="J24" s="684">
        <v>0.105</v>
      </c>
      <c r="K24" s="684">
        <v>0</v>
      </c>
      <c r="L24" s="588">
        <v>0</v>
      </c>
      <c r="M24" s="267"/>
    </row>
    <row r="25" spans="1:13" ht="15.75" customHeight="1">
      <c r="A25" s="38" t="s">
        <v>215</v>
      </c>
      <c r="B25" s="15" t="s">
        <v>129</v>
      </c>
      <c r="C25" s="761">
        <v>965.634</v>
      </c>
      <c r="D25" s="713">
        <v>422.317</v>
      </c>
      <c r="E25" s="684">
        <v>3.204</v>
      </c>
      <c r="F25" s="684">
        <v>13.261</v>
      </c>
      <c r="G25" s="684">
        <v>3.016</v>
      </c>
      <c r="H25" s="684">
        <v>488.534</v>
      </c>
      <c r="I25" s="684">
        <v>-0.114</v>
      </c>
      <c r="J25" s="684">
        <v>34.379</v>
      </c>
      <c r="K25" s="684">
        <v>-0.061</v>
      </c>
      <c r="L25" s="588">
        <v>0.213</v>
      </c>
      <c r="M25" s="267"/>
    </row>
    <row r="26" spans="1:13" s="227" customFormat="1" ht="15.75" customHeight="1">
      <c r="A26" s="67" t="s">
        <v>205</v>
      </c>
      <c r="B26" s="31" t="s">
        <v>407</v>
      </c>
      <c r="C26" s="762">
        <v>2299.786</v>
      </c>
      <c r="D26" s="772">
        <v>25.267000000000003</v>
      </c>
      <c r="E26" s="762">
        <v>1379.928</v>
      </c>
      <c r="F26" s="762">
        <v>0.035</v>
      </c>
      <c r="G26" s="762">
        <v>0.004</v>
      </c>
      <c r="H26" s="762">
        <v>858.317</v>
      </c>
      <c r="I26" s="762">
        <v>34.994</v>
      </c>
      <c r="J26" s="762">
        <v>0.198</v>
      </c>
      <c r="K26" s="762">
        <v>0.615</v>
      </c>
      <c r="L26" s="760">
        <v>0.251</v>
      </c>
      <c r="M26" s="267"/>
    </row>
    <row r="27" spans="1:13" ht="15.75" customHeight="1">
      <c r="A27" s="38" t="s">
        <v>216</v>
      </c>
      <c r="B27" s="15" t="s">
        <v>5</v>
      </c>
      <c r="C27" s="684">
        <v>517.359</v>
      </c>
      <c r="D27" s="713">
        <v>10.89</v>
      </c>
      <c r="E27" s="684">
        <v>324.588</v>
      </c>
      <c r="F27" s="684">
        <v>0.013</v>
      </c>
      <c r="G27" s="684">
        <v>0.001</v>
      </c>
      <c r="H27" s="684">
        <v>174.852</v>
      </c>
      <c r="I27" s="684">
        <v>7.013</v>
      </c>
      <c r="J27" s="684">
        <v>0.061</v>
      </c>
      <c r="K27" s="684">
        <v>0.131</v>
      </c>
      <c r="L27" s="588">
        <v>0</v>
      </c>
      <c r="M27" s="267"/>
    </row>
    <row r="28" spans="1:13" ht="15.75" customHeight="1">
      <c r="A28" s="38" t="s">
        <v>217</v>
      </c>
      <c r="B28" s="15" t="s">
        <v>307</v>
      </c>
      <c r="C28" s="684">
        <v>668.567</v>
      </c>
      <c r="D28" s="713">
        <v>4.082</v>
      </c>
      <c r="E28" s="684">
        <v>338.434</v>
      </c>
      <c r="F28" s="684">
        <v>0.014</v>
      </c>
      <c r="G28" s="684">
        <v>0.002</v>
      </c>
      <c r="H28" s="684">
        <v>312.983</v>
      </c>
      <c r="I28" s="684">
        <v>12.61</v>
      </c>
      <c r="J28" s="684">
        <v>0.092</v>
      </c>
      <c r="K28" s="684">
        <v>0.106</v>
      </c>
      <c r="L28" s="588">
        <v>0</v>
      </c>
      <c r="M28" s="267"/>
    </row>
    <row r="29" spans="1:13" ht="15.75" customHeight="1">
      <c r="A29" s="38" t="s">
        <v>218</v>
      </c>
      <c r="B29" s="15" t="s">
        <v>6</v>
      </c>
      <c r="C29" s="684">
        <v>810.513</v>
      </c>
      <c r="D29" s="713">
        <v>4.061</v>
      </c>
      <c r="E29" s="684">
        <v>533.539</v>
      </c>
      <c r="F29" s="684">
        <v>0.007</v>
      </c>
      <c r="G29" s="684">
        <v>0.001</v>
      </c>
      <c r="H29" s="684">
        <v>265.297</v>
      </c>
      <c r="I29" s="684">
        <v>6.993</v>
      </c>
      <c r="J29" s="684">
        <v>0.045</v>
      </c>
      <c r="K29" s="684">
        <v>0.272</v>
      </c>
      <c r="L29" s="588">
        <v>0</v>
      </c>
      <c r="M29" s="267"/>
    </row>
    <row r="30" spans="1:13" ht="15.75" customHeight="1">
      <c r="A30" s="38" t="s">
        <v>219</v>
      </c>
      <c r="B30" s="15" t="s">
        <v>37</v>
      </c>
      <c r="C30" s="684">
        <v>303.343</v>
      </c>
      <c r="D30" s="713">
        <v>6.234</v>
      </c>
      <c r="E30" s="684">
        <v>183.367</v>
      </c>
      <c r="F30" s="684">
        <v>0.001</v>
      </c>
      <c r="G30" s="684">
        <v>0</v>
      </c>
      <c r="H30" s="684">
        <v>105.185</v>
      </c>
      <c r="I30" s="684">
        <v>8.378</v>
      </c>
      <c r="J30" s="684">
        <v>0</v>
      </c>
      <c r="K30" s="684">
        <v>0.106</v>
      </c>
      <c r="L30" s="588">
        <v>0.251</v>
      </c>
      <c r="M30" s="267"/>
    </row>
    <row r="31" spans="1:13" s="227" customFormat="1" ht="15.75" customHeight="1">
      <c r="A31" s="66" t="s">
        <v>206</v>
      </c>
      <c r="B31" s="14" t="s">
        <v>371</v>
      </c>
      <c r="C31" s="762">
        <v>1482.262</v>
      </c>
      <c r="D31" s="772">
        <v>177.852</v>
      </c>
      <c r="E31" s="762">
        <v>31.746000000000002</v>
      </c>
      <c r="F31" s="762">
        <v>18.797</v>
      </c>
      <c r="G31" s="762">
        <v>7.868</v>
      </c>
      <c r="H31" s="762">
        <v>1154.9499999999998</v>
      </c>
      <c r="I31" s="762">
        <v>62.235</v>
      </c>
      <c r="J31" s="762">
        <v>21.079</v>
      </c>
      <c r="K31" s="762">
        <v>1.697</v>
      </c>
      <c r="L31" s="760">
        <v>5.25</v>
      </c>
      <c r="M31" s="267"/>
    </row>
    <row r="32" spans="1:13" ht="15.75" customHeight="1">
      <c r="A32" s="38" t="s">
        <v>220</v>
      </c>
      <c r="B32" s="15" t="s">
        <v>7</v>
      </c>
      <c r="C32" s="684">
        <v>95.062</v>
      </c>
      <c r="D32" s="727">
        <v>76.183</v>
      </c>
      <c r="E32" s="696">
        <v>0</v>
      </c>
      <c r="F32" s="696">
        <v>2.18</v>
      </c>
      <c r="G32" s="696">
        <v>0.021</v>
      </c>
      <c r="H32" s="696">
        <v>13.927</v>
      </c>
      <c r="I32" s="696">
        <v>2.22</v>
      </c>
      <c r="J32" s="696">
        <v>0.025</v>
      </c>
      <c r="K32" s="696">
        <v>0.112</v>
      </c>
      <c r="L32" s="588">
        <v>0.388</v>
      </c>
      <c r="M32" s="267"/>
    </row>
    <row r="33" spans="1:13" ht="15.75" customHeight="1">
      <c r="A33" s="38" t="s">
        <v>221</v>
      </c>
      <c r="B33" s="15" t="s">
        <v>136</v>
      </c>
      <c r="C33" s="684">
        <v>111.399</v>
      </c>
      <c r="D33" s="727">
        <v>0.562</v>
      </c>
      <c r="E33" s="696">
        <v>0</v>
      </c>
      <c r="F33" s="696">
        <v>0.004</v>
      </c>
      <c r="G33" s="696">
        <v>0.149</v>
      </c>
      <c r="H33" s="696">
        <v>110.642</v>
      </c>
      <c r="I33" s="696">
        <v>0</v>
      </c>
      <c r="J33" s="696">
        <v>0.035</v>
      </c>
      <c r="K33" s="696">
        <v>0.004</v>
      </c>
      <c r="L33" s="588">
        <v>0</v>
      </c>
      <c r="M33" s="267"/>
    </row>
    <row r="34" spans="1:13" ht="15.75" customHeight="1">
      <c r="A34" s="38" t="s">
        <v>222</v>
      </c>
      <c r="B34" s="15" t="s">
        <v>160</v>
      </c>
      <c r="C34" s="761">
        <v>915.399</v>
      </c>
      <c r="D34" s="727">
        <v>8.651</v>
      </c>
      <c r="E34" s="696">
        <v>7.001</v>
      </c>
      <c r="F34" s="696">
        <v>11.013</v>
      </c>
      <c r="G34" s="696">
        <v>0</v>
      </c>
      <c r="H34" s="696">
        <v>871.179</v>
      </c>
      <c r="I34" s="696">
        <v>2.574</v>
      </c>
      <c r="J34" s="696">
        <v>14.852</v>
      </c>
      <c r="K34" s="696">
        <v>-0.508</v>
      </c>
      <c r="L34" s="588">
        <v>0.189</v>
      </c>
      <c r="M34" s="267"/>
    </row>
    <row r="35" spans="1:13" ht="15.75" customHeight="1">
      <c r="A35" s="38" t="s">
        <v>223</v>
      </c>
      <c r="B35" s="15" t="s">
        <v>8</v>
      </c>
      <c r="C35" s="761">
        <v>32.01</v>
      </c>
      <c r="D35" s="727">
        <v>0.05</v>
      </c>
      <c r="E35" s="696">
        <v>8.482</v>
      </c>
      <c r="F35" s="696">
        <v>1.028</v>
      </c>
      <c r="G35" s="696">
        <v>2</v>
      </c>
      <c r="H35" s="696">
        <v>14.563</v>
      </c>
      <c r="I35" s="696">
        <v>2.026</v>
      </c>
      <c r="J35" s="696">
        <v>1.861</v>
      </c>
      <c r="K35" s="696">
        <v>2</v>
      </c>
      <c r="L35" s="588">
        <v>0</v>
      </c>
      <c r="M35" s="267"/>
    </row>
    <row r="36" spans="1:13" ht="15.75" customHeight="1">
      <c r="A36" s="38" t="s">
        <v>224</v>
      </c>
      <c r="B36" s="15" t="s">
        <v>130</v>
      </c>
      <c r="C36" s="684">
        <v>33.432</v>
      </c>
      <c r="D36" s="727">
        <v>0</v>
      </c>
      <c r="E36" s="696">
        <v>0</v>
      </c>
      <c r="F36" s="696">
        <v>0</v>
      </c>
      <c r="G36" s="696">
        <v>0</v>
      </c>
      <c r="H36" s="696">
        <v>33.512</v>
      </c>
      <c r="I36" s="696">
        <v>0</v>
      </c>
      <c r="J36" s="696">
        <v>0</v>
      </c>
      <c r="K36" s="696">
        <v>0</v>
      </c>
      <c r="L36" s="588">
        <v>0</v>
      </c>
      <c r="M36" s="267"/>
    </row>
    <row r="37" spans="1:13" ht="15.75" customHeight="1">
      <c r="A37" s="38" t="s">
        <v>225</v>
      </c>
      <c r="B37" s="15" t="s">
        <v>179</v>
      </c>
      <c r="C37" s="761">
        <v>99.73</v>
      </c>
      <c r="D37" s="727">
        <v>2.185</v>
      </c>
      <c r="E37" s="696">
        <v>7.684</v>
      </c>
      <c r="F37" s="696">
        <v>0.01</v>
      </c>
      <c r="G37" s="696">
        <v>0</v>
      </c>
      <c r="H37" s="696">
        <v>68.423</v>
      </c>
      <c r="I37" s="696">
        <v>21.31</v>
      </c>
      <c r="J37" s="696">
        <v>0.085</v>
      </c>
      <c r="K37" s="696">
        <v>0.002</v>
      </c>
      <c r="L37" s="588">
        <v>0.068</v>
      </c>
      <c r="M37" s="267"/>
    </row>
    <row r="38" spans="1:13" ht="15.75" customHeight="1">
      <c r="A38" s="38" t="s">
        <v>226</v>
      </c>
      <c r="B38" s="15" t="s">
        <v>176</v>
      </c>
      <c r="C38" s="684">
        <v>194.796</v>
      </c>
      <c r="D38" s="727">
        <v>90.221</v>
      </c>
      <c r="E38" s="696">
        <v>8.579</v>
      </c>
      <c r="F38" s="696">
        <v>4.562</v>
      </c>
      <c r="G38" s="696">
        <v>5.698</v>
      </c>
      <c r="H38" s="696">
        <v>42.704</v>
      </c>
      <c r="I38" s="696">
        <v>34.105</v>
      </c>
      <c r="J38" s="696">
        <v>4.221</v>
      </c>
      <c r="K38" s="696">
        <v>0.087</v>
      </c>
      <c r="L38" s="588">
        <v>4.605</v>
      </c>
      <c r="M38" s="267"/>
    </row>
    <row r="39" spans="1:13" s="227" customFormat="1" ht="16.5" customHeight="1">
      <c r="A39" s="260" t="s">
        <v>228</v>
      </c>
      <c r="B39" s="79" t="s">
        <v>139</v>
      </c>
      <c r="C39" s="762">
        <v>7.899</v>
      </c>
      <c r="D39" s="773">
        <v>0</v>
      </c>
      <c r="E39" s="763">
        <v>0.057</v>
      </c>
      <c r="F39" s="763">
        <v>0</v>
      </c>
      <c r="G39" s="763">
        <v>0</v>
      </c>
      <c r="H39" s="763">
        <v>0.02</v>
      </c>
      <c r="I39" s="763">
        <v>0</v>
      </c>
      <c r="J39" s="763">
        <v>8.27</v>
      </c>
      <c r="K39" s="763">
        <v>0.01</v>
      </c>
      <c r="L39" s="764">
        <v>0</v>
      </c>
      <c r="M39" s="267"/>
    </row>
    <row r="40" spans="1:13" s="227" customFormat="1" ht="15.75" customHeight="1">
      <c r="A40" s="90" t="s">
        <v>76</v>
      </c>
      <c r="B40" s="14" t="s">
        <v>36</v>
      </c>
      <c r="C40" s="762">
        <v>114.606</v>
      </c>
      <c r="D40" s="773">
        <v>13.619</v>
      </c>
      <c r="E40" s="763">
        <v>7.596</v>
      </c>
      <c r="F40" s="763">
        <v>12.154</v>
      </c>
      <c r="G40" s="763">
        <v>1.55</v>
      </c>
      <c r="H40" s="763">
        <v>24.078</v>
      </c>
      <c r="I40" s="763">
        <v>3.283</v>
      </c>
      <c r="J40" s="763">
        <v>51.851</v>
      </c>
      <c r="K40" s="763">
        <v>0.101</v>
      </c>
      <c r="L40" s="764">
        <v>0</v>
      </c>
      <c r="M40" s="267"/>
    </row>
    <row r="41" spans="1:13" s="227" customFormat="1" ht="15.75" customHeight="1">
      <c r="A41" s="322" t="s">
        <v>171</v>
      </c>
      <c r="B41" s="31" t="s">
        <v>12</v>
      </c>
      <c r="C41" s="762">
        <v>23.53</v>
      </c>
      <c r="D41" s="773">
        <v>0.019</v>
      </c>
      <c r="E41" s="763">
        <v>0.087</v>
      </c>
      <c r="F41" s="763">
        <v>1.379</v>
      </c>
      <c r="G41" s="763">
        <v>0.037</v>
      </c>
      <c r="H41" s="763">
        <v>17.769</v>
      </c>
      <c r="I41" s="763">
        <v>0.39</v>
      </c>
      <c r="J41" s="763">
        <v>1.999</v>
      </c>
      <c r="K41" s="763">
        <v>0.412</v>
      </c>
      <c r="L41" s="764">
        <v>1.426</v>
      </c>
      <c r="M41" s="267"/>
    </row>
    <row r="42" spans="1:13" s="227" customFormat="1" ht="15.75" customHeight="1">
      <c r="A42" s="322" t="s">
        <v>172</v>
      </c>
      <c r="B42" s="31" t="s">
        <v>15</v>
      </c>
      <c r="C42" s="762">
        <v>8035.107</v>
      </c>
      <c r="D42" s="773">
        <v>17.208</v>
      </c>
      <c r="E42" s="763">
        <v>433.754</v>
      </c>
      <c r="F42" s="763">
        <v>18.209</v>
      </c>
      <c r="G42" s="763">
        <v>12.687</v>
      </c>
      <c r="H42" s="763">
        <v>7345.63</v>
      </c>
      <c r="I42" s="763">
        <v>159.435</v>
      </c>
      <c r="J42" s="763">
        <v>13.15</v>
      </c>
      <c r="K42" s="763">
        <v>5.062</v>
      </c>
      <c r="L42" s="764">
        <v>29.87</v>
      </c>
      <c r="M42" s="267"/>
    </row>
    <row r="43" spans="1:13" s="227" customFormat="1" ht="15.75" customHeight="1">
      <c r="A43" s="322" t="s">
        <v>173</v>
      </c>
      <c r="B43" s="31" t="s">
        <v>18</v>
      </c>
      <c r="C43" s="762">
        <v>0.931</v>
      </c>
      <c r="D43" s="773">
        <v>0</v>
      </c>
      <c r="E43" s="763">
        <v>0.002</v>
      </c>
      <c r="F43" s="763">
        <v>0.05</v>
      </c>
      <c r="G43" s="763">
        <v>0.275</v>
      </c>
      <c r="H43" s="763">
        <v>0.614</v>
      </c>
      <c r="I43" s="763">
        <v>0</v>
      </c>
      <c r="J43" s="763">
        <v>0</v>
      </c>
      <c r="K43" s="763">
        <v>0</v>
      </c>
      <c r="L43" s="764">
        <v>0</v>
      </c>
      <c r="M43" s="267"/>
    </row>
    <row r="44" spans="1:13" s="227" customFormat="1" ht="15.75" customHeight="1">
      <c r="A44" s="322" t="s">
        <v>247</v>
      </c>
      <c r="B44" s="31" t="s">
        <v>132</v>
      </c>
      <c r="C44" s="762">
        <v>0.533</v>
      </c>
      <c r="D44" s="773">
        <v>0</v>
      </c>
      <c r="E44" s="763">
        <v>0.003</v>
      </c>
      <c r="F44" s="763">
        <v>0</v>
      </c>
      <c r="G44" s="763">
        <v>0</v>
      </c>
      <c r="H44" s="763">
        <v>0.117</v>
      </c>
      <c r="I44" s="763">
        <v>0</v>
      </c>
      <c r="J44" s="763">
        <v>0</v>
      </c>
      <c r="K44" s="763">
        <v>0</v>
      </c>
      <c r="L44" s="764">
        <v>0</v>
      </c>
      <c r="M44" s="267"/>
    </row>
    <row r="45" spans="1:13" s="227" customFormat="1" ht="15.75" customHeight="1">
      <c r="A45" s="66" t="s">
        <v>193</v>
      </c>
      <c r="B45" s="14" t="s">
        <v>339</v>
      </c>
      <c r="C45" s="762">
        <v>574.547</v>
      </c>
      <c r="D45" s="774">
        <v>20.547</v>
      </c>
      <c r="E45" s="765">
        <v>18.377</v>
      </c>
      <c r="F45" s="765">
        <v>1.359</v>
      </c>
      <c r="G45" s="765">
        <v>0.001</v>
      </c>
      <c r="H45" s="765">
        <v>319.341</v>
      </c>
      <c r="I45" s="765">
        <v>26.376</v>
      </c>
      <c r="J45" s="765">
        <v>187.514</v>
      </c>
      <c r="K45" s="765">
        <v>-0.222</v>
      </c>
      <c r="L45" s="766">
        <v>1.16</v>
      </c>
      <c r="M45" s="267"/>
    </row>
    <row r="46" spans="1:13" s="227" customFormat="1" ht="15.75" customHeight="1">
      <c r="A46" s="388" t="s">
        <v>340</v>
      </c>
      <c r="B46" s="351" t="s">
        <v>330</v>
      </c>
      <c r="C46" s="767">
        <v>0</v>
      </c>
      <c r="D46" s="775">
        <v>0</v>
      </c>
      <c r="E46" s="768">
        <v>0</v>
      </c>
      <c r="F46" s="768">
        <v>0</v>
      </c>
      <c r="G46" s="768">
        <v>0</v>
      </c>
      <c r="H46" s="768">
        <v>0</v>
      </c>
      <c r="I46" s="768">
        <v>0</v>
      </c>
      <c r="J46" s="768">
        <v>0</v>
      </c>
      <c r="K46" s="768">
        <v>0</v>
      </c>
      <c r="L46" s="769">
        <v>0</v>
      </c>
      <c r="M46" s="267"/>
    </row>
    <row r="47" spans="1:13" s="227" customFormat="1" ht="15.75" customHeight="1">
      <c r="A47" s="323" t="s">
        <v>138</v>
      </c>
      <c r="B47" s="8" t="s">
        <v>162</v>
      </c>
      <c r="C47" s="767">
        <v>54758.532</v>
      </c>
      <c r="D47" s="776">
        <v>8945.580000000002</v>
      </c>
      <c r="E47" s="776">
        <v>9253.595000000001</v>
      </c>
      <c r="F47" s="776">
        <v>359.54200000000003</v>
      </c>
      <c r="G47" s="776">
        <v>118.56400000000001</v>
      </c>
      <c r="H47" s="776">
        <v>34583.062</v>
      </c>
      <c r="I47" s="776">
        <v>333.5089999999999</v>
      </c>
      <c r="J47" s="776">
        <v>1079.004</v>
      </c>
      <c r="K47" s="776">
        <v>20.86</v>
      </c>
      <c r="L47" s="777">
        <v>62.352999999999994</v>
      </c>
      <c r="M47" s="267"/>
    </row>
    <row r="48" spans="2:12" ht="12.75">
      <c r="B48" s="224"/>
      <c r="C48" s="231"/>
      <c r="D48" s="231"/>
      <c r="E48" s="231"/>
      <c r="F48" s="231"/>
      <c r="G48" s="231"/>
      <c r="H48" s="231"/>
      <c r="I48" s="231"/>
      <c r="J48" s="231"/>
      <c r="K48" s="231"/>
      <c r="L48" s="231"/>
    </row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</sheetData>
  <sheetProtection/>
  <conditionalFormatting sqref="C17:C19 C32:C33 C36 C38 C8:C13 C15 D17:L20 D22:L25 D8:L15 D32:L46 C27:L30">
    <cfRule type="cellIs" priority="13" dxfId="0" operator="lessThan" stopIfTrue="1">
      <formula>-1</formula>
    </cfRule>
  </conditionalFormatting>
  <conditionalFormatting sqref="C22:C24">
    <cfRule type="cellIs" priority="17" dxfId="2" operator="lessThan" stopIfTrue="1">
      <formula>-1</formula>
    </cfRule>
  </conditionalFormatting>
  <dataValidations count="1">
    <dataValidation type="decimal" allowBlank="1" showErrorMessage="1" error="Endast tal får anges!" sqref="C38 C8:C13 C15 C17:C19 C22:C24 C27:C30 C32:C33 C36 D7:L47">
      <formula1>-99999</formula1>
      <formula2>999999</formula2>
    </dataValidation>
  </dataValidations>
  <printOptions/>
  <pageMargins left="0.2362204724409449" right="0.2362204724409449" top="0.75" bottom="0.1968503937007874" header="0.35433070866141736" footer="0.15748031496062992"/>
  <pageSetup horizontalDpi="600" verticalDpi="600" orientation="landscape" paperSize="9" scale="55" r:id="rId1"/>
  <headerFooter alignWithMargins="0">
    <oddHeader>&amp;L&amp;9Statistiska centtralbyrån
Offentlig ekonomi
701 89 Örebro&amp;R&amp;9&amp;D</oddHeader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25"/>
  <sheetViews>
    <sheetView zoomScale="90" zoomScaleNormal="90" zoomScalePageLayoutView="0" workbookViewId="0" topLeftCell="A1">
      <selection activeCell="K31" sqref="K31"/>
    </sheetView>
  </sheetViews>
  <sheetFormatPr defaultColWidth="0" defaultRowHeight="12.75" zeroHeight="1"/>
  <cols>
    <col min="1" max="1" width="9.421875" style="114" customWidth="1"/>
    <col min="2" max="2" width="35.00390625" style="114" customWidth="1"/>
    <col min="3" max="9" width="11.00390625" style="114" customWidth="1"/>
    <col min="10" max="10" width="11.28125" style="114" customWidth="1"/>
    <col min="11" max="12" width="11.00390625" style="114" customWidth="1"/>
    <col min="13" max="14" width="0" style="114" hidden="1" customWidth="1"/>
    <col min="15" max="16384" width="14.00390625" style="114" hidden="1" customWidth="1"/>
  </cols>
  <sheetData>
    <row r="1" spans="1:12" ht="25.5" customHeight="1">
      <c r="A1" s="2" t="s">
        <v>355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0" s="110" customFormat="1" ht="15" customHeight="1">
      <c r="A2" s="122"/>
      <c r="B2" s="122"/>
      <c r="C2" s="107"/>
      <c r="D2" s="107"/>
      <c r="E2" s="107"/>
      <c r="F2" s="107"/>
      <c r="G2" s="116"/>
      <c r="H2" s="107"/>
      <c r="I2" s="107"/>
      <c r="J2" s="107"/>
    </row>
    <row r="3" spans="1:12" s="304" customFormat="1" ht="13.5" thickBot="1">
      <c r="A3" s="305" t="s">
        <v>343</v>
      </c>
      <c r="B3" s="305" t="s">
        <v>266</v>
      </c>
      <c r="C3" s="305" t="s">
        <v>267</v>
      </c>
      <c r="D3" s="305" t="s">
        <v>268</v>
      </c>
      <c r="E3" s="305" t="s">
        <v>269</v>
      </c>
      <c r="F3" s="305" t="s">
        <v>278</v>
      </c>
      <c r="G3" s="305" t="s">
        <v>279</v>
      </c>
      <c r="H3" s="305" t="s">
        <v>280</v>
      </c>
      <c r="I3" s="305" t="s">
        <v>281</v>
      </c>
      <c r="J3" s="305" t="s">
        <v>282</v>
      </c>
      <c r="K3" s="305" t="s">
        <v>283</v>
      </c>
      <c r="L3" s="290" t="s">
        <v>296</v>
      </c>
    </row>
    <row r="4" spans="1:12" ht="15" customHeight="1">
      <c r="A4" s="251" t="s">
        <v>133</v>
      </c>
      <c r="B4" s="34" t="s">
        <v>35</v>
      </c>
      <c r="C4" s="91" t="s">
        <v>152</v>
      </c>
      <c r="D4" s="91"/>
      <c r="E4" s="92"/>
      <c r="F4" s="92"/>
      <c r="G4" s="92"/>
      <c r="H4" s="92"/>
      <c r="I4" s="92"/>
      <c r="J4" s="92"/>
      <c r="K4" s="92"/>
      <c r="L4" s="93"/>
    </row>
    <row r="5" spans="1:12" ht="15" customHeight="1">
      <c r="A5" s="272"/>
      <c r="B5" s="9"/>
      <c r="C5" s="378" t="s">
        <v>113</v>
      </c>
      <c r="D5" s="6" t="s">
        <v>122</v>
      </c>
      <c r="E5" s="19" t="s">
        <v>115</v>
      </c>
      <c r="F5" s="19" t="s">
        <v>114</v>
      </c>
      <c r="G5" s="19" t="s">
        <v>166</v>
      </c>
      <c r="H5" s="19" t="s">
        <v>120</v>
      </c>
      <c r="I5" s="19" t="s">
        <v>116</v>
      </c>
      <c r="J5" s="19" t="s">
        <v>432</v>
      </c>
      <c r="K5" s="19" t="s">
        <v>406</v>
      </c>
      <c r="L5" s="349" t="s">
        <v>325</v>
      </c>
    </row>
    <row r="6" spans="1:12" ht="15" customHeight="1">
      <c r="A6" s="272"/>
      <c r="B6" s="9"/>
      <c r="C6" s="6" t="s">
        <v>311</v>
      </c>
      <c r="D6" s="6" t="s">
        <v>123</v>
      </c>
      <c r="E6" s="6" t="s">
        <v>117</v>
      </c>
      <c r="F6" s="6" t="s">
        <v>148</v>
      </c>
      <c r="G6" s="6" t="s">
        <v>167</v>
      </c>
      <c r="H6" s="6" t="s">
        <v>174</v>
      </c>
      <c r="I6" s="6"/>
      <c r="J6" s="6" t="s">
        <v>431</v>
      </c>
      <c r="K6" s="6" t="s">
        <v>118</v>
      </c>
      <c r="L6" s="349"/>
    </row>
    <row r="7" spans="1:12" ht="15" customHeight="1">
      <c r="A7" s="272"/>
      <c r="B7" s="8"/>
      <c r="C7" s="81"/>
      <c r="D7" s="5"/>
      <c r="E7" s="5" t="s">
        <v>168</v>
      </c>
      <c r="F7" s="5"/>
      <c r="G7" s="5"/>
      <c r="H7" s="5" t="s">
        <v>121</v>
      </c>
      <c r="I7" s="5"/>
      <c r="J7" s="5" t="s">
        <v>430</v>
      </c>
      <c r="K7" s="5"/>
      <c r="L7" s="350"/>
    </row>
    <row r="8" spans="1:12" s="227" customFormat="1" ht="15" customHeight="1">
      <c r="A8" s="30" t="s">
        <v>262</v>
      </c>
      <c r="B8" s="30" t="s">
        <v>386</v>
      </c>
      <c r="C8" s="771">
        <v>1396.786</v>
      </c>
      <c r="D8" s="771">
        <v>47.132999999999996</v>
      </c>
      <c r="E8" s="771">
        <v>181.198</v>
      </c>
      <c r="F8" s="759">
        <v>129.928</v>
      </c>
      <c r="G8" s="759">
        <v>144.231</v>
      </c>
      <c r="H8" s="759">
        <v>364.11300000000006</v>
      </c>
      <c r="I8" s="759">
        <v>233.377</v>
      </c>
      <c r="J8" s="759">
        <v>272.221</v>
      </c>
      <c r="K8" s="759">
        <v>19.636</v>
      </c>
      <c r="L8" s="778">
        <v>4.887</v>
      </c>
    </row>
    <row r="9" spans="1:12" ht="15" customHeight="1">
      <c r="A9" s="38" t="s">
        <v>202</v>
      </c>
      <c r="B9" s="15" t="s">
        <v>43</v>
      </c>
      <c r="C9" s="761">
        <v>113.966</v>
      </c>
      <c r="D9" s="713">
        <v>0</v>
      </c>
      <c r="E9" s="684">
        <v>0</v>
      </c>
      <c r="F9" s="684">
        <v>53.52</v>
      </c>
      <c r="G9" s="684">
        <v>4.5</v>
      </c>
      <c r="H9" s="684">
        <v>40.04</v>
      </c>
      <c r="I9" s="684">
        <v>4.451</v>
      </c>
      <c r="J9" s="684">
        <v>10.26</v>
      </c>
      <c r="K9" s="684">
        <v>1.003</v>
      </c>
      <c r="L9" s="600">
        <v>0</v>
      </c>
    </row>
    <row r="10" spans="1:12" ht="15" customHeight="1">
      <c r="A10" s="38" t="s">
        <v>203</v>
      </c>
      <c r="B10" s="15" t="s">
        <v>2</v>
      </c>
      <c r="C10" s="761">
        <v>145.861</v>
      </c>
      <c r="D10" s="713">
        <v>17.912</v>
      </c>
      <c r="E10" s="684">
        <v>51.352</v>
      </c>
      <c r="F10" s="684">
        <v>8.35</v>
      </c>
      <c r="G10" s="684">
        <v>11.4</v>
      </c>
      <c r="H10" s="684">
        <v>36.193</v>
      </c>
      <c r="I10" s="684">
        <v>5.481</v>
      </c>
      <c r="J10" s="684">
        <v>6.915</v>
      </c>
      <c r="K10" s="684">
        <v>8.488</v>
      </c>
      <c r="L10" s="600">
        <v>0</v>
      </c>
    </row>
    <row r="11" spans="1:12" ht="15" customHeight="1">
      <c r="A11" s="38" t="s">
        <v>204</v>
      </c>
      <c r="B11" s="15" t="s">
        <v>3</v>
      </c>
      <c r="C11" s="761">
        <v>72.675</v>
      </c>
      <c r="D11" s="713">
        <v>0</v>
      </c>
      <c r="E11" s="684">
        <v>0</v>
      </c>
      <c r="F11" s="684">
        <v>1.515</v>
      </c>
      <c r="G11" s="684">
        <v>1.503</v>
      </c>
      <c r="H11" s="684">
        <v>66.516</v>
      </c>
      <c r="I11" s="684">
        <v>0.054</v>
      </c>
      <c r="J11" s="684">
        <v>1.3</v>
      </c>
      <c r="K11" s="684">
        <v>1.01</v>
      </c>
      <c r="L11" s="600">
        <v>0</v>
      </c>
    </row>
    <row r="12" spans="1:12" ht="15" customHeight="1">
      <c r="A12" s="38" t="s">
        <v>205</v>
      </c>
      <c r="B12" s="15" t="s">
        <v>4</v>
      </c>
      <c r="C12" s="761">
        <v>0.119</v>
      </c>
      <c r="D12" s="713">
        <v>0</v>
      </c>
      <c r="E12" s="684">
        <v>0</v>
      </c>
      <c r="F12" s="684">
        <v>0</v>
      </c>
      <c r="G12" s="684">
        <v>0</v>
      </c>
      <c r="H12" s="684">
        <v>0</v>
      </c>
      <c r="I12" s="684">
        <v>0.45</v>
      </c>
      <c r="J12" s="684">
        <v>0</v>
      </c>
      <c r="K12" s="684">
        <v>0</v>
      </c>
      <c r="L12" s="600">
        <v>0</v>
      </c>
    </row>
    <row r="13" spans="1:12" ht="15" customHeight="1">
      <c r="A13" s="38" t="s">
        <v>206</v>
      </c>
      <c r="B13" s="25" t="s">
        <v>38</v>
      </c>
      <c r="C13" s="761">
        <v>1064.165</v>
      </c>
      <c r="D13" s="713">
        <v>29.221</v>
      </c>
      <c r="E13" s="684">
        <v>129.846</v>
      </c>
      <c r="F13" s="684">
        <v>66.543</v>
      </c>
      <c r="G13" s="684">
        <v>126.828</v>
      </c>
      <c r="H13" s="684">
        <v>221.364</v>
      </c>
      <c r="I13" s="684">
        <v>222.941</v>
      </c>
      <c r="J13" s="684">
        <v>253.746</v>
      </c>
      <c r="K13" s="684">
        <v>9.135</v>
      </c>
      <c r="L13" s="600">
        <v>4.887</v>
      </c>
    </row>
    <row r="14" spans="1:12" s="227" customFormat="1" ht="15" customHeight="1">
      <c r="A14" s="66" t="s">
        <v>263</v>
      </c>
      <c r="B14" s="31" t="s">
        <v>153</v>
      </c>
      <c r="C14" s="772">
        <v>18640.612999999998</v>
      </c>
      <c r="D14" s="772">
        <v>190.00799999999998</v>
      </c>
      <c r="E14" s="762">
        <v>14481.878</v>
      </c>
      <c r="F14" s="762">
        <v>438.62</v>
      </c>
      <c r="G14" s="762">
        <v>1170.128</v>
      </c>
      <c r="H14" s="762">
        <v>818.8879999999999</v>
      </c>
      <c r="I14" s="762">
        <v>171.425</v>
      </c>
      <c r="J14" s="762">
        <v>1360.908</v>
      </c>
      <c r="K14" s="762">
        <v>6.654</v>
      </c>
      <c r="L14" s="778">
        <v>1.188</v>
      </c>
    </row>
    <row r="15" spans="1:12" ht="15" customHeight="1">
      <c r="A15" s="39" t="s">
        <v>76</v>
      </c>
      <c r="B15" s="15" t="s">
        <v>36</v>
      </c>
      <c r="C15" s="761">
        <v>182.283</v>
      </c>
      <c r="D15" s="713">
        <v>4.189</v>
      </c>
      <c r="E15" s="684">
        <v>1</v>
      </c>
      <c r="F15" s="684">
        <v>3.772</v>
      </c>
      <c r="G15" s="684">
        <v>48.392</v>
      </c>
      <c r="H15" s="684">
        <v>37.957</v>
      </c>
      <c r="I15" s="684">
        <v>12.4</v>
      </c>
      <c r="J15" s="684">
        <v>74.615</v>
      </c>
      <c r="K15" s="684">
        <v>0.011</v>
      </c>
      <c r="L15" s="600">
        <v>0</v>
      </c>
    </row>
    <row r="16" spans="1:12" ht="15" customHeight="1">
      <c r="A16" s="38" t="s">
        <v>171</v>
      </c>
      <c r="B16" s="15" t="s">
        <v>12</v>
      </c>
      <c r="C16" s="761">
        <v>3090.81</v>
      </c>
      <c r="D16" s="713">
        <v>0.501</v>
      </c>
      <c r="E16" s="684">
        <v>1090.79</v>
      </c>
      <c r="F16" s="684">
        <v>390.297</v>
      </c>
      <c r="G16" s="684">
        <v>235.236</v>
      </c>
      <c r="H16" s="684">
        <v>214.932</v>
      </c>
      <c r="I16" s="684">
        <v>6.766</v>
      </c>
      <c r="J16" s="684">
        <v>1146.475</v>
      </c>
      <c r="K16" s="684">
        <v>4.495</v>
      </c>
      <c r="L16" s="600">
        <v>0.448</v>
      </c>
    </row>
    <row r="17" spans="1:12" ht="15" customHeight="1">
      <c r="A17" s="38" t="s">
        <v>172</v>
      </c>
      <c r="B17" s="15" t="s">
        <v>15</v>
      </c>
      <c r="C17" s="761">
        <v>13837.007</v>
      </c>
      <c r="D17" s="713">
        <v>72.483</v>
      </c>
      <c r="E17" s="684">
        <v>13146.908</v>
      </c>
      <c r="F17" s="684">
        <v>2.529</v>
      </c>
      <c r="G17" s="684">
        <v>511.06</v>
      </c>
      <c r="H17" s="684">
        <v>69.172</v>
      </c>
      <c r="I17" s="684">
        <v>34.2</v>
      </c>
      <c r="J17" s="684">
        <v>0.515</v>
      </c>
      <c r="K17" s="684">
        <v>0</v>
      </c>
      <c r="L17" s="600">
        <v>0</v>
      </c>
    </row>
    <row r="18" spans="1:12" ht="15" customHeight="1">
      <c r="A18" s="38" t="s">
        <v>173</v>
      </c>
      <c r="B18" s="15" t="s">
        <v>18</v>
      </c>
      <c r="C18" s="761">
        <v>1530.513</v>
      </c>
      <c r="D18" s="713">
        <v>112.835</v>
      </c>
      <c r="E18" s="684">
        <v>243.18</v>
      </c>
      <c r="F18" s="684">
        <v>42.022</v>
      </c>
      <c r="G18" s="684">
        <v>375.44</v>
      </c>
      <c r="H18" s="684">
        <v>496.827</v>
      </c>
      <c r="I18" s="684">
        <v>118.059</v>
      </c>
      <c r="J18" s="684">
        <v>139.303</v>
      </c>
      <c r="K18" s="684">
        <v>2.148</v>
      </c>
      <c r="L18" s="600">
        <v>0.74</v>
      </c>
    </row>
    <row r="19" spans="1:12" s="227" customFormat="1" ht="15.75" customHeight="1">
      <c r="A19" s="66" t="s">
        <v>184</v>
      </c>
      <c r="B19" s="14" t="s">
        <v>183</v>
      </c>
      <c r="C19" s="761">
        <v>313.634</v>
      </c>
      <c r="D19" s="713">
        <v>8</v>
      </c>
      <c r="E19" s="684">
        <v>7.1</v>
      </c>
      <c r="F19" s="684">
        <v>4.74</v>
      </c>
      <c r="G19" s="684">
        <v>21.296</v>
      </c>
      <c r="H19" s="684">
        <v>86.666</v>
      </c>
      <c r="I19" s="684">
        <v>1.382</v>
      </c>
      <c r="J19" s="684">
        <v>182.99</v>
      </c>
      <c r="K19" s="684">
        <v>0.02</v>
      </c>
      <c r="L19" s="600">
        <v>0</v>
      </c>
    </row>
    <row r="20" spans="1:12" s="227" customFormat="1" ht="15" customHeight="1">
      <c r="A20" s="66" t="s">
        <v>193</v>
      </c>
      <c r="B20" s="14" t="s">
        <v>339</v>
      </c>
      <c r="C20" s="761">
        <v>1889.482</v>
      </c>
      <c r="D20" s="713">
        <v>20.12</v>
      </c>
      <c r="E20" s="684">
        <v>49.04</v>
      </c>
      <c r="F20" s="684">
        <v>1340.357</v>
      </c>
      <c r="G20" s="684">
        <v>46.927</v>
      </c>
      <c r="H20" s="684">
        <v>198.78</v>
      </c>
      <c r="I20" s="684">
        <v>160.729</v>
      </c>
      <c r="J20" s="684">
        <v>64.408</v>
      </c>
      <c r="K20" s="684">
        <v>5.439</v>
      </c>
      <c r="L20" s="779">
        <v>3.666</v>
      </c>
    </row>
    <row r="21" spans="1:12" s="227" customFormat="1" ht="15" customHeight="1">
      <c r="A21" s="388" t="s">
        <v>340</v>
      </c>
      <c r="B21" s="351" t="s">
        <v>330</v>
      </c>
      <c r="C21" s="780">
        <v>250</v>
      </c>
      <c r="D21" s="781">
        <v>0</v>
      </c>
      <c r="E21" s="781">
        <v>0</v>
      </c>
      <c r="F21" s="781">
        <v>0</v>
      </c>
      <c r="G21" s="781">
        <v>0</v>
      </c>
      <c r="H21" s="781">
        <v>250</v>
      </c>
      <c r="I21" s="781">
        <v>0</v>
      </c>
      <c r="J21" s="781">
        <v>0.2</v>
      </c>
      <c r="K21" s="781">
        <v>0</v>
      </c>
      <c r="L21" s="782">
        <v>0</v>
      </c>
    </row>
    <row r="22" spans="1:12" s="227" customFormat="1" ht="15" customHeight="1">
      <c r="A22" s="324" t="s">
        <v>138</v>
      </c>
      <c r="B22" s="8" t="s">
        <v>27</v>
      </c>
      <c r="C22" s="767">
        <v>22490.515</v>
      </c>
      <c r="D22" s="776">
        <v>265.26099999999997</v>
      </c>
      <c r="E22" s="776">
        <v>14719.216000000002</v>
      </c>
      <c r="F22" s="776">
        <v>1913.645</v>
      </c>
      <c r="G22" s="776">
        <v>1382.5819999999999</v>
      </c>
      <c r="H22" s="776">
        <v>1718.447</v>
      </c>
      <c r="I22" s="776">
        <v>566.913</v>
      </c>
      <c r="J22" s="776">
        <v>1880.7269999999999</v>
      </c>
      <c r="K22" s="776">
        <v>31.749</v>
      </c>
      <c r="L22" s="777">
        <v>9.741</v>
      </c>
    </row>
    <row r="23" spans="2:12" ht="12.75">
      <c r="B23" s="232"/>
      <c r="C23" s="231"/>
      <c r="D23" s="231"/>
      <c r="E23" s="231"/>
      <c r="F23" s="231"/>
      <c r="G23" s="231"/>
      <c r="H23" s="231"/>
      <c r="I23" s="231"/>
      <c r="J23" s="231"/>
      <c r="K23" s="231"/>
      <c r="L23" s="231"/>
    </row>
    <row r="24" spans="2:12" ht="12.75" hidden="1">
      <c r="B24" s="232"/>
      <c r="C24" s="231"/>
      <c r="D24" s="231"/>
      <c r="E24" s="231"/>
      <c r="F24" s="231"/>
      <c r="G24" s="231"/>
      <c r="H24" s="231"/>
      <c r="I24" s="231"/>
      <c r="J24" s="231"/>
      <c r="K24" s="231"/>
      <c r="L24" s="231"/>
    </row>
    <row r="25" spans="2:12" ht="12.75" hidden="1">
      <c r="B25" s="232"/>
      <c r="C25" s="231"/>
      <c r="D25" s="231"/>
      <c r="E25" s="231"/>
      <c r="F25" s="231"/>
      <c r="G25" s="231"/>
      <c r="H25" s="231"/>
      <c r="I25" s="231"/>
      <c r="J25" s="231"/>
      <c r="K25" s="231"/>
      <c r="L25" s="231"/>
    </row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</sheetData>
  <sheetProtection/>
  <conditionalFormatting sqref="D9:L13 D15:L21">
    <cfRule type="cellIs" priority="12" dxfId="0" operator="lessThan" stopIfTrue="1">
      <formula>-1</formula>
    </cfRule>
  </conditionalFormatting>
  <dataValidations count="1">
    <dataValidation type="decimal" allowBlank="1" showErrorMessage="1" error="Endast tal får anges!" sqref="D8:L22">
      <formula1>-99999</formula1>
      <formula2>999999</formula2>
    </dataValidation>
  </dataValidations>
  <printOptions/>
  <pageMargins left="0.2" right="0.2" top="0.84" bottom="0.35" header="0.35" footer="0.2"/>
  <pageSetup horizontalDpi="600" verticalDpi="600" orientation="landscape" paperSize="9" scale="84" r:id="rId1"/>
  <headerFooter alignWithMargins="0">
    <oddHeader>&amp;L&amp;9Statistiska centralbyrån
Offentlig ekonomi
701 89 Örebro&amp;R&amp;9&amp;D</oddHeader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17"/>
  <sheetViews>
    <sheetView zoomScale="90" zoomScaleNormal="90" workbookViewId="0" topLeftCell="A1">
      <selection activeCell="E8" sqref="E8"/>
    </sheetView>
  </sheetViews>
  <sheetFormatPr defaultColWidth="0" defaultRowHeight="12.75" zeroHeight="1"/>
  <cols>
    <col min="1" max="1" width="14.57421875" style="114" customWidth="1"/>
    <col min="2" max="2" width="41.7109375" style="114" customWidth="1"/>
    <col min="3" max="4" width="11.00390625" style="114" customWidth="1"/>
    <col min="5" max="5" width="13.140625" style="114" customWidth="1"/>
    <col min="6" max="7" width="11.00390625" style="114" customWidth="1"/>
    <col min="8" max="8" width="10.28125" style="114" customWidth="1"/>
    <col min="9" max="9" width="11.7109375" style="114" customWidth="1"/>
    <col min="10" max="10" width="11.140625" style="114" customWidth="1"/>
    <col min="11" max="11" width="10.57421875" style="114" customWidth="1"/>
    <col min="12" max="12" width="10.8515625" style="114" customWidth="1"/>
    <col min="13" max="16384" width="25.28125" style="114" hidden="1" customWidth="1"/>
  </cols>
  <sheetData>
    <row r="1" spans="1:12" ht="24.75" customHeight="1">
      <c r="A1" s="2" t="s">
        <v>426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327" customFormat="1" ht="13.5" thickBot="1">
      <c r="A2" s="326" t="s">
        <v>257</v>
      </c>
      <c r="B2" s="327" t="s">
        <v>266</v>
      </c>
      <c r="C2" s="327" t="s">
        <v>267</v>
      </c>
      <c r="D2" s="327" t="s">
        <v>268</v>
      </c>
      <c r="E2" s="327" t="s">
        <v>269</v>
      </c>
      <c r="F2" s="327" t="s">
        <v>278</v>
      </c>
      <c r="G2" s="327" t="s">
        <v>279</v>
      </c>
      <c r="H2" s="327" t="s">
        <v>280</v>
      </c>
      <c r="I2" s="327" t="s">
        <v>281</v>
      </c>
      <c r="J2" s="327" t="s">
        <v>282</v>
      </c>
      <c r="K2" s="327" t="s">
        <v>283</v>
      </c>
      <c r="L2" s="327" t="s">
        <v>296</v>
      </c>
    </row>
    <row r="3" spans="1:12" ht="15.75" customHeight="1">
      <c r="A3" s="10" t="s">
        <v>360</v>
      </c>
      <c r="B3" s="10"/>
      <c r="C3" s="379" t="s">
        <v>113</v>
      </c>
      <c r="D3" s="91"/>
      <c r="E3" s="92"/>
      <c r="F3" s="92"/>
      <c r="G3" s="92"/>
      <c r="H3" s="92"/>
      <c r="I3" s="92"/>
      <c r="J3" s="92"/>
      <c r="K3" s="92"/>
      <c r="L3" s="93"/>
    </row>
    <row r="4" spans="1:12" ht="16.5" customHeight="1">
      <c r="A4" s="272"/>
      <c r="B4" s="9"/>
      <c r="C4" s="6" t="s">
        <v>310</v>
      </c>
      <c r="D4" s="6" t="s">
        <v>122</v>
      </c>
      <c r="E4" s="19" t="s">
        <v>115</v>
      </c>
      <c r="F4" s="19" t="s">
        <v>114</v>
      </c>
      <c r="G4" s="19" t="s">
        <v>166</v>
      </c>
      <c r="H4" s="19" t="s">
        <v>120</v>
      </c>
      <c r="I4" s="19" t="s">
        <v>116</v>
      </c>
      <c r="J4" s="19" t="s">
        <v>432</v>
      </c>
      <c r="K4" s="19" t="s">
        <v>406</v>
      </c>
      <c r="L4" s="349" t="s">
        <v>325</v>
      </c>
    </row>
    <row r="5" spans="1:12" ht="15.75" customHeight="1">
      <c r="A5" s="272"/>
      <c r="B5" s="9"/>
      <c r="C5" s="17"/>
      <c r="D5" s="6" t="s">
        <v>123</v>
      </c>
      <c r="E5" s="6" t="s">
        <v>117</v>
      </c>
      <c r="F5" s="6" t="s">
        <v>148</v>
      </c>
      <c r="G5" s="6" t="s">
        <v>167</v>
      </c>
      <c r="H5" s="6" t="s">
        <v>174</v>
      </c>
      <c r="I5" s="6"/>
      <c r="J5" s="6" t="s">
        <v>433</v>
      </c>
      <c r="K5" s="6" t="s">
        <v>118</v>
      </c>
      <c r="L5" s="349"/>
    </row>
    <row r="6" spans="1:12" ht="15.75" customHeight="1">
      <c r="A6" s="272"/>
      <c r="B6" s="8"/>
      <c r="C6" s="82"/>
      <c r="D6" s="5"/>
      <c r="E6" s="5" t="s">
        <v>175</v>
      </c>
      <c r="F6" s="5"/>
      <c r="G6" s="5"/>
      <c r="H6" s="5" t="s">
        <v>121</v>
      </c>
      <c r="I6" s="5"/>
      <c r="J6" s="5" t="s">
        <v>430</v>
      </c>
      <c r="K6" s="5"/>
      <c r="L6" s="350"/>
    </row>
    <row r="7" spans="1:12" s="232" customFormat="1" ht="15.75" customHeight="1">
      <c r="A7" s="274" t="s">
        <v>21</v>
      </c>
      <c r="B7" s="7" t="s">
        <v>54</v>
      </c>
      <c r="C7" s="783">
        <v>8819.679</v>
      </c>
      <c r="D7" s="733">
        <v>1172.366</v>
      </c>
      <c r="E7" s="733">
        <v>2159.353</v>
      </c>
      <c r="F7" s="733">
        <v>1009.751</v>
      </c>
      <c r="G7" s="733">
        <v>92.373</v>
      </c>
      <c r="H7" s="733">
        <v>3112.91</v>
      </c>
      <c r="I7" s="733">
        <v>661.208</v>
      </c>
      <c r="J7" s="733">
        <v>85.329</v>
      </c>
      <c r="K7" s="733">
        <v>469.497</v>
      </c>
      <c r="L7" s="600">
        <v>56.338</v>
      </c>
    </row>
    <row r="8" spans="1:13" ht="15.75" customHeight="1">
      <c r="A8" s="275" t="s">
        <v>60</v>
      </c>
      <c r="B8" s="7" t="s">
        <v>408</v>
      </c>
      <c r="C8" s="783">
        <v>13022.488</v>
      </c>
      <c r="D8" s="684">
        <v>88.07</v>
      </c>
      <c r="E8" s="684">
        <v>39.769</v>
      </c>
      <c r="F8" s="684">
        <v>256.043</v>
      </c>
      <c r="G8" s="684">
        <v>480.93</v>
      </c>
      <c r="H8" s="684">
        <v>923.063</v>
      </c>
      <c r="I8" s="684">
        <v>11137.764</v>
      </c>
      <c r="J8" s="684">
        <v>35.072</v>
      </c>
      <c r="K8" s="684">
        <v>8.231</v>
      </c>
      <c r="L8" s="714">
        <v>54.034</v>
      </c>
      <c r="M8" s="115"/>
    </row>
    <row r="9" spans="1:13" ht="15.75" customHeight="1">
      <c r="A9" s="275" t="s">
        <v>79</v>
      </c>
      <c r="B9" s="7" t="s">
        <v>409</v>
      </c>
      <c r="C9" s="783">
        <v>9915.075</v>
      </c>
      <c r="D9" s="684">
        <v>776.116</v>
      </c>
      <c r="E9" s="684">
        <v>811.808</v>
      </c>
      <c r="F9" s="684">
        <v>96.978</v>
      </c>
      <c r="G9" s="684">
        <v>100.373</v>
      </c>
      <c r="H9" s="684">
        <v>7502.191</v>
      </c>
      <c r="I9" s="684">
        <v>243.459</v>
      </c>
      <c r="J9" s="684">
        <v>83.136</v>
      </c>
      <c r="K9" s="684">
        <v>5.674</v>
      </c>
      <c r="L9" s="714">
        <v>293.762</v>
      </c>
      <c r="M9" s="233"/>
    </row>
    <row r="10" spans="1:14" ht="15.75" customHeight="1" thickBot="1">
      <c r="A10" s="325" t="s">
        <v>297</v>
      </c>
      <c r="B10" s="276" t="s">
        <v>711</v>
      </c>
      <c r="C10" s="784">
        <v>3481.64</v>
      </c>
      <c r="D10" s="741">
        <v>30.646</v>
      </c>
      <c r="E10" s="741">
        <v>3.281</v>
      </c>
      <c r="F10" s="741">
        <v>11.767</v>
      </c>
      <c r="G10" s="741">
        <v>1.2</v>
      </c>
      <c r="H10" s="741">
        <v>3191.655</v>
      </c>
      <c r="I10" s="741">
        <v>57.906</v>
      </c>
      <c r="J10" s="741">
        <v>11.629</v>
      </c>
      <c r="K10" s="741">
        <v>1.081</v>
      </c>
      <c r="L10" s="785">
        <v>172.475</v>
      </c>
      <c r="M10" s="233"/>
      <c r="N10" s="221">
        <f>IF(M10&gt;M9,"Observera att däravbelopp större än huvudbelopp","")</f>
      </c>
    </row>
    <row r="11" spans="1:12" ht="12.75">
      <c r="A11" s="222"/>
      <c r="B11" s="98"/>
      <c r="C11" s="100"/>
      <c r="D11" s="98"/>
      <c r="E11" s="98"/>
      <c r="F11" s="98"/>
      <c r="G11" s="98"/>
      <c r="H11" s="98"/>
      <c r="I11" s="98"/>
      <c r="J11" s="98"/>
      <c r="K11" s="98"/>
      <c r="L11" s="98"/>
    </row>
    <row r="12" spans="1:12" ht="12.75" hidden="1">
      <c r="A12" s="234"/>
      <c r="B12" s="98"/>
      <c r="C12" s="100"/>
      <c r="D12" s="235"/>
      <c r="E12" s="235"/>
      <c r="F12" s="235"/>
      <c r="G12" s="235"/>
      <c r="H12" s="235"/>
      <c r="I12" s="235"/>
      <c r="J12" s="235"/>
      <c r="K12" s="235"/>
      <c r="L12" s="235"/>
    </row>
    <row r="13" spans="1:12" ht="12.75" hidden="1">
      <c r="A13" s="234"/>
      <c r="B13" s="98"/>
      <c r="C13" s="100"/>
      <c r="D13" s="235"/>
      <c r="E13" s="235"/>
      <c r="F13" s="235"/>
      <c r="G13" s="235"/>
      <c r="H13" s="235"/>
      <c r="I13" s="235"/>
      <c r="J13" s="235"/>
      <c r="K13" s="235"/>
      <c r="L13" s="235"/>
    </row>
    <row r="14" ht="12.75" hidden="1"/>
    <row r="15" ht="12.75" hidden="1"/>
    <row r="16" ht="12.75" hidden="1"/>
    <row r="17" ht="12.75" hidden="1">
      <c r="A17" s="557" t="s">
        <v>503</v>
      </c>
    </row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</sheetData>
  <sheetProtection/>
  <conditionalFormatting sqref="D7:L9 A7:A9">
    <cfRule type="cellIs" priority="12" dxfId="0" operator="lessThan" stopIfTrue="1">
      <formula>-1</formula>
    </cfRule>
  </conditionalFormatting>
  <dataValidations count="1">
    <dataValidation type="decimal" allowBlank="1" showErrorMessage="1" error="Endast tal får anges!" sqref="D7:L10">
      <formula1>-99999</formula1>
      <formula2>999999</formula2>
    </dataValidation>
  </dataValidations>
  <printOptions/>
  <pageMargins left="0.2" right="0.2" top="0.84" bottom="0.35" header="0.35" footer="0.2"/>
  <pageSetup horizontalDpi="600" verticalDpi="600" orientation="landscape" paperSize="9" scale="83" r:id="rId1"/>
  <headerFooter alignWithMargins="0">
    <oddHeader>&amp;L&amp;9Statistiska centralbyrån
Offentlig ekonomi
701 89 Örebro&amp;R&amp;9&amp;D</oddHeader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34.8515625" style="0" bestFit="1" customWidth="1"/>
    <col min="2" max="2" width="20.00390625" style="0" bestFit="1" customWidth="1"/>
    <col min="3" max="3" width="34.8515625" style="0" bestFit="1" customWidth="1"/>
  </cols>
  <sheetData>
    <row r="1" spans="1:5" ht="12.75">
      <c r="A1">
        <f>'1. Nettokostnader'!H69</f>
        <v>0</v>
      </c>
      <c r="B1" t="s">
        <v>494</v>
      </c>
      <c r="C1" t="e">
        <f>IF(AND(A1&lt;&gt;"",D1=0,E1=0),A1,"")</f>
        <v>#REF!</v>
      </c>
      <c r="D1" t="e">
        <f>kom_1_jamf</f>
        <v>#REF!</v>
      </c>
      <c r="E1" t="e">
        <f>kom_1_reg</f>
        <v>#REF!</v>
      </c>
    </row>
    <row r="2" spans="1:5" ht="12.75">
      <c r="A2">
        <f>'1. Nettokostnader'!H70</f>
      </c>
      <c r="B2" t="s">
        <v>493</v>
      </c>
      <c r="C2" t="e">
        <f aca="true" t="shared" si="0" ref="C2:C10">IF(AND(A2&lt;&gt;"",D2=0,E2=0),A2,"")</f>
        <v>#REF!</v>
      </c>
      <c r="D2" t="e">
        <f>kom_1_jamf</f>
        <v>#REF!</v>
      </c>
      <c r="E2" t="e">
        <f>kom_1_reg</f>
        <v>#REF!</v>
      </c>
    </row>
    <row r="3" spans="1:5" ht="12.75">
      <c r="A3">
        <f>'1. Nettokostnader'!H71</f>
      </c>
      <c r="B3" s="397" t="s">
        <v>495</v>
      </c>
      <c r="C3" t="e">
        <f t="shared" si="0"/>
        <v>#REF!</v>
      </c>
      <c r="D3" t="e">
        <f>kom_1_jamf</f>
        <v>#REF!</v>
      </c>
      <c r="E3" t="e">
        <f>kom_1_reg</f>
        <v>#REF!</v>
      </c>
    </row>
    <row r="4" spans="1:5" ht="12.75">
      <c r="A4">
        <f>'1. Nettokostnader'!E65</f>
        <v>0</v>
      </c>
      <c r="B4" s="397" t="s">
        <v>496</v>
      </c>
      <c r="C4" t="e">
        <f t="shared" si="0"/>
        <v>#REF!</v>
      </c>
      <c r="D4" t="e">
        <f>kom_1_jamf</f>
        <v>#REF!</v>
      </c>
      <c r="E4" t="e">
        <f>kom_1_reg</f>
        <v>#REF!</v>
      </c>
    </row>
    <row r="5" spans="1:5" ht="12.75">
      <c r="A5" t="e">
        <f>'2. Drift.  intäkter'!#REF!</f>
        <v>#REF!</v>
      </c>
      <c r="B5" s="397" t="s">
        <v>497</v>
      </c>
      <c r="C5" t="e">
        <f t="shared" si="0"/>
        <v>#REF!</v>
      </c>
      <c r="D5" t="e">
        <f>kom_2_jamf</f>
        <v>#REF!</v>
      </c>
      <c r="E5" t="e">
        <f>kom_2_reg</f>
        <v>#REF!</v>
      </c>
    </row>
    <row r="6" spans="1:5" ht="12.75">
      <c r="A6" t="e">
        <f>'2. Drift.  intäkter'!#REF!</f>
        <v>#REF!</v>
      </c>
      <c r="B6" s="397" t="s">
        <v>498</v>
      </c>
      <c r="C6" t="e">
        <f t="shared" si="0"/>
        <v>#REF!</v>
      </c>
      <c r="D6" t="e">
        <f>kom_2_jamf</f>
        <v>#REF!</v>
      </c>
      <c r="E6" t="e">
        <f>kom_2_reg</f>
        <v>#REF!</v>
      </c>
    </row>
    <row r="7" spans="1:5" ht="12.75">
      <c r="A7" t="e">
        <f>'2. Drift.  intäkter'!#REF!</f>
        <v>#REF!</v>
      </c>
      <c r="B7" s="397" t="s">
        <v>499</v>
      </c>
      <c r="C7" t="e">
        <f t="shared" si="0"/>
        <v>#REF!</v>
      </c>
      <c r="D7" t="e">
        <f>kom_2_jamf</f>
        <v>#REF!</v>
      </c>
      <c r="E7" t="e">
        <f>kom_2_reg</f>
        <v>#REF!</v>
      </c>
    </row>
    <row r="8" spans="1:5" ht="12.75">
      <c r="A8" t="e">
        <f>'3. Drift. kostnader'!#REF!</f>
        <v>#REF!</v>
      </c>
      <c r="B8" s="397" t="s">
        <v>500</v>
      </c>
      <c r="C8" t="e">
        <f t="shared" si="0"/>
        <v>#REF!</v>
      </c>
      <c r="D8" t="e">
        <f>kom_2_jamf</f>
        <v>#REF!</v>
      </c>
      <c r="E8" t="e">
        <f>kom_2_reg</f>
        <v>#REF!</v>
      </c>
    </row>
    <row r="9" spans="1:5" ht="12.75">
      <c r="A9" t="e">
        <f>'3. Drift. kostnader'!#REF!</f>
        <v>#REF!</v>
      </c>
      <c r="B9" s="397" t="s">
        <v>501</v>
      </c>
      <c r="C9" t="e">
        <f t="shared" si="0"/>
        <v>#REF!</v>
      </c>
      <c r="D9" t="e">
        <f>kom_2_jamf</f>
        <v>#REF!</v>
      </c>
      <c r="E9" t="e">
        <f>kom_2_reg</f>
        <v>#REF!</v>
      </c>
    </row>
    <row r="10" spans="1:5" ht="12.75">
      <c r="A10" t="e">
        <f>'5. Investeringar'!#REF!</f>
        <v>#REF!</v>
      </c>
      <c r="B10" s="397" t="s">
        <v>502</v>
      </c>
      <c r="C10" t="e">
        <f t="shared" si="0"/>
        <v>#REF!</v>
      </c>
      <c r="D10" t="e">
        <f>kom_5</f>
        <v>#REF!</v>
      </c>
      <c r="E10" t="e">
        <f>kom_5</f>
        <v>#REF!</v>
      </c>
    </row>
  </sheetData>
  <sheetProtection password="CBE7"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5"/>
  <sheetViews>
    <sheetView zoomScalePageLayoutView="0" workbookViewId="0" topLeftCell="A47">
      <selection activeCell="H69" sqref="H69"/>
    </sheetView>
  </sheetViews>
  <sheetFormatPr defaultColWidth="9.140625" defaultRowHeight="12.75"/>
  <cols>
    <col min="1" max="1" width="57.140625" style="0" bestFit="1" customWidth="1"/>
  </cols>
  <sheetData>
    <row r="1" spans="1:4" ht="20.25">
      <c r="A1" s="400" t="s">
        <v>504</v>
      </c>
      <c r="B1" s="400"/>
      <c r="C1" s="400"/>
      <c r="D1" s="400"/>
    </row>
    <row r="2" spans="1:4" ht="21" thickBot="1">
      <c r="A2" s="401"/>
      <c r="B2" s="401"/>
      <c r="C2" s="401"/>
      <c r="D2" s="401"/>
    </row>
    <row r="3" spans="1:4" ht="21" thickBot="1">
      <c r="A3" s="402" t="s">
        <v>591</v>
      </c>
      <c r="B3" s="403"/>
      <c r="C3" s="404"/>
      <c r="D3" s="405"/>
    </row>
    <row r="4" spans="1:4" ht="13.5" thickBot="1">
      <c r="A4" s="407"/>
      <c r="B4" s="408"/>
      <c r="C4" s="408"/>
      <c r="D4" s="408"/>
    </row>
    <row r="5" spans="1:4" ht="18.75">
      <c r="A5" s="409"/>
      <c r="B5" s="410" t="s">
        <v>360</v>
      </c>
      <c r="C5" s="411" t="s">
        <v>505</v>
      </c>
      <c r="D5" s="412" t="s">
        <v>506</v>
      </c>
    </row>
    <row r="6" spans="1:4" ht="12.75">
      <c r="A6" s="413" t="s">
        <v>507</v>
      </c>
      <c r="B6" s="414" t="s">
        <v>508</v>
      </c>
      <c r="C6" s="415">
        <v>50928.71580857001</v>
      </c>
      <c r="D6" s="416">
        <v>66978</v>
      </c>
    </row>
    <row r="7" spans="1:4" ht="12.75">
      <c r="A7" s="488" t="s">
        <v>509</v>
      </c>
      <c r="B7" s="420" t="s">
        <v>510</v>
      </c>
      <c r="C7" s="415">
        <v>-298959</v>
      </c>
      <c r="D7" s="417">
        <v>-311435</v>
      </c>
    </row>
    <row r="8" spans="1:4" ht="12.75">
      <c r="A8" s="463" t="s">
        <v>592</v>
      </c>
      <c r="B8" s="414"/>
      <c r="C8" s="415">
        <v>0</v>
      </c>
      <c r="D8" s="417">
        <v>0</v>
      </c>
    </row>
    <row r="9" spans="1:4" ht="12.75">
      <c r="A9" s="488" t="s">
        <v>511</v>
      </c>
      <c r="B9" s="414">
        <v>77</v>
      </c>
      <c r="C9" s="415">
        <v>-89.4</v>
      </c>
      <c r="D9" s="417">
        <v>-89</v>
      </c>
    </row>
    <row r="10" spans="1:4" ht="12.75">
      <c r="A10" s="489" t="s">
        <v>512</v>
      </c>
      <c r="B10" s="420">
        <v>79</v>
      </c>
      <c r="C10" s="415">
        <v>-8718.01491106</v>
      </c>
      <c r="D10" s="417">
        <v>-11749</v>
      </c>
    </row>
    <row r="11" spans="1:4" ht="12.75">
      <c r="A11" s="421" t="s">
        <v>513</v>
      </c>
      <c r="B11" s="422"/>
      <c r="C11" s="415">
        <v>-256838.02719582</v>
      </c>
      <c r="D11" s="417">
        <v>-256295</v>
      </c>
    </row>
    <row r="12" spans="1:4" ht="12.75">
      <c r="A12" s="419" t="s">
        <v>514</v>
      </c>
      <c r="B12" s="420">
        <v>80</v>
      </c>
      <c r="C12" s="415">
        <v>211917.34219</v>
      </c>
      <c r="D12" s="417">
        <v>211917</v>
      </c>
    </row>
    <row r="13" spans="1:4" ht="12.75">
      <c r="A13" s="419" t="s">
        <v>515</v>
      </c>
      <c r="B13" s="420" t="s">
        <v>516</v>
      </c>
      <c r="C13" s="415">
        <v>25506.955</v>
      </c>
      <c r="D13" s="417">
        <v>25507</v>
      </c>
    </row>
    <row r="14" spans="1:4" ht="12.75">
      <c r="A14" s="419" t="s">
        <v>517</v>
      </c>
      <c r="B14" s="420" t="s">
        <v>518</v>
      </c>
      <c r="C14" s="415">
        <v>21430.39</v>
      </c>
      <c r="D14" s="417">
        <v>21430</v>
      </c>
    </row>
    <row r="15" spans="1:4" ht="12.75">
      <c r="A15" s="419" t="s">
        <v>519</v>
      </c>
      <c r="B15" s="420">
        <v>84</v>
      </c>
      <c r="C15" s="415">
        <v>3144.7725273</v>
      </c>
      <c r="D15" s="417">
        <v>2562</v>
      </c>
    </row>
    <row r="16" spans="1:4" ht="12.75">
      <c r="A16" s="419" t="s">
        <v>520</v>
      </c>
      <c r="B16" s="420">
        <v>85</v>
      </c>
      <c r="C16" s="415">
        <v>-1863.14508963</v>
      </c>
      <c r="D16" s="417">
        <v>-2308</v>
      </c>
    </row>
    <row r="17" spans="1:4" ht="12.75">
      <c r="A17" s="421" t="s">
        <v>521</v>
      </c>
      <c r="B17" s="422"/>
      <c r="C17" s="415">
        <v>3295.587431849998</v>
      </c>
      <c r="D17" s="417">
        <v>2813</v>
      </c>
    </row>
    <row r="18" spans="1:4" ht="12.75">
      <c r="A18" s="419" t="s">
        <v>522</v>
      </c>
      <c r="B18" s="420">
        <v>87</v>
      </c>
      <c r="C18" s="415">
        <v>0</v>
      </c>
      <c r="D18" s="417">
        <v>0</v>
      </c>
    </row>
    <row r="19" spans="1:4" ht="12.75">
      <c r="A19" s="419" t="s">
        <v>523</v>
      </c>
      <c r="B19" s="420">
        <v>88</v>
      </c>
      <c r="C19" s="415">
        <v>0</v>
      </c>
      <c r="D19" s="417">
        <v>0</v>
      </c>
    </row>
    <row r="20" spans="1:4" ht="12.75">
      <c r="A20" s="423" t="s">
        <v>524</v>
      </c>
      <c r="B20" s="424"/>
      <c r="C20" s="415">
        <v>0</v>
      </c>
      <c r="D20" s="417">
        <v>-2</v>
      </c>
    </row>
    <row r="21" spans="1:4" ht="13.5" thickBot="1">
      <c r="A21" s="425" t="s">
        <v>525</v>
      </c>
      <c r="B21" s="426">
        <v>89</v>
      </c>
      <c r="C21" s="427">
        <v>3295.587431849998</v>
      </c>
      <c r="D21" s="428">
        <v>2835.660000000003</v>
      </c>
    </row>
    <row r="22" spans="1:4" ht="12.75">
      <c r="A22" s="429"/>
      <c r="B22" s="430"/>
      <c r="C22" s="431"/>
      <c r="D22" s="432"/>
    </row>
    <row r="23" spans="1:4" ht="16.5" thickBot="1">
      <c r="A23" s="406" t="s">
        <v>588</v>
      </c>
      <c r="B23" s="433"/>
      <c r="C23" s="434"/>
      <c r="D23" s="435"/>
    </row>
    <row r="24" spans="1:4" ht="12.75">
      <c r="A24" s="436" t="s">
        <v>526</v>
      </c>
      <c r="B24" s="437">
        <v>4411</v>
      </c>
      <c r="C24" s="438">
        <v>-4280.811</v>
      </c>
      <c r="D24" s="435"/>
    </row>
    <row r="25" spans="1:4" ht="12.75">
      <c r="A25" s="418" t="s">
        <v>527</v>
      </c>
      <c r="B25" s="439">
        <v>442</v>
      </c>
      <c r="C25" s="417">
        <v>-3881.333</v>
      </c>
      <c r="D25" s="435"/>
    </row>
    <row r="26" spans="1:4" ht="12.75">
      <c r="A26" s="418" t="s">
        <v>528</v>
      </c>
      <c r="B26" s="439">
        <v>445</v>
      </c>
      <c r="C26" s="417">
        <v>-1293</v>
      </c>
      <c r="D26" s="435"/>
    </row>
    <row r="27" spans="1:4" ht="12.75">
      <c r="A27" s="418" t="s">
        <v>529</v>
      </c>
      <c r="B27" s="440">
        <v>446</v>
      </c>
      <c r="C27" s="417">
        <v>-5488.599999999999</v>
      </c>
      <c r="D27" s="435"/>
    </row>
    <row r="28" spans="1:4" ht="12.75">
      <c r="A28" s="418" t="s">
        <v>530</v>
      </c>
      <c r="B28" s="440">
        <v>8591</v>
      </c>
      <c r="C28" s="417">
        <v>-532.366</v>
      </c>
      <c r="D28" s="435"/>
    </row>
    <row r="29" spans="1:4" ht="13.5" thickBot="1">
      <c r="A29" s="441" t="s">
        <v>531</v>
      </c>
      <c r="B29" s="442">
        <v>8592</v>
      </c>
      <c r="C29" s="428">
        <v>-128.14100000000002</v>
      </c>
      <c r="D29" s="435"/>
    </row>
    <row r="30" spans="1:4" ht="12.75">
      <c r="A30" s="443"/>
      <c r="B30" s="444"/>
      <c r="C30" s="431"/>
      <c r="D30" s="435"/>
    </row>
    <row r="31" spans="1:4" ht="16.5" thickBot="1">
      <c r="A31" s="406" t="s">
        <v>532</v>
      </c>
      <c r="B31" s="445"/>
      <c r="C31" s="446"/>
      <c r="D31" s="432"/>
    </row>
    <row r="32" spans="1:4" ht="12.75">
      <c r="A32" s="436" t="s">
        <v>533</v>
      </c>
      <c r="B32" s="447">
        <v>801</v>
      </c>
      <c r="C32" s="438">
        <v>212188.72</v>
      </c>
      <c r="D32" s="435"/>
    </row>
    <row r="33" spans="1:4" ht="12.75">
      <c r="A33" s="418" t="s">
        <v>534</v>
      </c>
      <c r="B33" s="448">
        <v>802</v>
      </c>
      <c r="C33" s="417">
        <v>208.00599999999997</v>
      </c>
      <c r="D33" s="435"/>
    </row>
    <row r="34" spans="1:4" ht="12.75">
      <c r="A34" s="418" t="s">
        <v>535</v>
      </c>
      <c r="B34" s="448">
        <v>803</v>
      </c>
      <c r="C34" s="417">
        <v>-478.99199999999996</v>
      </c>
      <c r="D34" s="435"/>
    </row>
    <row r="35" spans="1:4" ht="13.5" thickBot="1">
      <c r="A35" s="449" t="s">
        <v>536</v>
      </c>
      <c r="B35" s="450"/>
      <c r="C35" s="451">
        <v>211917.734</v>
      </c>
      <c r="D35" s="452"/>
    </row>
    <row r="36" spans="1:4" ht="20.25">
      <c r="A36" s="401"/>
      <c r="B36" s="401"/>
      <c r="C36" s="401"/>
      <c r="D36" s="452"/>
    </row>
    <row r="37" spans="1:4" ht="16.5" thickBot="1">
      <c r="A37" s="406" t="s">
        <v>537</v>
      </c>
      <c r="B37" s="453"/>
      <c r="C37" s="490"/>
      <c r="D37" s="452"/>
    </row>
    <row r="38" spans="1:4" ht="12.75">
      <c r="A38" s="436" t="s">
        <v>538</v>
      </c>
      <c r="B38" s="447">
        <v>821</v>
      </c>
      <c r="C38" s="417">
        <v>26800.87</v>
      </c>
      <c r="D38" s="435"/>
    </row>
    <row r="39" spans="1:4" ht="12.75">
      <c r="A39" s="418" t="s">
        <v>539</v>
      </c>
      <c r="B39" s="448">
        <v>822</v>
      </c>
      <c r="C39" s="417">
        <v>555.2049999999999</v>
      </c>
      <c r="D39" s="435"/>
    </row>
    <row r="40" spans="1:4" ht="12.75">
      <c r="A40" s="418" t="s">
        <v>540</v>
      </c>
      <c r="B40" s="448">
        <v>823</v>
      </c>
      <c r="C40" s="417">
        <v>912.172</v>
      </c>
      <c r="D40" s="435"/>
    </row>
    <row r="41" spans="1:4" ht="12.75">
      <c r="A41" s="418" t="s">
        <v>541</v>
      </c>
      <c r="B41" s="448">
        <v>824</v>
      </c>
      <c r="C41" s="417">
        <v>0</v>
      </c>
      <c r="D41" s="435"/>
    </row>
    <row r="42" spans="1:4" ht="12.75">
      <c r="A42" s="418" t="s">
        <v>542</v>
      </c>
      <c r="B42" s="448">
        <v>825</v>
      </c>
      <c r="C42" s="417">
        <v>1993.8999999999999</v>
      </c>
      <c r="D42" s="435"/>
    </row>
    <row r="43" spans="1:4" ht="12.75">
      <c r="A43" s="418" t="s">
        <v>543</v>
      </c>
      <c r="B43" s="448">
        <v>828</v>
      </c>
      <c r="C43" s="417">
        <v>21413.39</v>
      </c>
      <c r="D43" s="435"/>
    </row>
    <row r="44" spans="1:4" ht="12.75">
      <c r="A44" s="418" t="s">
        <v>589</v>
      </c>
      <c r="B44" s="448">
        <v>829</v>
      </c>
      <c r="C44" s="417">
        <v>18</v>
      </c>
      <c r="D44" s="435"/>
    </row>
    <row r="45" spans="1:4" ht="12.75">
      <c r="A45" s="418" t="s">
        <v>544</v>
      </c>
      <c r="B45" s="448">
        <v>831</v>
      </c>
      <c r="C45" s="417">
        <v>-335</v>
      </c>
      <c r="D45" s="435"/>
    </row>
    <row r="46" spans="1:4" ht="12.75">
      <c r="A46" s="418" t="s">
        <v>545</v>
      </c>
      <c r="B46" s="448">
        <v>834</v>
      </c>
      <c r="C46" s="417">
        <v>-2399.957</v>
      </c>
      <c r="D46" s="435"/>
    </row>
    <row r="47" spans="1:4" ht="12.75">
      <c r="A47" s="418" t="s">
        <v>546</v>
      </c>
      <c r="B47" s="448">
        <v>835</v>
      </c>
      <c r="C47" s="417">
        <v>-2022.335</v>
      </c>
      <c r="D47" s="435"/>
    </row>
    <row r="48" spans="1:4" ht="13.5" thickBot="1">
      <c r="A48" s="449" t="s">
        <v>536</v>
      </c>
      <c r="B48" s="454"/>
      <c r="C48" s="451">
        <v>46936.244999999995</v>
      </c>
      <c r="D48" s="452"/>
    </row>
    <row r="49" spans="1:4" ht="12.75">
      <c r="A49" s="455"/>
      <c r="B49" s="443"/>
      <c r="C49" s="456"/>
      <c r="D49" s="457"/>
    </row>
    <row r="50" spans="1:4" ht="16.5" thickBot="1">
      <c r="A50" s="406" t="s">
        <v>547</v>
      </c>
      <c r="B50" s="458"/>
      <c r="C50" s="459"/>
      <c r="D50" s="457"/>
    </row>
    <row r="51" spans="1:4" ht="12.75">
      <c r="A51" s="436" t="s">
        <v>548</v>
      </c>
      <c r="B51" s="460" t="s">
        <v>549</v>
      </c>
      <c r="C51" s="438">
        <v>278.072</v>
      </c>
      <c r="D51" s="457"/>
    </row>
    <row r="52" spans="1:4" ht="12.75">
      <c r="A52" s="418" t="s">
        <v>550</v>
      </c>
      <c r="B52" s="461" t="s">
        <v>551</v>
      </c>
      <c r="C52" s="462">
        <v>1341.287</v>
      </c>
      <c r="D52" s="457"/>
    </row>
    <row r="53" spans="1:4" ht="12.75">
      <c r="A53" s="418" t="s">
        <v>552</v>
      </c>
      <c r="B53" s="461" t="s">
        <v>553</v>
      </c>
      <c r="C53" s="417">
        <v>82.4</v>
      </c>
      <c r="D53" s="457"/>
    </row>
    <row r="54" spans="1:4" ht="12.75">
      <c r="A54" s="418" t="s">
        <v>554</v>
      </c>
      <c r="B54" s="461" t="s">
        <v>555</v>
      </c>
      <c r="C54" s="417">
        <v>209</v>
      </c>
      <c r="D54" s="457"/>
    </row>
    <row r="55" spans="1:4" ht="12.75">
      <c r="A55" s="418" t="s">
        <v>556</v>
      </c>
      <c r="B55" s="461">
        <v>8481</v>
      </c>
      <c r="C55" s="417">
        <v>16.1</v>
      </c>
      <c r="D55" s="457"/>
    </row>
    <row r="56" spans="1:4" ht="12.75">
      <c r="A56" s="418" t="s">
        <v>557</v>
      </c>
      <c r="B56" s="461">
        <v>8482</v>
      </c>
      <c r="C56" s="417">
        <v>42</v>
      </c>
      <c r="D56" s="457"/>
    </row>
    <row r="57" spans="1:4" ht="12.75">
      <c r="A57" s="418" t="s">
        <v>558</v>
      </c>
      <c r="B57" s="461">
        <v>849</v>
      </c>
      <c r="C57" s="417">
        <v>1175.638</v>
      </c>
      <c r="D57" s="457"/>
    </row>
    <row r="58" spans="1:4" ht="12.75">
      <c r="A58" s="463" t="s">
        <v>559</v>
      </c>
      <c r="B58" s="448"/>
      <c r="C58" s="417">
        <v>9.5</v>
      </c>
      <c r="D58" s="457"/>
    </row>
    <row r="59" spans="1:4" ht="12.75">
      <c r="A59" s="463" t="s">
        <v>560</v>
      </c>
      <c r="B59" s="448"/>
      <c r="C59" s="417">
        <v>0</v>
      </c>
      <c r="D59" s="457"/>
    </row>
    <row r="60" spans="1:4" ht="13.5" thickBot="1">
      <c r="A60" s="449" t="s">
        <v>561</v>
      </c>
      <c r="B60" s="464"/>
      <c r="C60" s="451">
        <v>3145.497</v>
      </c>
      <c r="D60" s="457"/>
    </row>
    <row r="61" spans="1:4" ht="12.75">
      <c r="A61" s="436" t="s">
        <v>562</v>
      </c>
      <c r="B61" s="460" t="s">
        <v>563</v>
      </c>
      <c r="C61" s="417">
        <v>-847.5620000000001</v>
      </c>
      <c r="D61" s="457"/>
    </row>
    <row r="62" spans="1:4" ht="12.75">
      <c r="A62" s="418" t="s">
        <v>564</v>
      </c>
      <c r="B62" s="461" t="s">
        <v>565</v>
      </c>
      <c r="C62" s="417">
        <v>-9.2</v>
      </c>
      <c r="D62" s="457"/>
    </row>
    <row r="63" spans="1:4" ht="12.75">
      <c r="A63" s="418" t="s">
        <v>566</v>
      </c>
      <c r="B63" s="461">
        <v>854</v>
      </c>
      <c r="C63" s="417">
        <v>-76.044</v>
      </c>
      <c r="D63" s="457"/>
    </row>
    <row r="64" spans="1:4" ht="12.75">
      <c r="A64" s="465" t="s">
        <v>590</v>
      </c>
      <c r="B64" s="461" t="s">
        <v>567</v>
      </c>
      <c r="C64" s="417">
        <v>-102.1</v>
      </c>
      <c r="D64" s="457"/>
    </row>
    <row r="65" spans="1:4" ht="12.75">
      <c r="A65" s="418" t="s">
        <v>568</v>
      </c>
      <c r="B65" s="461">
        <v>8581</v>
      </c>
      <c r="C65" s="417">
        <v>-47.519</v>
      </c>
      <c r="D65" s="457"/>
    </row>
    <row r="66" spans="1:4" ht="12.75">
      <c r="A66" s="418" t="s">
        <v>569</v>
      </c>
      <c r="B66" s="461">
        <v>8582</v>
      </c>
      <c r="C66" s="417">
        <v>-4</v>
      </c>
      <c r="D66" s="457"/>
    </row>
    <row r="67" spans="1:4" ht="12.75">
      <c r="A67" s="418" t="s">
        <v>570</v>
      </c>
      <c r="B67" s="461" t="s">
        <v>571</v>
      </c>
      <c r="C67" s="417">
        <v>-775.7109999999999</v>
      </c>
      <c r="D67" s="457"/>
    </row>
    <row r="68" spans="1:4" ht="13.5" thickBot="1">
      <c r="A68" s="449" t="s">
        <v>572</v>
      </c>
      <c r="B68" s="466"/>
      <c r="C68" s="451">
        <v>-1862.136</v>
      </c>
      <c r="D68" s="457"/>
    </row>
    <row r="69" spans="1:4" ht="12.75">
      <c r="A69" s="467"/>
      <c r="B69" s="453"/>
      <c r="C69" s="452"/>
      <c r="D69" s="452"/>
    </row>
    <row r="70" spans="1:4" ht="16.5" thickBot="1">
      <c r="A70" s="468" t="s">
        <v>573</v>
      </c>
      <c r="B70" s="453"/>
      <c r="C70" s="446"/>
      <c r="D70" s="432"/>
    </row>
    <row r="71" spans="1:8" ht="12.75">
      <c r="A71" s="469" t="s">
        <v>574</v>
      </c>
      <c r="B71" s="470"/>
      <c r="C71" s="438">
        <v>3296</v>
      </c>
      <c r="D71" s="432"/>
      <c r="H71" s="556"/>
    </row>
    <row r="72" spans="1:8" ht="12.75">
      <c r="A72" s="471" t="s">
        <v>575</v>
      </c>
      <c r="B72" s="472"/>
      <c r="C72" s="417">
        <v>-2190.1</v>
      </c>
      <c r="D72" s="432"/>
      <c r="H72" s="556"/>
    </row>
    <row r="73" spans="1:8" ht="12.75">
      <c r="A73" s="471" t="s">
        <v>576</v>
      </c>
      <c r="B73" s="472"/>
      <c r="C73" s="417">
        <v>-0.7999999999999972</v>
      </c>
      <c r="D73" s="432"/>
      <c r="H73" s="556"/>
    </row>
    <row r="74" spans="1:8" ht="12.75">
      <c r="A74" s="471" t="s">
        <v>577</v>
      </c>
      <c r="B74" s="473"/>
      <c r="C74" s="417">
        <v>0</v>
      </c>
      <c r="D74" s="432"/>
      <c r="H74" s="556"/>
    </row>
    <row r="75" spans="1:8" ht="12.75">
      <c r="A75" s="471" t="s">
        <v>578</v>
      </c>
      <c r="B75" s="474"/>
      <c r="C75" s="417">
        <v>7</v>
      </c>
      <c r="D75" s="432"/>
      <c r="H75" s="556"/>
    </row>
    <row r="76" spans="1:8" ht="12.75">
      <c r="A76" s="471" t="s">
        <v>579</v>
      </c>
      <c r="B76" s="473"/>
      <c r="C76" s="417">
        <v>-50</v>
      </c>
      <c r="D76" s="432"/>
      <c r="H76" s="556"/>
    </row>
    <row r="77" spans="1:8" ht="13.5" thickBot="1">
      <c r="A77" s="475" t="s">
        <v>580</v>
      </c>
      <c r="B77" s="476"/>
      <c r="C77" s="451">
        <v>1062</v>
      </c>
      <c r="D77" s="432"/>
      <c r="H77" s="556"/>
    </row>
    <row r="78" spans="1:8" ht="12.75">
      <c r="A78" s="477" t="s">
        <v>581</v>
      </c>
      <c r="B78" s="478"/>
      <c r="C78" s="417">
        <v>-19</v>
      </c>
      <c r="D78" s="432"/>
      <c r="H78" s="556"/>
    </row>
    <row r="79" spans="1:8" ht="12.75">
      <c r="A79" s="463" t="s">
        <v>582</v>
      </c>
      <c r="B79" s="473"/>
      <c r="C79" s="417">
        <v>214</v>
      </c>
      <c r="D79" s="432"/>
      <c r="H79" s="556"/>
    </row>
    <row r="80" spans="1:8" ht="13.5" thickBot="1">
      <c r="A80" s="479" t="s">
        <v>583</v>
      </c>
      <c r="B80" s="476"/>
      <c r="C80" s="451">
        <v>1257</v>
      </c>
      <c r="D80" s="432"/>
      <c r="H80" s="556"/>
    </row>
    <row r="81" spans="1:8" ht="12.75">
      <c r="A81" s="480" t="s">
        <v>584</v>
      </c>
      <c r="B81" s="481"/>
      <c r="C81" s="417">
        <v>98</v>
      </c>
      <c r="D81" s="432"/>
      <c r="H81" s="556"/>
    </row>
    <row r="82" spans="1:8" ht="12.75">
      <c r="A82" s="480" t="s">
        <v>585</v>
      </c>
      <c r="B82" s="482"/>
      <c r="C82" s="417">
        <v>0</v>
      </c>
      <c r="D82" s="432"/>
      <c r="H82" s="556"/>
    </row>
    <row r="83" spans="1:8" ht="13.5" thickBot="1">
      <c r="A83" s="479" t="s">
        <v>586</v>
      </c>
      <c r="B83" s="476"/>
      <c r="C83" s="483">
        <v>1355</v>
      </c>
      <c r="D83" s="484"/>
      <c r="H83" s="556"/>
    </row>
    <row r="84" spans="1:9" ht="13.5" thickBot="1">
      <c r="A84" s="485" t="s">
        <v>587</v>
      </c>
      <c r="B84" s="486"/>
      <c r="C84" s="487">
        <v>0</v>
      </c>
      <c r="D84" s="484"/>
      <c r="H84" s="556"/>
      <c r="I84" s="556"/>
    </row>
    <row r="85" ht="12.75">
      <c r="H85" s="55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1"/>
  <sheetViews>
    <sheetView zoomScalePageLayoutView="0" workbookViewId="0" topLeftCell="A38">
      <selection activeCell="F40" sqref="F40"/>
    </sheetView>
  </sheetViews>
  <sheetFormatPr defaultColWidth="9.140625" defaultRowHeight="12.75"/>
  <cols>
    <col min="1" max="1" width="44.7109375" style="0" bestFit="1" customWidth="1"/>
  </cols>
  <sheetData>
    <row r="1" spans="1:4" ht="21" thickBot="1">
      <c r="A1" s="400" t="s">
        <v>593</v>
      </c>
      <c r="B1" s="400"/>
      <c r="C1" s="400"/>
      <c r="D1" s="400"/>
    </row>
    <row r="2" spans="1:4" ht="21" thickBot="1">
      <c r="A2" s="402" t="s">
        <v>594</v>
      </c>
      <c r="B2" s="403"/>
      <c r="C2" s="404"/>
      <c r="D2" s="405"/>
    </row>
    <row r="3" spans="1:4" ht="18.75">
      <c r="A3" s="491" t="s">
        <v>595</v>
      </c>
      <c r="B3" s="492" t="s">
        <v>360</v>
      </c>
      <c r="C3" s="493" t="s">
        <v>505</v>
      </c>
      <c r="D3" s="494" t="s">
        <v>506</v>
      </c>
    </row>
    <row r="4" spans="1:4" ht="12.75">
      <c r="A4" s="495" t="s">
        <v>596</v>
      </c>
      <c r="B4" s="496"/>
      <c r="C4" s="497"/>
      <c r="D4" s="498"/>
    </row>
    <row r="5" spans="1:7" ht="12.75">
      <c r="A5" s="499" t="s">
        <v>597</v>
      </c>
      <c r="B5" s="500">
        <v>10</v>
      </c>
      <c r="C5" s="501">
        <v>689.6</v>
      </c>
      <c r="D5" s="462">
        <v>795</v>
      </c>
      <c r="G5" s="556"/>
    </row>
    <row r="6" spans="1:7" ht="12.75">
      <c r="A6" s="499" t="s">
        <v>598</v>
      </c>
      <c r="B6" s="500">
        <v>11</v>
      </c>
      <c r="C6" s="501">
        <v>85157.80813275</v>
      </c>
      <c r="D6" s="462">
        <v>118031</v>
      </c>
      <c r="G6" s="556"/>
    </row>
    <row r="7" spans="1:7" ht="12.75">
      <c r="A7" s="423" t="s">
        <v>599</v>
      </c>
      <c r="B7" s="502">
        <v>113</v>
      </c>
      <c r="C7" s="501">
        <v>1120.73</v>
      </c>
      <c r="D7" s="503"/>
      <c r="G7" s="556"/>
    </row>
    <row r="8" spans="1:7" ht="12.75">
      <c r="A8" s="499" t="s">
        <v>600</v>
      </c>
      <c r="B8" s="500">
        <v>12</v>
      </c>
      <c r="C8" s="501">
        <v>26756.980401970002</v>
      </c>
      <c r="D8" s="462">
        <v>48429</v>
      </c>
      <c r="G8" s="556"/>
    </row>
    <row r="9" spans="1:7" ht="12.75">
      <c r="A9" s="423" t="s">
        <v>601</v>
      </c>
      <c r="B9" s="502" t="s">
        <v>602</v>
      </c>
      <c r="C9" s="501">
        <v>1869.8</v>
      </c>
      <c r="D9" s="503"/>
      <c r="G9" s="556"/>
    </row>
    <row r="10" spans="1:7" ht="12.75">
      <c r="A10" s="499" t="s">
        <v>603</v>
      </c>
      <c r="B10" s="500" t="s">
        <v>604</v>
      </c>
      <c r="C10" s="501">
        <v>34493.023</v>
      </c>
      <c r="D10" s="462">
        <v>2855</v>
      </c>
      <c r="G10" s="556"/>
    </row>
    <row r="11" spans="1:7" ht="12.75">
      <c r="A11" s="423" t="s">
        <v>605</v>
      </c>
      <c r="B11" s="502">
        <v>131</v>
      </c>
      <c r="C11" s="501">
        <v>7286.1292257800005</v>
      </c>
      <c r="D11" s="503"/>
      <c r="G11" s="556"/>
    </row>
    <row r="12" spans="1:7" ht="12.75">
      <c r="A12" s="504" t="s">
        <v>606</v>
      </c>
      <c r="B12" s="502"/>
      <c r="C12" s="501">
        <v>6982.8</v>
      </c>
      <c r="D12" s="503"/>
      <c r="G12" s="556"/>
    </row>
    <row r="13" spans="1:7" ht="12.75">
      <c r="A13" s="504" t="s">
        <v>607</v>
      </c>
      <c r="B13" s="502">
        <v>132</v>
      </c>
      <c r="C13" s="501">
        <v>52</v>
      </c>
      <c r="D13" s="503"/>
      <c r="G13" s="556"/>
    </row>
    <row r="14" spans="1:7" ht="12.75">
      <c r="A14" s="423" t="s">
        <v>608</v>
      </c>
      <c r="B14" s="502">
        <v>137</v>
      </c>
      <c r="C14" s="501">
        <v>27144.9379</v>
      </c>
      <c r="D14" s="503"/>
      <c r="G14" s="556"/>
    </row>
    <row r="15" spans="1:7" ht="12.75">
      <c r="A15" s="504" t="s">
        <v>606</v>
      </c>
      <c r="B15" s="502"/>
      <c r="C15" s="501">
        <v>26259.399999999998</v>
      </c>
      <c r="D15" s="503"/>
      <c r="G15" s="556"/>
    </row>
    <row r="16" spans="1:7" ht="13.5" thickBot="1">
      <c r="A16" s="505" t="s">
        <v>609</v>
      </c>
      <c r="B16" s="506" t="s">
        <v>610</v>
      </c>
      <c r="C16" s="507">
        <v>147097.41153471998</v>
      </c>
      <c r="D16" s="508">
        <v>170108</v>
      </c>
      <c r="G16" s="556"/>
    </row>
    <row r="17" spans="1:7" ht="13.5" thickBot="1">
      <c r="A17" s="509" t="s">
        <v>611</v>
      </c>
      <c r="B17" s="510" t="s">
        <v>612</v>
      </c>
      <c r="C17" s="501">
        <v>1751.98818448</v>
      </c>
      <c r="D17" s="487">
        <v>1752</v>
      </c>
      <c r="G17" s="556"/>
    </row>
    <row r="18" spans="1:7" ht="12.75">
      <c r="A18" s="511" t="s">
        <v>613</v>
      </c>
      <c r="B18" s="512"/>
      <c r="C18" s="513"/>
      <c r="D18" s="514"/>
      <c r="G18" s="556"/>
    </row>
    <row r="19" spans="1:7" ht="12.75">
      <c r="A19" s="499" t="s">
        <v>614</v>
      </c>
      <c r="B19" s="500" t="s">
        <v>615</v>
      </c>
      <c r="C19" s="501">
        <v>1905.54280388</v>
      </c>
      <c r="D19" s="462">
        <v>2110</v>
      </c>
      <c r="G19" s="556"/>
    </row>
    <row r="20" spans="1:7" ht="12.75">
      <c r="A20" s="515" t="s">
        <v>616</v>
      </c>
      <c r="B20" s="500" t="s">
        <v>617</v>
      </c>
      <c r="C20" s="501">
        <v>5119.03714678</v>
      </c>
      <c r="D20" s="462">
        <v>5643</v>
      </c>
      <c r="G20" s="556"/>
    </row>
    <row r="21" spans="1:7" ht="12.75">
      <c r="A21" s="463" t="s">
        <v>618</v>
      </c>
      <c r="B21" s="516" t="s">
        <v>619</v>
      </c>
      <c r="C21" s="501">
        <v>241.70000000000002</v>
      </c>
      <c r="D21" s="517"/>
      <c r="G21" s="556"/>
    </row>
    <row r="22" spans="1:7" ht="12.75">
      <c r="A22" s="515" t="s">
        <v>620</v>
      </c>
      <c r="B22" s="500" t="s">
        <v>621</v>
      </c>
      <c r="C22" s="501">
        <v>8903.35798605</v>
      </c>
      <c r="D22" s="462">
        <v>9828</v>
      </c>
      <c r="G22" s="556"/>
    </row>
    <row r="23" spans="1:7" ht="12.75">
      <c r="A23" s="518" t="s">
        <v>622</v>
      </c>
      <c r="B23" s="502" t="s">
        <v>623</v>
      </c>
      <c r="C23" s="501">
        <v>3862.0000000000005</v>
      </c>
      <c r="D23" s="517"/>
      <c r="G23" s="556"/>
    </row>
    <row r="24" spans="1:7" ht="12.75">
      <c r="A24" s="518" t="s">
        <v>618</v>
      </c>
      <c r="B24" s="502" t="s">
        <v>624</v>
      </c>
      <c r="C24" s="501">
        <v>1086.568</v>
      </c>
      <c r="D24" s="517"/>
      <c r="G24" s="556"/>
    </row>
    <row r="25" spans="1:7" ht="12.75">
      <c r="A25" s="463" t="s">
        <v>625</v>
      </c>
      <c r="B25" s="516" t="s">
        <v>626</v>
      </c>
      <c r="C25" s="501">
        <v>1546.0049999999999</v>
      </c>
      <c r="D25" s="517"/>
      <c r="G25" s="556"/>
    </row>
    <row r="26" spans="1:7" ht="12.75">
      <c r="A26" s="515" t="s">
        <v>627</v>
      </c>
      <c r="B26" s="500" t="s">
        <v>628</v>
      </c>
      <c r="C26" s="501">
        <v>8796.93956485</v>
      </c>
      <c r="D26" s="462">
        <v>9324</v>
      </c>
      <c r="G26" s="556"/>
    </row>
    <row r="27" spans="1:7" ht="12.75">
      <c r="A27" s="463" t="s">
        <v>629</v>
      </c>
      <c r="B27" s="516" t="s">
        <v>630</v>
      </c>
      <c r="C27" s="501">
        <v>135.80599999999998</v>
      </c>
      <c r="D27" s="517"/>
      <c r="G27" s="556"/>
    </row>
    <row r="28" spans="1:7" ht="12.75">
      <c r="A28" s="515" t="s">
        <v>631</v>
      </c>
      <c r="B28" s="500" t="s">
        <v>632</v>
      </c>
      <c r="C28" s="501">
        <v>49608.387080910004</v>
      </c>
      <c r="D28" s="462">
        <v>49668</v>
      </c>
      <c r="G28" s="556"/>
    </row>
    <row r="29" spans="1:7" ht="12.75">
      <c r="A29" s="518" t="s">
        <v>605</v>
      </c>
      <c r="B29" s="502" t="s">
        <v>633</v>
      </c>
      <c r="C29" s="501">
        <v>14532.58708091</v>
      </c>
      <c r="D29" s="517"/>
      <c r="G29" s="556"/>
    </row>
    <row r="30" spans="1:7" ht="12.75">
      <c r="A30" s="463" t="s">
        <v>634</v>
      </c>
      <c r="B30" s="516" t="s">
        <v>635</v>
      </c>
      <c r="C30" s="501">
        <v>31251.500000000004</v>
      </c>
      <c r="D30" s="517"/>
      <c r="G30" s="556"/>
    </row>
    <row r="31" spans="1:7" ht="12.75">
      <c r="A31" s="463" t="s">
        <v>636</v>
      </c>
      <c r="B31" s="516" t="s">
        <v>637</v>
      </c>
      <c r="C31" s="501">
        <v>3677.1</v>
      </c>
      <c r="D31" s="517"/>
      <c r="G31" s="556"/>
    </row>
    <row r="32" spans="1:7" ht="12.75">
      <c r="A32" s="463" t="s">
        <v>638</v>
      </c>
      <c r="B32" s="516">
        <v>189</v>
      </c>
      <c r="C32" s="501">
        <v>-446</v>
      </c>
      <c r="D32" s="517"/>
      <c r="G32" s="556"/>
    </row>
    <row r="33" spans="1:7" ht="12.75">
      <c r="A33" s="515" t="s">
        <v>639</v>
      </c>
      <c r="B33" s="500" t="s">
        <v>640</v>
      </c>
      <c r="C33" s="501">
        <v>11632.86302639</v>
      </c>
      <c r="D33" s="462">
        <v>12501</v>
      </c>
      <c r="G33" s="556"/>
    </row>
    <row r="34" spans="1:7" ht="13.5" thickBot="1">
      <c r="A34" s="505" t="s">
        <v>641</v>
      </c>
      <c r="B34" s="506" t="s">
        <v>642</v>
      </c>
      <c r="C34" s="507">
        <v>85966.12760886</v>
      </c>
      <c r="D34" s="508">
        <v>88148</v>
      </c>
      <c r="G34" s="556"/>
    </row>
    <row r="35" spans="1:7" ht="13.5" thickBot="1">
      <c r="A35" s="509" t="s">
        <v>643</v>
      </c>
      <c r="B35" s="510" t="s">
        <v>644</v>
      </c>
      <c r="C35" s="519">
        <v>234814.52732805998</v>
      </c>
      <c r="D35" s="520">
        <v>260006</v>
      </c>
      <c r="G35" s="556"/>
    </row>
    <row r="36" spans="1:4" ht="13.5" thickBot="1">
      <c r="A36" s="521"/>
      <c r="B36" s="522"/>
      <c r="C36" s="432"/>
      <c r="D36" s="432"/>
    </row>
    <row r="37" spans="1:4" ht="18.75">
      <c r="A37" s="491" t="s">
        <v>645</v>
      </c>
      <c r="B37" s="492" t="s">
        <v>360</v>
      </c>
      <c r="C37" s="523" t="s">
        <v>505</v>
      </c>
      <c r="D37" s="524" t="s">
        <v>506</v>
      </c>
    </row>
    <row r="38" spans="1:4" ht="12.75">
      <c r="A38" s="525" t="s">
        <v>646</v>
      </c>
      <c r="B38" s="526"/>
      <c r="C38" s="527"/>
      <c r="D38" s="528"/>
    </row>
    <row r="39" spans="1:4" ht="12.75">
      <c r="A39" s="418" t="s">
        <v>647</v>
      </c>
      <c r="B39" s="529">
        <v>202</v>
      </c>
      <c r="C39" s="501">
        <v>3295.587431849998</v>
      </c>
      <c r="D39" s="528"/>
    </row>
    <row r="40" spans="1:4" ht="12.75">
      <c r="A40" s="418" t="s">
        <v>648</v>
      </c>
      <c r="B40" s="529"/>
      <c r="C40" s="501">
        <v>572</v>
      </c>
      <c r="D40" s="462">
        <v>573</v>
      </c>
    </row>
    <row r="41" spans="1:4" ht="12.75">
      <c r="A41" s="418" t="s">
        <v>649</v>
      </c>
      <c r="B41" s="529"/>
      <c r="C41" s="501">
        <v>43235.232545169994</v>
      </c>
      <c r="D41" s="528"/>
    </row>
    <row r="42" spans="1:7" ht="13.5" thickBot="1">
      <c r="A42" s="505" t="s">
        <v>650</v>
      </c>
      <c r="B42" s="506">
        <v>20</v>
      </c>
      <c r="C42" s="507">
        <v>47103.81997701999</v>
      </c>
      <c r="D42" s="508">
        <v>48860</v>
      </c>
      <c r="G42" s="556"/>
    </row>
    <row r="43" spans="1:7" ht="12.75">
      <c r="A43" s="525" t="s">
        <v>651</v>
      </c>
      <c r="B43" s="526" t="s">
        <v>652</v>
      </c>
      <c r="C43" s="501">
        <v>85056</v>
      </c>
      <c r="D43" s="462">
        <v>89415</v>
      </c>
      <c r="G43" s="556"/>
    </row>
    <row r="44" spans="1:7" ht="13.5" thickBot="1">
      <c r="A44" s="530" t="s">
        <v>653</v>
      </c>
      <c r="B44" s="531" t="s">
        <v>654</v>
      </c>
      <c r="C44" s="427">
        <v>82467.07999999999</v>
      </c>
      <c r="D44" s="532"/>
      <c r="G44" s="556"/>
    </row>
    <row r="45" spans="1:7" ht="12.75">
      <c r="A45" s="511" t="s">
        <v>655</v>
      </c>
      <c r="B45" s="533" t="s">
        <v>656</v>
      </c>
      <c r="C45" s="415">
        <v>34775.627127</v>
      </c>
      <c r="D45" s="462">
        <v>47287</v>
      </c>
      <c r="G45" s="556"/>
    </row>
    <row r="46" spans="1:7" ht="12.75">
      <c r="A46" s="418" t="s">
        <v>657</v>
      </c>
      <c r="B46" s="461" t="s">
        <v>658</v>
      </c>
      <c r="C46" s="501">
        <v>0</v>
      </c>
      <c r="D46" s="462">
        <v>0</v>
      </c>
      <c r="G46" s="556"/>
    </row>
    <row r="47" spans="1:7" ht="12.75">
      <c r="A47" s="418" t="s">
        <v>659</v>
      </c>
      <c r="B47" s="461" t="s">
        <v>660</v>
      </c>
      <c r="C47" s="501">
        <v>933.341</v>
      </c>
      <c r="D47" s="462">
        <v>1371</v>
      </c>
      <c r="G47" s="556"/>
    </row>
    <row r="48" spans="1:7" ht="12.75">
      <c r="A48" s="423" t="s">
        <v>661</v>
      </c>
      <c r="B48" s="420" t="s">
        <v>662</v>
      </c>
      <c r="C48" s="501">
        <v>3831</v>
      </c>
      <c r="D48" s="517"/>
      <c r="G48" s="556"/>
    </row>
    <row r="49" spans="1:7" ht="12.75">
      <c r="A49" s="423" t="s">
        <v>663</v>
      </c>
      <c r="B49" s="420" t="s">
        <v>664</v>
      </c>
      <c r="C49" s="501">
        <v>16659</v>
      </c>
      <c r="D49" s="517"/>
      <c r="G49" s="556"/>
    </row>
    <row r="50" spans="1:7" ht="12.75">
      <c r="A50" s="423" t="s">
        <v>665</v>
      </c>
      <c r="B50" s="420" t="s">
        <v>666</v>
      </c>
      <c r="C50" s="501">
        <v>118.7</v>
      </c>
      <c r="D50" s="517"/>
      <c r="G50" s="556"/>
    </row>
    <row r="51" spans="1:7" ht="12.75">
      <c r="A51" s="423" t="s">
        <v>667</v>
      </c>
      <c r="B51" s="420" t="s">
        <v>668</v>
      </c>
      <c r="C51" s="501">
        <v>1875.4</v>
      </c>
      <c r="D51" s="517"/>
      <c r="G51" s="556"/>
    </row>
    <row r="52" spans="1:7" ht="13.5" thickBot="1">
      <c r="A52" s="534" t="s">
        <v>669</v>
      </c>
      <c r="B52" s="535" t="s">
        <v>670</v>
      </c>
      <c r="C52" s="427">
        <v>5018</v>
      </c>
      <c r="D52" s="532"/>
      <c r="G52" s="556"/>
    </row>
    <row r="53" spans="1:7" ht="12.75">
      <c r="A53" s="511" t="s">
        <v>671</v>
      </c>
      <c r="B53" s="533" t="s">
        <v>672</v>
      </c>
      <c r="C53" s="415">
        <v>38713.818448059996</v>
      </c>
      <c r="D53" s="514"/>
      <c r="G53" s="556"/>
    </row>
    <row r="54" spans="1:7" ht="12.75">
      <c r="A54" s="423" t="s">
        <v>673</v>
      </c>
      <c r="B54" s="420" t="s">
        <v>674</v>
      </c>
      <c r="C54" s="501">
        <v>19718.49113229</v>
      </c>
      <c r="D54" s="517"/>
      <c r="G54" s="556"/>
    </row>
    <row r="55" spans="1:7" ht="12.75">
      <c r="A55" s="418" t="s">
        <v>675</v>
      </c>
      <c r="B55" s="461" t="s">
        <v>676</v>
      </c>
      <c r="C55" s="501">
        <v>1375.6</v>
      </c>
      <c r="D55" s="517"/>
      <c r="G55" s="556"/>
    </row>
    <row r="56" spans="1:7" ht="12.75">
      <c r="A56" s="418" t="s">
        <v>677</v>
      </c>
      <c r="B56" s="461">
        <v>26</v>
      </c>
      <c r="C56" s="501">
        <v>183.127</v>
      </c>
      <c r="D56" s="517"/>
      <c r="G56" s="556"/>
    </row>
    <row r="57" spans="1:7" ht="12.75">
      <c r="A57" s="418" t="s">
        <v>678</v>
      </c>
      <c r="B57" s="461">
        <v>265</v>
      </c>
      <c r="C57" s="501">
        <v>153.327</v>
      </c>
      <c r="D57" s="517"/>
      <c r="G57" s="556"/>
    </row>
    <row r="58" spans="1:7" ht="12.75">
      <c r="A58" s="423" t="s">
        <v>679</v>
      </c>
      <c r="B58" s="420" t="s">
        <v>680</v>
      </c>
      <c r="C58" s="501">
        <v>853.4</v>
      </c>
      <c r="D58" s="517"/>
      <c r="G58" s="556"/>
    </row>
    <row r="59" spans="1:7" ht="12.75">
      <c r="A59" s="423" t="s">
        <v>681</v>
      </c>
      <c r="B59" s="420" t="s">
        <v>682</v>
      </c>
      <c r="C59" s="501">
        <v>1188.3</v>
      </c>
      <c r="D59" s="517"/>
      <c r="G59" s="556"/>
    </row>
    <row r="60" spans="1:7" ht="12.75">
      <c r="A60" s="423" t="s">
        <v>675</v>
      </c>
      <c r="B60" s="420" t="s">
        <v>683</v>
      </c>
      <c r="C60" s="501">
        <v>400.3</v>
      </c>
      <c r="D60" s="517"/>
      <c r="G60" s="556"/>
    </row>
    <row r="61" spans="1:7" ht="12.75">
      <c r="A61" s="418" t="s">
        <v>684</v>
      </c>
      <c r="B61" s="461">
        <v>285</v>
      </c>
      <c r="C61" s="501">
        <v>6357.559</v>
      </c>
      <c r="D61" s="517"/>
      <c r="G61" s="556"/>
    </row>
    <row r="62" spans="1:7" ht="12.75">
      <c r="A62" s="423" t="s">
        <v>685</v>
      </c>
      <c r="B62" s="420" t="s">
        <v>686</v>
      </c>
      <c r="C62" s="501">
        <v>0</v>
      </c>
      <c r="D62" s="517"/>
      <c r="G62" s="556"/>
    </row>
    <row r="63" spans="1:7" ht="12.75">
      <c r="A63" s="423" t="s">
        <v>687</v>
      </c>
      <c r="B63" s="420" t="s">
        <v>688</v>
      </c>
      <c r="C63" s="501">
        <v>704.413</v>
      </c>
      <c r="D63" s="517"/>
      <c r="G63" s="556"/>
    </row>
    <row r="64" spans="1:7" ht="12.75">
      <c r="A64" s="423" t="s">
        <v>689</v>
      </c>
      <c r="B64" s="420" t="s">
        <v>690</v>
      </c>
      <c r="C64" s="501">
        <v>29168.82977276</v>
      </c>
      <c r="D64" s="517"/>
      <c r="G64" s="556"/>
    </row>
    <row r="65" spans="1:7" ht="12.75">
      <c r="A65" s="423" t="s">
        <v>691</v>
      </c>
      <c r="B65" s="420" t="s">
        <v>692</v>
      </c>
      <c r="C65" s="501">
        <v>6960.421</v>
      </c>
      <c r="D65" s="517"/>
      <c r="G65" s="556"/>
    </row>
    <row r="66" spans="1:7" ht="12.75">
      <c r="A66" s="418" t="s">
        <v>693</v>
      </c>
      <c r="B66" s="461">
        <v>293</v>
      </c>
      <c r="C66" s="501">
        <v>5232.094999999999</v>
      </c>
      <c r="D66" s="517"/>
      <c r="G66" s="556"/>
    </row>
    <row r="67" spans="1:7" ht="12.75">
      <c r="A67" s="418" t="s">
        <v>694</v>
      </c>
      <c r="B67" s="461">
        <v>2931</v>
      </c>
      <c r="C67" s="501">
        <v>3760.9</v>
      </c>
      <c r="D67" s="517"/>
      <c r="G67" s="556"/>
    </row>
    <row r="68" spans="1:7" ht="12.75">
      <c r="A68" s="418" t="s">
        <v>695</v>
      </c>
      <c r="B68" s="461">
        <v>2933</v>
      </c>
      <c r="C68" s="501">
        <v>969.614</v>
      </c>
      <c r="D68" s="517"/>
      <c r="G68" s="556"/>
    </row>
    <row r="69" spans="1:7" ht="12.75">
      <c r="A69" s="423" t="s">
        <v>696</v>
      </c>
      <c r="B69" s="420" t="s">
        <v>697</v>
      </c>
      <c r="C69" s="501">
        <v>4276.2970000000005</v>
      </c>
      <c r="D69" s="517"/>
      <c r="G69" s="556"/>
    </row>
    <row r="70" spans="1:7" ht="12.75">
      <c r="A70" s="418" t="s">
        <v>698</v>
      </c>
      <c r="B70" s="461">
        <v>298</v>
      </c>
      <c r="C70" s="501">
        <v>1222.581</v>
      </c>
      <c r="D70" s="536"/>
      <c r="G70" s="556"/>
    </row>
    <row r="71" spans="1:7" ht="12.75">
      <c r="A71" s="537" t="s">
        <v>699</v>
      </c>
      <c r="B71" s="538" t="s">
        <v>700</v>
      </c>
      <c r="C71" s="539">
        <v>67881.64822082</v>
      </c>
      <c r="D71" s="462">
        <v>74446</v>
      </c>
      <c r="G71" s="556"/>
    </row>
    <row r="72" spans="1:7" ht="13.5" thickBot="1">
      <c r="A72" s="540" t="s">
        <v>701</v>
      </c>
      <c r="B72" s="541" t="s">
        <v>702</v>
      </c>
      <c r="C72" s="542">
        <v>102657.27534782</v>
      </c>
      <c r="D72" s="543"/>
      <c r="G72" s="556"/>
    </row>
    <row r="73" spans="1:7" ht="13.5" thickBot="1">
      <c r="A73" s="544" t="s">
        <v>703</v>
      </c>
      <c r="B73" s="545"/>
      <c r="C73" s="519">
        <v>234815.09532484</v>
      </c>
      <c r="D73" s="520">
        <v>260006</v>
      </c>
      <c r="G73" s="556"/>
    </row>
    <row r="74" spans="1:4" ht="12.75">
      <c r="A74" s="453"/>
      <c r="B74" s="408"/>
      <c r="C74" s="546"/>
      <c r="D74" s="546"/>
    </row>
    <row r="75" spans="1:4" ht="13.5" thickBot="1">
      <c r="A75" s="547"/>
      <c r="B75" s="408"/>
      <c r="C75" s="546"/>
      <c r="D75" s="546"/>
    </row>
    <row r="76" spans="1:4" ht="15.75">
      <c r="A76" s="548" t="s">
        <v>704</v>
      </c>
      <c r="B76" s="549"/>
      <c r="C76" s="550"/>
      <c r="D76" s="484"/>
    </row>
    <row r="77" spans="1:4" ht="12.75">
      <c r="A77" s="515" t="s">
        <v>705</v>
      </c>
      <c r="B77" s="551"/>
      <c r="C77" s="462">
        <v>153103.54085619998</v>
      </c>
      <c r="D77" s="484"/>
    </row>
    <row r="78" spans="1:4" ht="12.75">
      <c r="A78" s="552" t="s">
        <v>706</v>
      </c>
      <c r="B78" s="551"/>
      <c r="C78" s="462">
        <v>29887</v>
      </c>
      <c r="D78" s="484"/>
    </row>
    <row r="79" spans="1:4" ht="12.75">
      <c r="A79" s="515" t="s">
        <v>707</v>
      </c>
      <c r="B79" s="551"/>
      <c r="C79" s="462">
        <v>33139.100000000006</v>
      </c>
      <c r="D79" s="484"/>
    </row>
    <row r="80" spans="1:4" ht="12.75">
      <c r="A80" s="552" t="s">
        <v>708</v>
      </c>
      <c r="B80" s="482"/>
      <c r="C80" s="462">
        <v>2103</v>
      </c>
      <c r="D80" s="484"/>
    </row>
    <row r="81" spans="1:4" ht="13.5" thickBot="1">
      <c r="A81" s="553" t="s">
        <v>709</v>
      </c>
      <c r="B81" s="554"/>
      <c r="C81" s="428">
        <v>1127</v>
      </c>
      <c r="D81" s="48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1066"/>
  <sheetViews>
    <sheetView zoomScale="80" zoomScaleNormal="80" zoomScalePageLayoutView="80" workbookViewId="0" topLeftCell="A36">
      <selection activeCell="A72" sqref="A72"/>
    </sheetView>
  </sheetViews>
  <sheetFormatPr defaultColWidth="0" defaultRowHeight="0" customHeight="1" zeroHeight="1"/>
  <cols>
    <col min="1" max="1" width="8.28125" style="108" customWidth="1"/>
    <col min="2" max="2" width="45.7109375" style="98" customWidth="1"/>
    <col min="3" max="3" width="11.421875" style="98" customWidth="1"/>
    <col min="4" max="4" width="12.7109375" style="187" customWidth="1"/>
    <col min="5" max="5" width="14.00390625" style="98" customWidth="1"/>
    <col min="6" max="6" width="15.7109375" style="98" customWidth="1"/>
    <col min="7" max="7" width="3.57421875" style="98" customWidth="1"/>
    <col min="8" max="8" width="12.7109375" style="149" customWidth="1"/>
    <col min="9" max="9" width="13.8515625" style="98" customWidth="1"/>
    <col min="10" max="10" width="3.28125" style="98" customWidth="1"/>
    <col min="11" max="11" width="14.8515625" style="123" customWidth="1"/>
    <col min="12" max="12" width="13.00390625" style="98" customWidth="1"/>
    <col min="13" max="13" width="14.28125" style="98" customWidth="1"/>
    <col min="14" max="14" width="13.00390625" style="98" customWidth="1"/>
    <col min="15" max="15" width="14.8515625" style="98" customWidth="1"/>
    <col min="16" max="16" width="7.8515625" style="98" customWidth="1"/>
    <col min="17" max="17" width="7.140625" style="98" customWidth="1"/>
    <col min="18" max="18" width="8.140625" style="98" hidden="1" customWidth="1"/>
    <col min="19" max="19" width="6.421875" style="98" hidden="1" customWidth="1"/>
    <col min="20" max="20" width="12.140625" style="98" hidden="1" customWidth="1"/>
    <col min="21" max="21" width="10.140625" style="98" hidden="1" customWidth="1"/>
    <col min="22" max="16384" width="28.28125" style="98" hidden="1" customWidth="1"/>
  </cols>
  <sheetData>
    <row r="1" spans="1:17" ht="24" customHeight="1">
      <c r="A1" s="2" t="s">
        <v>346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</row>
    <row r="2" spans="1:12" s="289" customFormat="1" ht="15" customHeight="1" thickBot="1">
      <c r="A2" s="290" t="s">
        <v>257</v>
      </c>
      <c r="B2" s="290" t="s">
        <v>277</v>
      </c>
      <c r="C2" s="290" t="s">
        <v>267</v>
      </c>
      <c r="D2" s="290" t="s">
        <v>268</v>
      </c>
      <c r="E2" s="290" t="s">
        <v>269</v>
      </c>
      <c r="F2" s="290" t="s">
        <v>278</v>
      </c>
      <c r="G2" s="290"/>
      <c r="H2" s="290" t="s">
        <v>279</v>
      </c>
      <c r="I2" s="290"/>
      <c r="J2" s="290"/>
      <c r="K2" s="290" t="s">
        <v>282</v>
      </c>
      <c r="L2" s="358"/>
    </row>
    <row r="3" spans="1:15" ht="15" customHeight="1">
      <c r="A3" s="321" t="s">
        <v>412</v>
      </c>
      <c r="B3" s="10" t="s">
        <v>35</v>
      </c>
      <c r="C3" s="69" t="s">
        <v>191</v>
      </c>
      <c r="D3" s="277"/>
      <c r="E3" s="50" t="s">
        <v>192</v>
      </c>
      <c r="F3" s="61"/>
      <c r="H3" s="58" t="s">
        <v>317</v>
      </c>
      <c r="I3" s="65"/>
      <c r="J3" s="125"/>
      <c r="K3" s="58" t="s">
        <v>317</v>
      </c>
      <c r="L3" s="357"/>
      <c r="M3" s="59" t="s">
        <v>470</v>
      </c>
      <c r="N3" s="60">
        <v>9690100</v>
      </c>
      <c r="O3" s="61"/>
    </row>
    <row r="4" spans="1:15" s="205" customFormat="1" ht="15" customHeight="1">
      <c r="A4" s="370" t="s">
        <v>413</v>
      </c>
      <c r="B4" s="9"/>
      <c r="C4" s="32"/>
      <c r="D4" s="5"/>
      <c r="E4" s="32"/>
      <c r="F4" s="53"/>
      <c r="G4" s="98"/>
      <c r="H4" s="20" t="s">
        <v>318</v>
      </c>
      <c r="I4" s="270"/>
      <c r="J4" s="126"/>
      <c r="K4" s="12" t="s">
        <v>318</v>
      </c>
      <c r="L4" s="121"/>
      <c r="M4" s="121" t="s">
        <v>357</v>
      </c>
      <c r="N4" s="62">
        <v>9587703</v>
      </c>
      <c r="O4" s="63"/>
    </row>
    <row r="5" spans="1:15" s="205" customFormat="1" ht="15" customHeight="1">
      <c r="A5" s="370"/>
      <c r="B5" s="9"/>
      <c r="C5" s="70">
        <v>2014</v>
      </c>
      <c r="D5" s="71">
        <v>2013</v>
      </c>
      <c r="E5" s="359" t="s">
        <v>197</v>
      </c>
      <c r="F5" s="354" t="s">
        <v>198</v>
      </c>
      <c r="G5" s="355"/>
      <c r="H5" s="391">
        <v>2014</v>
      </c>
      <c r="I5" s="392">
        <v>2013</v>
      </c>
      <c r="J5" s="126"/>
      <c r="K5" s="391">
        <v>2014</v>
      </c>
      <c r="L5" s="392">
        <v>2013</v>
      </c>
      <c r="M5" s="558"/>
      <c r="N5" s="106"/>
      <c r="O5" s="106"/>
    </row>
    <row r="6" spans="1:15" s="205" customFormat="1" ht="25.5" customHeight="1">
      <c r="A6" s="269"/>
      <c r="B6" s="8"/>
      <c r="C6" s="72"/>
      <c r="D6" s="73"/>
      <c r="E6" s="353" t="s">
        <v>358</v>
      </c>
      <c r="F6" s="333" t="s">
        <v>359</v>
      </c>
      <c r="G6" s="356"/>
      <c r="H6" s="269"/>
      <c r="I6" s="278"/>
      <c r="J6" s="127"/>
      <c r="K6" s="352" t="s">
        <v>356</v>
      </c>
      <c r="L6" s="559" t="s">
        <v>356</v>
      </c>
      <c r="M6" s="106"/>
      <c r="N6" s="106"/>
      <c r="O6" s="106"/>
    </row>
    <row r="7" spans="1:21" s="205" customFormat="1" ht="21.75" customHeight="1">
      <c r="A7" s="66" t="s">
        <v>262</v>
      </c>
      <c r="B7" s="330" t="s">
        <v>386</v>
      </c>
      <c r="C7" s="572">
        <v>229124.185</v>
      </c>
      <c r="D7" s="573">
        <v>219594.03</v>
      </c>
      <c r="E7" s="574">
        <v>20003.869</v>
      </c>
      <c r="F7" s="575">
        <v>7831.865000000001</v>
      </c>
      <c r="G7" s="576"/>
      <c r="H7" s="577">
        <v>209120.316</v>
      </c>
      <c r="I7" s="578">
        <v>199918.599</v>
      </c>
      <c r="J7" s="579"/>
      <c r="K7" s="580">
        <v>21580.82125055469</v>
      </c>
      <c r="L7" s="581">
        <v>20851.563612264585</v>
      </c>
      <c r="M7" s="106"/>
      <c r="N7" s="106"/>
      <c r="O7" s="106"/>
      <c r="U7" s="100" t="e">
        <f>IF(ABS(#REF!)&gt;8%,H7-I7,1)</f>
        <v>#REF!</v>
      </c>
    </row>
    <row r="8" spans="1:21" s="99" customFormat="1" ht="15" customHeight="1">
      <c r="A8" s="66" t="s">
        <v>202</v>
      </c>
      <c r="B8" s="14" t="s">
        <v>367</v>
      </c>
      <c r="C8" s="574">
        <v>45812.32200000001</v>
      </c>
      <c r="D8" s="582">
        <v>45330.042</v>
      </c>
      <c r="E8" s="574">
        <v>6623.681999999999</v>
      </c>
      <c r="F8" s="575">
        <v>446.288</v>
      </c>
      <c r="G8" s="583"/>
      <c r="H8" s="584">
        <v>39188.64000000001</v>
      </c>
      <c r="I8" s="575">
        <v>38421.521</v>
      </c>
      <c r="J8" s="583"/>
      <c r="K8" s="580">
        <v>4044.1935583740114</v>
      </c>
      <c r="L8" s="581">
        <v>4007.374967706029</v>
      </c>
      <c r="M8" s="106"/>
      <c r="N8" s="106"/>
      <c r="O8" s="106"/>
      <c r="U8" s="100" t="e">
        <f>IF(ABS(#REF!)&gt;8%,H8-I8,1)</f>
        <v>#REF!</v>
      </c>
    </row>
    <row r="9" spans="1:21" ht="15" customHeight="1">
      <c r="A9" s="38" t="s">
        <v>320</v>
      </c>
      <c r="B9" s="15" t="s">
        <v>313</v>
      </c>
      <c r="C9" s="585">
        <v>26367.603</v>
      </c>
      <c r="D9" s="586">
        <v>25756.68</v>
      </c>
      <c r="E9" s="587">
        <v>5224.472</v>
      </c>
      <c r="F9" s="588">
        <v>270.997</v>
      </c>
      <c r="G9" s="589"/>
      <c r="H9" s="590">
        <v>21143.131</v>
      </c>
      <c r="I9" s="591">
        <v>20455.49</v>
      </c>
      <c r="J9" s="592"/>
      <c r="K9" s="593">
        <v>2181.9311462214014</v>
      </c>
      <c r="L9" s="594">
        <v>2133.5131052766237</v>
      </c>
      <c r="M9" s="106"/>
      <c r="N9" s="106"/>
      <c r="O9" s="106"/>
      <c r="U9" s="100" t="e">
        <f>IF(ABS(#REF!)&gt;8%,H9-I9,1)</f>
        <v>#REF!</v>
      </c>
    </row>
    <row r="10" spans="1:21" ht="15" customHeight="1">
      <c r="A10" s="38" t="s">
        <v>256</v>
      </c>
      <c r="B10" s="15" t="s">
        <v>322</v>
      </c>
      <c r="C10" s="585">
        <v>6711.227</v>
      </c>
      <c r="D10" s="586">
        <v>6425.848</v>
      </c>
      <c r="E10" s="587">
        <v>448.147</v>
      </c>
      <c r="F10" s="588">
        <v>36.955</v>
      </c>
      <c r="G10" s="589"/>
      <c r="H10" s="590">
        <v>6263.08</v>
      </c>
      <c r="I10" s="591">
        <v>5870.293</v>
      </c>
      <c r="J10" s="592"/>
      <c r="K10" s="593">
        <v>646.3380150875636</v>
      </c>
      <c r="L10" s="594">
        <v>612.2731377891034</v>
      </c>
      <c r="M10" s="106"/>
      <c r="N10" s="106"/>
      <c r="O10" s="106"/>
      <c r="U10" s="100" t="e">
        <f>IF(ABS(#REF!)&gt;8%,H10-I10,1)</f>
        <v>#REF!</v>
      </c>
    </row>
    <row r="11" spans="1:21" ht="15" customHeight="1">
      <c r="A11" s="38" t="s">
        <v>258</v>
      </c>
      <c r="B11" s="15" t="s">
        <v>41</v>
      </c>
      <c r="C11" s="585">
        <v>1976.336</v>
      </c>
      <c r="D11" s="586">
        <v>1920.066</v>
      </c>
      <c r="E11" s="587">
        <v>68.187</v>
      </c>
      <c r="F11" s="588">
        <v>8.004</v>
      </c>
      <c r="G11" s="589"/>
      <c r="H11" s="590">
        <v>1908.1490000000001</v>
      </c>
      <c r="I11" s="591">
        <v>1835.946</v>
      </c>
      <c r="J11" s="592"/>
      <c r="K11" s="593">
        <v>196.91736927379492</v>
      </c>
      <c r="L11" s="594">
        <v>191.48966128800612</v>
      </c>
      <c r="M11" s="106"/>
      <c r="N11" s="106"/>
      <c r="O11" s="106"/>
      <c r="U11" s="100" t="e">
        <f>IF(ABS(#REF!)&gt;8%,H11-I11,1)</f>
        <v>#REF!</v>
      </c>
    </row>
    <row r="12" spans="1:21" ht="15" customHeight="1">
      <c r="A12" s="38" t="s">
        <v>259</v>
      </c>
      <c r="B12" s="15" t="s">
        <v>42</v>
      </c>
      <c r="C12" s="585">
        <v>2433.436</v>
      </c>
      <c r="D12" s="586">
        <v>2407.827</v>
      </c>
      <c r="E12" s="587">
        <v>147.678</v>
      </c>
      <c r="F12" s="588">
        <v>44.2</v>
      </c>
      <c r="G12" s="589"/>
      <c r="H12" s="590">
        <v>2285.7580000000003</v>
      </c>
      <c r="I12" s="591">
        <v>2227.602</v>
      </c>
      <c r="J12" s="592"/>
      <c r="K12" s="593">
        <v>235.88590417023565</v>
      </c>
      <c r="L12" s="594">
        <v>232.33948736209288</v>
      </c>
      <c r="M12" s="106"/>
      <c r="N12" s="106"/>
      <c r="O12" s="106"/>
      <c r="U12" s="100" t="e">
        <f>IF(ABS(#REF!)&gt;8%,H12-I12,1)</f>
        <v>#REF!</v>
      </c>
    </row>
    <row r="13" spans="1:21" ht="15.75" customHeight="1">
      <c r="A13" s="38" t="s">
        <v>321</v>
      </c>
      <c r="B13" s="15" t="s">
        <v>489</v>
      </c>
      <c r="C13" s="585">
        <v>3764.015</v>
      </c>
      <c r="D13" s="586">
        <v>3954.563</v>
      </c>
      <c r="E13" s="587">
        <v>122.507</v>
      </c>
      <c r="F13" s="588">
        <v>10.84</v>
      </c>
      <c r="G13" s="589"/>
      <c r="H13" s="590">
        <v>3641.508</v>
      </c>
      <c r="I13" s="591">
        <v>3785.285</v>
      </c>
      <c r="J13" s="592"/>
      <c r="K13" s="593">
        <v>375.7967410037048</v>
      </c>
      <c r="L13" s="594">
        <v>394.8062429551687</v>
      </c>
      <c r="M13" s="106"/>
      <c r="N13" s="106"/>
      <c r="O13" s="106"/>
      <c r="U13" s="100" t="e">
        <f>IF(ABS(#REF!)&gt;8%,H13-I13,1)</f>
        <v>#REF!</v>
      </c>
    </row>
    <row r="14" spans="1:21" ht="15" customHeight="1">
      <c r="A14" s="38" t="s">
        <v>260</v>
      </c>
      <c r="B14" s="15" t="s">
        <v>1</v>
      </c>
      <c r="C14" s="585">
        <v>793.523</v>
      </c>
      <c r="D14" s="586">
        <v>853.716</v>
      </c>
      <c r="E14" s="587">
        <v>66.607</v>
      </c>
      <c r="F14" s="588">
        <v>12.536</v>
      </c>
      <c r="G14" s="589"/>
      <c r="H14" s="590">
        <v>726.916</v>
      </c>
      <c r="I14" s="591">
        <v>776.399</v>
      </c>
      <c r="J14" s="592"/>
      <c r="K14" s="593">
        <v>75.01635690034159</v>
      </c>
      <c r="L14" s="594">
        <v>80.97862439001291</v>
      </c>
      <c r="M14" s="106"/>
      <c r="N14" s="106"/>
      <c r="O14" s="106"/>
      <c r="U14" s="100" t="e">
        <f>IF(ABS(#REF!)&gt;8%,H14-I14,1)</f>
        <v>#REF!</v>
      </c>
    </row>
    <row r="15" spans="1:21" ht="15" customHeight="1">
      <c r="A15" s="38" t="s">
        <v>161</v>
      </c>
      <c r="B15" s="15" t="s">
        <v>0</v>
      </c>
      <c r="C15" s="585">
        <v>137.302</v>
      </c>
      <c r="D15" s="586">
        <v>148.422</v>
      </c>
      <c r="E15" s="587">
        <v>1.428</v>
      </c>
      <c r="F15" s="588">
        <v>11.531</v>
      </c>
      <c r="G15" s="589"/>
      <c r="H15" s="590">
        <v>135.874</v>
      </c>
      <c r="I15" s="591">
        <v>148.422</v>
      </c>
      <c r="J15" s="592"/>
      <c r="K15" s="593">
        <v>14.021939918060701</v>
      </c>
      <c r="L15" s="594">
        <v>15.480454494679279</v>
      </c>
      <c r="M15" s="106"/>
      <c r="N15" s="106"/>
      <c r="O15" s="106"/>
      <c r="U15" s="100" t="e">
        <f>IF(ABS(#REF!)&gt;8%,H15-I15,1)</f>
        <v>#REF!</v>
      </c>
    </row>
    <row r="16" spans="1:21" ht="15" customHeight="1">
      <c r="A16" s="38" t="s">
        <v>261</v>
      </c>
      <c r="B16" s="15" t="s">
        <v>207</v>
      </c>
      <c r="C16" s="585">
        <v>3628.88</v>
      </c>
      <c r="D16" s="586">
        <v>3862.915</v>
      </c>
      <c r="E16" s="587">
        <v>544.656</v>
      </c>
      <c r="F16" s="588">
        <v>51.225</v>
      </c>
      <c r="G16" s="589"/>
      <c r="H16" s="590">
        <v>3084.224</v>
      </c>
      <c r="I16" s="591">
        <v>3322.079</v>
      </c>
      <c r="J16" s="592"/>
      <c r="K16" s="593">
        <v>318.2860857989082</v>
      </c>
      <c r="L16" s="594">
        <v>346.4937326489984</v>
      </c>
      <c r="M16" s="106"/>
      <c r="N16" s="106"/>
      <c r="O16" s="106"/>
      <c r="U16" s="100" t="e">
        <f>IF(ABS(#REF!)&gt;8%,H16-I16,1)</f>
        <v>#REF!</v>
      </c>
    </row>
    <row r="17" spans="1:21" s="99" customFormat="1" ht="15" customHeight="1">
      <c r="A17" s="67" t="s">
        <v>203</v>
      </c>
      <c r="B17" s="31" t="s">
        <v>368</v>
      </c>
      <c r="C17" s="574">
        <v>136025.962</v>
      </c>
      <c r="D17" s="582">
        <v>127835.765</v>
      </c>
      <c r="E17" s="574">
        <v>11209.311</v>
      </c>
      <c r="F17" s="575">
        <v>6890.779</v>
      </c>
      <c r="G17" s="583"/>
      <c r="H17" s="584">
        <v>124816.651</v>
      </c>
      <c r="I17" s="595">
        <v>117034.227</v>
      </c>
      <c r="J17" s="583"/>
      <c r="K17" s="580">
        <v>12880.84240616712</v>
      </c>
      <c r="L17" s="581">
        <v>12206.701333990008</v>
      </c>
      <c r="M17" s="106"/>
      <c r="N17" s="106"/>
      <c r="O17" s="106"/>
      <c r="U17" s="100" t="e">
        <f>IF(ABS(#REF!)&gt;8%,H17-I17,1)</f>
        <v>#REF!</v>
      </c>
    </row>
    <row r="18" spans="1:21" ht="15" customHeight="1">
      <c r="A18" s="38" t="s">
        <v>208</v>
      </c>
      <c r="B18" s="15" t="s">
        <v>124</v>
      </c>
      <c r="C18" s="585">
        <v>52141.324</v>
      </c>
      <c r="D18" s="586">
        <v>48220.156</v>
      </c>
      <c r="E18" s="596">
        <v>7559.525</v>
      </c>
      <c r="F18" s="597">
        <v>3356.292</v>
      </c>
      <c r="G18" s="598"/>
      <c r="H18" s="590">
        <v>44581.799</v>
      </c>
      <c r="I18" s="599">
        <v>40704.24</v>
      </c>
      <c r="J18" s="592"/>
      <c r="K18" s="593">
        <v>4600.757370924965</v>
      </c>
      <c r="L18" s="594">
        <v>4245.4631729831435</v>
      </c>
      <c r="M18" s="106"/>
      <c r="N18" s="106"/>
      <c r="O18" s="106"/>
      <c r="U18" s="100" t="e">
        <f>IF(ABS(#REF!)&gt;8%,H18-I18,1)</f>
        <v>#REF!</v>
      </c>
    </row>
    <row r="19" spans="1:21" ht="15" customHeight="1">
      <c r="A19" s="38" t="s">
        <v>209</v>
      </c>
      <c r="B19" s="15" t="s">
        <v>125</v>
      </c>
      <c r="C19" s="585">
        <v>6765.419</v>
      </c>
      <c r="D19" s="586">
        <v>7345.27</v>
      </c>
      <c r="E19" s="596">
        <v>272.822</v>
      </c>
      <c r="F19" s="597">
        <v>935.574</v>
      </c>
      <c r="G19" s="598"/>
      <c r="H19" s="590">
        <v>6492.597</v>
      </c>
      <c r="I19" s="599">
        <v>7123.503</v>
      </c>
      <c r="J19" s="592"/>
      <c r="K19" s="593">
        <v>670.0237355651644</v>
      </c>
      <c r="L19" s="594">
        <v>742.9832776422048</v>
      </c>
      <c r="M19" s="106"/>
      <c r="N19" s="106"/>
      <c r="O19" s="106"/>
      <c r="U19" s="100" t="e">
        <f>IF(ABS(#REF!)&gt;8%,H19-I19,1)</f>
        <v>#REF!</v>
      </c>
    </row>
    <row r="20" spans="1:21" ht="15" customHeight="1">
      <c r="A20" s="38" t="s">
        <v>210</v>
      </c>
      <c r="B20" s="15" t="s">
        <v>134</v>
      </c>
      <c r="C20" s="585">
        <v>1594.86</v>
      </c>
      <c r="D20" s="586">
        <v>1333.895</v>
      </c>
      <c r="E20" s="596">
        <v>84.142</v>
      </c>
      <c r="F20" s="597">
        <v>40.591</v>
      </c>
      <c r="G20" s="598"/>
      <c r="H20" s="590">
        <v>1510.7179999999998</v>
      </c>
      <c r="I20" s="599">
        <v>1245.371</v>
      </c>
      <c r="J20" s="592"/>
      <c r="K20" s="593">
        <v>155.90324145261656</v>
      </c>
      <c r="L20" s="594">
        <v>129.89253004603918</v>
      </c>
      <c r="M20" s="106"/>
      <c r="N20" s="106"/>
      <c r="O20" s="106"/>
      <c r="U20" s="100" t="e">
        <f>IF(ABS(#REF!)&gt;8%,H20-I20,1)</f>
        <v>#REF!</v>
      </c>
    </row>
    <row r="21" spans="1:21" ht="15" customHeight="1">
      <c r="A21" s="38" t="s">
        <v>211</v>
      </c>
      <c r="B21" s="15" t="s">
        <v>126</v>
      </c>
      <c r="C21" s="585">
        <v>75524.359</v>
      </c>
      <c r="D21" s="586">
        <v>70936.443</v>
      </c>
      <c r="E21" s="596">
        <v>3292.822</v>
      </c>
      <c r="F21" s="597">
        <v>2558.322</v>
      </c>
      <c r="G21" s="598"/>
      <c r="H21" s="590">
        <v>72231.537</v>
      </c>
      <c r="I21" s="599">
        <v>67961.112</v>
      </c>
      <c r="J21" s="592"/>
      <c r="K21" s="593">
        <v>7454.158058224373</v>
      </c>
      <c r="L21" s="594">
        <v>7088.362249018352</v>
      </c>
      <c r="M21" s="106"/>
      <c r="N21" s="106"/>
      <c r="O21" s="106"/>
      <c r="U21" s="100" t="e">
        <f>IF(ABS(#REF!)&gt;8%,H21-I21,1)</f>
        <v>#REF!</v>
      </c>
    </row>
    <row r="22" spans="1:21" s="99" customFormat="1" ht="15" customHeight="1">
      <c r="A22" s="67" t="s">
        <v>204</v>
      </c>
      <c r="B22" s="31" t="s">
        <v>369</v>
      </c>
      <c r="C22" s="574">
        <v>21843.733</v>
      </c>
      <c r="D22" s="582">
        <v>22210.49</v>
      </c>
      <c r="E22" s="574">
        <v>1362.862</v>
      </c>
      <c r="F22" s="575">
        <v>180.387</v>
      </c>
      <c r="G22" s="583"/>
      <c r="H22" s="584">
        <v>20480.871</v>
      </c>
      <c r="I22" s="595">
        <v>20832.008</v>
      </c>
      <c r="J22" s="583"/>
      <c r="K22" s="580">
        <v>2113.5871662831137</v>
      </c>
      <c r="L22" s="581">
        <v>2172.7840338817336</v>
      </c>
      <c r="M22" s="106"/>
      <c r="N22" s="106"/>
      <c r="O22" s="106"/>
      <c r="U22" s="100" t="e">
        <f>IF(ABS(#REF!)&gt;8%,H22-I22,1)</f>
        <v>#REF!</v>
      </c>
    </row>
    <row r="23" spans="1:21" ht="15" customHeight="1">
      <c r="A23" s="38" t="s">
        <v>212</v>
      </c>
      <c r="B23" s="15" t="s">
        <v>127</v>
      </c>
      <c r="C23" s="585">
        <v>12750.242</v>
      </c>
      <c r="D23" s="586">
        <v>12647.782</v>
      </c>
      <c r="E23" s="585">
        <v>1115.832</v>
      </c>
      <c r="F23" s="600">
        <v>93.227</v>
      </c>
      <c r="G23" s="589"/>
      <c r="H23" s="590">
        <v>11634.41</v>
      </c>
      <c r="I23" s="599">
        <v>11469.801</v>
      </c>
      <c r="J23" s="592"/>
      <c r="K23" s="593">
        <v>1200.6491161081929</v>
      </c>
      <c r="L23" s="594">
        <v>1196.3033272933048</v>
      </c>
      <c r="M23" s="106"/>
      <c r="N23" s="106"/>
      <c r="O23" s="106"/>
      <c r="U23" s="100" t="e">
        <f>IF(ABS(#REF!)&gt;8%,H23-I23,1)</f>
        <v>#REF!</v>
      </c>
    </row>
    <row r="24" spans="1:21" ht="15" customHeight="1">
      <c r="A24" s="38" t="s">
        <v>213</v>
      </c>
      <c r="B24" s="15" t="s">
        <v>128</v>
      </c>
      <c r="C24" s="585">
        <v>432.792</v>
      </c>
      <c r="D24" s="586">
        <v>458.524</v>
      </c>
      <c r="E24" s="585">
        <v>16.666</v>
      </c>
      <c r="F24" s="600">
        <v>3.114</v>
      </c>
      <c r="G24" s="589"/>
      <c r="H24" s="590">
        <v>416.126</v>
      </c>
      <c r="I24" s="599">
        <v>440.347</v>
      </c>
      <c r="J24" s="592"/>
      <c r="K24" s="593">
        <v>42.943416476610146</v>
      </c>
      <c r="L24" s="594">
        <v>45.92831046184889</v>
      </c>
      <c r="M24" s="106"/>
      <c r="N24" s="106"/>
      <c r="O24" s="106"/>
      <c r="U24" s="100" t="e">
        <f>IF(ABS(#REF!)&gt;8%,H24-I24,1)</f>
        <v>#REF!</v>
      </c>
    </row>
    <row r="25" spans="1:21" ht="15" customHeight="1">
      <c r="A25" s="38" t="s">
        <v>214</v>
      </c>
      <c r="B25" s="16" t="s">
        <v>135</v>
      </c>
      <c r="C25" s="585">
        <v>66.584</v>
      </c>
      <c r="D25" s="586">
        <v>74.719</v>
      </c>
      <c r="E25" s="585">
        <v>4.885</v>
      </c>
      <c r="F25" s="600">
        <v>0.14</v>
      </c>
      <c r="G25" s="589"/>
      <c r="H25" s="590">
        <v>61.699000000000005</v>
      </c>
      <c r="I25" s="591">
        <v>69.719</v>
      </c>
      <c r="J25" s="592"/>
      <c r="K25" s="593">
        <v>6.367220152526807</v>
      </c>
      <c r="L25" s="594">
        <v>7.271710439924974</v>
      </c>
      <c r="M25" s="106"/>
      <c r="N25" s="106"/>
      <c r="O25" s="106"/>
      <c r="U25" s="100" t="e">
        <f>IF(ABS(#REF!)&gt;8%,H25-I25,1)</f>
        <v>#REF!</v>
      </c>
    </row>
    <row r="26" spans="1:21" ht="15" customHeight="1">
      <c r="A26" s="38" t="s">
        <v>215</v>
      </c>
      <c r="B26" s="25" t="s">
        <v>129</v>
      </c>
      <c r="C26" s="585">
        <v>8594.115</v>
      </c>
      <c r="D26" s="586">
        <v>9029.465</v>
      </c>
      <c r="E26" s="585">
        <v>225.479</v>
      </c>
      <c r="F26" s="600">
        <v>83.906</v>
      </c>
      <c r="G26" s="589"/>
      <c r="H26" s="590">
        <v>8368.636</v>
      </c>
      <c r="I26" s="591">
        <v>8852.141</v>
      </c>
      <c r="J26" s="592"/>
      <c r="K26" s="593">
        <v>863.6274135457838</v>
      </c>
      <c r="L26" s="594">
        <v>923.280685686655</v>
      </c>
      <c r="M26" s="106"/>
      <c r="N26" s="106"/>
      <c r="O26" s="106"/>
      <c r="U26" s="100" t="e">
        <f>IF(ABS(#REF!)&gt;8%,H26-I26,1)</f>
        <v>#REF!</v>
      </c>
    </row>
    <row r="27" spans="1:21" s="99" customFormat="1" ht="15" customHeight="1">
      <c r="A27" s="67" t="s">
        <v>205</v>
      </c>
      <c r="B27" s="31" t="s">
        <v>370</v>
      </c>
      <c r="C27" s="574">
        <v>5404.737</v>
      </c>
      <c r="D27" s="582">
        <v>5231.383</v>
      </c>
      <c r="E27" s="574">
        <v>12.254999999999999</v>
      </c>
      <c r="F27" s="575">
        <v>20.358999999999998</v>
      </c>
      <c r="G27" s="583"/>
      <c r="H27" s="601">
        <v>5392.482</v>
      </c>
      <c r="I27" s="595">
        <v>5218.215</v>
      </c>
      <c r="J27" s="583"/>
      <c r="K27" s="580">
        <v>556.493947430883</v>
      </c>
      <c r="L27" s="581">
        <v>544.2612271156084</v>
      </c>
      <c r="M27" s="106"/>
      <c r="N27" s="106"/>
      <c r="O27" s="106"/>
      <c r="U27" s="100" t="e">
        <f>IF(ABS(#REF!)&gt;8%,H27-I27,1)</f>
        <v>#REF!</v>
      </c>
    </row>
    <row r="28" spans="1:21" ht="15" customHeight="1">
      <c r="A28" s="38" t="s">
        <v>216</v>
      </c>
      <c r="B28" s="15" t="s">
        <v>5</v>
      </c>
      <c r="C28" s="585">
        <v>352.68</v>
      </c>
      <c r="D28" s="586">
        <v>470.185</v>
      </c>
      <c r="E28" s="585">
        <v>5.747</v>
      </c>
      <c r="F28" s="600">
        <v>12.902</v>
      </c>
      <c r="G28" s="589"/>
      <c r="H28" s="590">
        <v>346.933</v>
      </c>
      <c r="I28" s="591">
        <v>462.817</v>
      </c>
      <c r="J28" s="592"/>
      <c r="K28" s="593">
        <v>35.80282969216004</v>
      </c>
      <c r="L28" s="594">
        <v>48.27193750161013</v>
      </c>
      <c r="M28" s="106"/>
      <c r="N28" s="106"/>
      <c r="O28" s="106"/>
      <c r="U28" s="100" t="e">
        <f>IF(ABS(#REF!)&gt;8%,H28-I28,1)</f>
        <v>#REF!</v>
      </c>
    </row>
    <row r="29" spans="1:21" ht="15" customHeight="1">
      <c r="A29" s="38" t="s">
        <v>217</v>
      </c>
      <c r="B29" s="15" t="s">
        <v>306</v>
      </c>
      <c r="C29" s="585">
        <v>913.932</v>
      </c>
      <c r="D29" s="586">
        <v>837.182</v>
      </c>
      <c r="E29" s="585">
        <v>0.51</v>
      </c>
      <c r="F29" s="600">
        <v>0.453</v>
      </c>
      <c r="G29" s="589"/>
      <c r="H29" s="590">
        <v>913.422</v>
      </c>
      <c r="I29" s="591">
        <v>836.182</v>
      </c>
      <c r="J29" s="592"/>
      <c r="K29" s="593">
        <v>94.2634234940816</v>
      </c>
      <c r="L29" s="594">
        <v>87.21400735921837</v>
      </c>
      <c r="M29" s="106"/>
      <c r="N29" s="106"/>
      <c r="O29" s="106"/>
      <c r="U29" s="100" t="e">
        <f>IF(ABS(#REF!)&gt;8%,H29-I29,1)</f>
        <v>#REF!</v>
      </c>
    </row>
    <row r="30" spans="1:21" ht="15" customHeight="1">
      <c r="A30" s="38" t="s">
        <v>218</v>
      </c>
      <c r="B30" s="15" t="s">
        <v>195</v>
      </c>
      <c r="C30" s="585">
        <v>2391.255</v>
      </c>
      <c r="D30" s="586">
        <v>1930.67</v>
      </c>
      <c r="E30" s="585">
        <v>3.276</v>
      </c>
      <c r="F30" s="600">
        <v>3.486</v>
      </c>
      <c r="G30" s="589"/>
      <c r="H30" s="590">
        <v>2387.9790000000003</v>
      </c>
      <c r="I30" s="591">
        <v>1927.57</v>
      </c>
      <c r="J30" s="592"/>
      <c r="K30" s="593">
        <v>246.43491811230024</v>
      </c>
      <c r="L30" s="594">
        <v>201.0460691158247</v>
      </c>
      <c r="M30" s="106"/>
      <c r="N30" s="106"/>
      <c r="O30" s="106"/>
      <c r="U30" s="100" t="e">
        <f>IF(ABS(#REF!)&gt;8%,H30-I30,1)</f>
        <v>#REF!</v>
      </c>
    </row>
    <row r="31" spans="1:21" ht="15" customHeight="1">
      <c r="A31" s="38" t="s">
        <v>219</v>
      </c>
      <c r="B31" s="15" t="s">
        <v>196</v>
      </c>
      <c r="C31" s="585">
        <v>1746.87</v>
      </c>
      <c r="D31" s="586">
        <v>1993.345</v>
      </c>
      <c r="E31" s="585">
        <v>2.722</v>
      </c>
      <c r="F31" s="600">
        <v>3.518</v>
      </c>
      <c r="G31" s="589"/>
      <c r="H31" s="590">
        <v>1744.148</v>
      </c>
      <c r="I31" s="591">
        <v>1991.645</v>
      </c>
      <c r="J31" s="592"/>
      <c r="K31" s="593">
        <v>179.99277613234125</v>
      </c>
      <c r="L31" s="594">
        <v>207.7291088386864</v>
      </c>
      <c r="M31" s="106"/>
      <c r="N31" s="106"/>
      <c r="O31" s="106"/>
      <c r="U31" s="100" t="e">
        <f>IF(ABS(#REF!)&gt;8%,H31-I31,1)</f>
        <v>#REF!</v>
      </c>
    </row>
    <row r="32" spans="1:21" s="99" customFormat="1" ht="15" customHeight="1">
      <c r="A32" s="67" t="s">
        <v>206</v>
      </c>
      <c r="B32" s="31" t="s">
        <v>371</v>
      </c>
      <c r="C32" s="574">
        <v>18728.829999999998</v>
      </c>
      <c r="D32" s="582">
        <v>17755.567</v>
      </c>
      <c r="E32" s="574">
        <v>795.759</v>
      </c>
      <c r="F32" s="575">
        <v>294.052</v>
      </c>
      <c r="G32" s="583"/>
      <c r="H32" s="584">
        <v>17933.071</v>
      </c>
      <c r="I32" s="575">
        <v>17181.845</v>
      </c>
      <c r="J32" s="583"/>
      <c r="K32" s="580">
        <v>1850.6590231266964</v>
      </c>
      <c r="L32" s="581">
        <v>1792.0710518463077</v>
      </c>
      <c r="M32" s="106"/>
      <c r="N32" s="106"/>
      <c r="O32" s="106"/>
      <c r="U32" s="100" t="e">
        <f>IF(ABS(#REF!)&gt;8%,H32-I32,1)</f>
        <v>#REF!</v>
      </c>
    </row>
    <row r="33" spans="1:21" ht="15" customHeight="1">
      <c r="A33" s="38" t="s">
        <v>220</v>
      </c>
      <c r="B33" s="15" t="s">
        <v>7</v>
      </c>
      <c r="C33" s="585">
        <v>4873.686</v>
      </c>
      <c r="D33" s="586">
        <v>4566.648</v>
      </c>
      <c r="E33" s="585">
        <v>0</v>
      </c>
      <c r="F33" s="600">
        <v>8.768</v>
      </c>
      <c r="G33" s="589"/>
      <c r="H33" s="590">
        <v>4873.686</v>
      </c>
      <c r="I33" s="591">
        <v>4566.648</v>
      </c>
      <c r="J33" s="592"/>
      <c r="K33" s="593">
        <v>502.95518106108295</v>
      </c>
      <c r="L33" s="594">
        <v>476.3026138794662</v>
      </c>
      <c r="M33" s="106"/>
      <c r="N33" s="106"/>
      <c r="O33" s="106"/>
      <c r="U33" s="100" t="e">
        <f>IF(ABS(#REF!)&gt;8%,H33-I33,1)</f>
        <v>#REF!</v>
      </c>
    </row>
    <row r="34" spans="1:21" ht="15" customHeight="1">
      <c r="A34" s="38" t="s">
        <v>221</v>
      </c>
      <c r="B34" s="15" t="s">
        <v>136</v>
      </c>
      <c r="C34" s="585">
        <v>1745.401</v>
      </c>
      <c r="D34" s="586">
        <v>1809.64</v>
      </c>
      <c r="E34" s="585">
        <v>0</v>
      </c>
      <c r="F34" s="600">
        <v>0</v>
      </c>
      <c r="G34" s="589"/>
      <c r="H34" s="590">
        <v>1745.401</v>
      </c>
      <c r="I34" s="591">
        <v>1809.512</v>
      </c>
      <c r="J34" s="592"/>
      <c r="K34" s="593">
        <v>180.12208336343278</v>
      </c>
      <c r="L34" s="594">
        <v>188.73258798275248</v>
      </c>
      <c r="M34" s="106"/>
      <c r="N34" s="106"/>
      <c r="O34" s="106"/>
      <c r="U34" s="100" t="e">
        <f>IF(ABS(#REF!)&gt;8%,H34-I34,1)</f>
        <v>#REF!</v>
      </c>
    </row>
    <row r="35" spans="1:21" ht="15" customHeight="1">
      <c r="A35" s="38" t="s">
        <v>222</v>
      </c>
      <c r="B35" s="15" t="s">
        <v>160</v>
      </c>
      <c r="C35" s="585">
        <v>4965.764</v>
      </c>
      <c r="D35" s="586">
        <v>4715.607</v>
      </c>
      <c r="E35" s="585">
        <v>14.651</v>
      </c>
      <c r="F35" s="600">
        <v>1.053</v>
      </c>
      <c r="G35" s="589"/>
      <c r="H35" s="590">
        <v>4951.113</v>
      </c>
      <c r="I35" s="591">
        <v>4701.607</v>
      </c>
      <c r="J35" s="592"/>
      <c r="K35" s="593">
        <v>510.94550107842025</v>
      </c>
      <c r="L35" s="594">
        <v>490.3788738553958</v>
      </c>
      <c r="M35" s="106"/>
      <c r="N35" s="106"/>
      <c r="O35" s="106"/>
      <c r="U35" s="100" t="e">
        <f>IF(ABS(#REF!)&gt;8%,H35-I35,1)</f>
        <v>#REF!</v>
      </c>
    </row>
    <row r="36" spans="1:21" ht="15" customHeight="1">
      <c r="A36" s="38" t="s">
        <v>223</v>
      </c>
      <c r="B36" s="15" t="s">
        <v>8</v>
      </c>
      <c r="C36" s="585">
        <v>574.309</v>
      </c>
      <c r="D36" s="586">
        <v>615.138</v>
      </c>
      <c r="E36" s="585">
        <v>0</v>
      </c>
      <c r="F36" s="600">
        <v>0.02</v>
      </c>
      <c r="G36" s="589"/>
      <c r="H36" s="590">
        <v>574.309</v>
      </c>
      <c r="I36" s="591">
        <v>615.138</v>
      </c>
      <c r="J36" s="592"/>
      <c r="K36" s="593">
        <v>59.26760301751272</v>
      </c>
      <c r="L36" s="594">
        <v>64.15905874431029</v>
      </c>
      <c r="M36" s="106"/>
      <c r="N36" s="106"/>
      <c r="O36" s="106"/>
      <c r="U36" s="100" t="e">
        <f>IF(ABS(#REF!)&gt;8%,H36-I36,1)</f>
        <v>#REF!</v>
      </c>
    </row>
    <row r="37" spans="1:21" ht="15" customHeight="1">
      <c r="A37" s="38" t="s">
        <v>224</v>
      </c>
      <c r="B37" s="15" t="s">
        <v>130</v>
      </c>
      <c r="C37" s="585">
        <v>759.83</v>
      </c>
      <c r="D37" s="586">
        <v>831.609</v>
      </c>
      <c r="E37" s="585">
        <v>0.046</v>
      </c>
      <c r="F37" s="600">
        <v>6.18</v>
      </c>
      <c r="G37" s="589"/>
      <c r="H37" s="590">
        <v>759.784</v>
      </c>
      <c r="I37" s="591">
        <v>831.609</v>
      </c>
      <c r="J37" s="592"/>
      <c r="K37" s="593">
        <v>78.40827236045035</v>
      </c>
      <c r="L37" s="594">
        <v>86.73704223003153</v>
      </c>
      <c r="M37" s="106"/>
      <c r="N37" s="106"/>
      <c r="O37" s="106"/>
      <c r="U37" s="100" t="e">
        <f>IF(ABS(#REF!)&gt;8%,H37-I37,1)</f>
        <v>#REF!</v>
      </c>
    </row>
    <row r="38" spans="1:21" ht="15" customHeight="1">
      <c r="A38" s="38" t="s">
        <v>225</v>
      </c>
      <c r="B38" s="15" t="s">
        <v>179</v>
      </c>
      <c r="C38" s="585">
        <v>2656.684</v>
      </c>
      <c r="D38" s="586">
        <v>2555.199</v>
      </c>
      <c r="E38" s="602">
        <v>15.794</v>
      </c>
      <c r="F38" s="600">
        <v>10.092</v>
      </c>
      <c r="G38" s="589"/>
      <c r="H38" s="590">
        <v>2640.8900000000003</v>
      </c>
      <c r="I38" s="591">
        <v>2547.199</v>
      </c>
      <c r="J38" s="592"/>
      <c r="K38" s="593">
        <v>272.5348551614535</v>
      </c>
      <c r="L38" s="594">
        <v>265.6735403672809</v>
      </c>
      <c r="M38" s="106"/>
      <c r="N38" s="106"/>
      <c r="O38" s="106"/>
      <c r="U38" s="100" t="e">
        <f>IF(ABS(#REF!)&gt;8%,H38-I38,1)</f>
        <v>#REF!</v>
      </c>
    </row>
    <row r="39" spans="1:21" ht="15" customHeight="1">
      <c r="A39" s="38" t="s">
        <v>226</v>
      </c>
      <c r="B39" s="80" t="s">
        <v>481</v>
      </c>
      <c r="C39" s="585">
        <v>3153.156</v>
      </c>
      <c r="D39" s="586">
        <v>2661.724</v>
      </c>
      <c r="E39" s="602">
        <v>765.268</v>
      </c>
      <c r="F39" s="600">
        <v>267.939</v>
      </c>
      <c r="G39" s="589"/>
      <c r="H39" s="590">
        <v>2387.888</v>
      </c>
      <c r="I39" s="591">
        <v>2110.13</v>
      </c>
      <c r="J39" s="592"/>
      <c r="K39" s="593">
        <v>246.42552708434383</v>
      </c>
      <c r="L39" s="594">
        <v>220.08712618653288</v>
      </c>
      <c r="M39" s="106"/>
      <c r="N39" s="106"/>
      <c r="O39" s="106"/>
      <c r="U39" s="100" t="e">
        <f>IF(ABS(#REF!)&gt;8%,H39-I39,1)</f>
        <v>#REF!</v>
      </c>
    </row>
    <row r="40" spans="1:21" ht="15" customHeight="1">
      <c r="A40" s="284" t="s">
        <v>227</v>
      </c>
      <c r="B40" s="261" t="s">
        <v>417</v>
      </c>
      <c r="C40" s="602"/>
      <c r="D40" s="603"/>
      <c r="E40" s="604">
        <v>20003.869</v>
      </c>
      <c r="F40" s="605">
        <v>7831.865000000001</v>
      </c>
      <c r="G40" s="606"/>
      <c r="H40" s="607"/>
      <c r="I40" s="608"/>
      <c r="J40" s="609"/>
      <c r="K40" s="610"/>
      <c r="L40" s="349"/>
      <c r="M40" s="106"/>
      <c r="N40" s="106"/>
      <c r="O40" s="106"/>
      <c r="U40" s="100"/>
    </row>
    <row r="41" spans="1:21" ht="15" customHeight="1">
      <c r="A41" s="83"/>
      <c r="B41" s="85"/>
      <c r="C41" s="602"/>
      <c r="D41" s="603"/>
      <c r="E41" s="602"/>
      <c r="F41" s="600"/>
      <c r="G41" s="606"/>
      <c r="H41" s="590"/>
      <c r="I41" s="599"/>
      <c r="J41" s="609"/>
      <c r="K41" s="610"/>
      <c r="L41" s="349"/>
      <c r="M41" s="106"/>
      <c r="N41" s="106"/>
      <c r="O41" s="106"/>
      <c r="U41" s="100"/>
    </row>
    <row r="42" spans="1:21" ht="15" customHeight="1" thickBot="1">
      <c r="A42" s="279" t="s">
        <v>228</v>
      </c>
      <c r="B42" s="374" t="s">
        <v>486</v>
      </c>
      <c r="C42" s="611">
        <v>1308.601</v>
      </c>
      <c r="D42" s="612">
        <v>1230.781</v>
      </c>
      <c r="E42" s="613"/>
      <c r="F42" s="614"/>
      <c r="G42" s="606"/>
      <c r="H42" s="615"/>
      <c r="I42" s="616"/>
      <c r="J42" s="609"/>
      <c r="K42" s="617">
        <v>135.04514917286716</v>
      </c>
      <c r="L42" s="618">
        <v>128.37078912436064</v>
      </c>
      <c r="M42" s="106"/>
      <c r="N42" s="106"/>
      <c r="O42" s="106"/>
      <c r="U42" s="100" t="e">
        <f>IF(ABS(#REF!)&gt;8%,H42-I42,1)</f>
        <v>#REF!</v>
      </c>
    </row>
    <row r="43" spans="1:21" s="99" customFormat="1" ht="26.25" customHeight="1" thickBot="1">
      <c r="A43" s="279" t="s">
        <v>263</v>
      </c>
      <c r="B43" s="331" t="s">
        <v>153</v>
      </c>
      <c r="C43" s="619">
        <v>25230.841</v>
      </c>
      <c r="D43" s="620">
        <v>23409.892</v>
      </c>
      <c r="E43" s="329"/>
      <c r="F43" s="329"/>
      <c r="G43" s="569"/>
      <c r="H43" s="569"/>
      <c r="I43" s="569"/>
      <c r="K43" s="580">
        <v>2603.7750900403503</v>
      </c>
      <c r="L43" s="581">
        <v>2441.658027996904</v>
      </c>
      <c r="M43" s="106"/>
      <c r="N43" s="106"/>
      <c r="O43" s="106"/>
      <c r="U43" s="100" t="e">
        <f>IF(ABS(#REF!)&gt;8%,C43-D43,1)</f>
        <v>#REF!</v>
      </c>
    </row>
    <row r="44" spans="1:21" s="99" customFormat="1" ht="17.25" customHeight="1">
      <c r="A44" s="66" t="s">
        <v>76</v>
      </c>
      <c r="B44" s="14" t="s">
        <v>319</v>
      </c>
      <c r="C44" s="574">
        <v>877.782</v>
      </c>
      <c r="D44" s="575">
        <v>891.426</v>
      </c>
      <c r="E44" s="570"/>
      <c r="F44" s="570"/>
      <c r="G44" s="570"/>
      <c r="H44" s="570"/>
      <c r="I44" s="571"/>
      <c r="J44" s="128"/>
      <c r="K44" s="580">
        <v>90.58544287468654</v>
      </c>
      <c r="L44" s="581">
        <v>92.97597140837591</v>
      </c>
      <c r="M44" s="106"/>
      <c r="N44" s="106"/>
      <c r="O44" s="106"/>
      <c r="U44" s="100" t="e">
        <f>IF(ABS(#REF!)&gt;8%,C44-D44,1)</f>
        <v>#REF!</v>
      </c>
    </row>
    <row r="45" spans="1:21" s="99" customFormat="1" ht="15" customHeight="1">
      <c r="A45" s="39" t="s">
        <v>230</v>
      </c>
      <c r="B45" s="15" t="s">
        <v>11</v>
      </c>
      <c r="C45" s="585">
        <v>589.677</v>
      </c>
      <c r="D45" s="591">
        <v>604.932</v>
      </c>
      <c r="E45" s="570"/>
      <c r="F45" s="570"/>
      <c r="G45" s="570"/>
      <c r="H45" s="570"/>
      <c r="I45" s="571"/>
      <c r="J45" s="128"/>
      <c r="K45" s="593">
        <v>60.853551562935365</v>
      </c>
      <c r="L45" s="594">
        <v>63.094570201016865</v>
      </c>
      <c r="M45" s="106"/>
      <c r="N45" s="106"/>
      <c r="O45" s="106"/>
      <c r="U45" s="100" t="e">
        <f>IF(ABS(#REF!)&gt;8%,C45-D45,1)</f>
        <v>#REF!</v>
      </c>
    </row>
    <row r="46" spans="1:21" ht="15" customHeight="1">
      <c r="A46" s="38" t="s">
        <v>231</v>
      </c>
      <c r="B46" s="15" t="s">
        <v>9</v>
      </c>
      <c r="C46" s="585">
        <v>64.957</v>
      </c>
      <c r="D46" s="591">
        <v>49.668</v>
      </c>
      <c r="E46" s="570"/>
      <c r="F46" s="570"/>
      <c r="G46" s="570"/>
      <c r="H46" s="570"/>
      <c r="I46" s="571"/>
      <c r="J46" s="128"/>
      <c r="K46" s="593">
        <v>6.703439592986656</v>
      </c>
      <c r="L46" s="594">
        <v>5.180385750372118</v>
      </c>
      <c r="M46" s="106"/>
      <c r="N46" s="106"/>
      <c r="O46" s="106"/>
      <c r="P46" s="99"/>
      <c r="Q46" s="99"/>
      <c r="R46" s="99"/>
      <c r="S46" s="99"/>
      <c r="T46" s="99"/>
      <c r="U46" s="100" t="e">
        <f>IF(ABS(#REF!)&gt;8%,C46-D46,1)</f>
        <v>#REF!</v>
      </c>
    </row>
    <row r="47" spans="1:21" ht="15" customHeight="1">
      <c r="A47" s="38" t="s">
        <v>232</v>
      </c>
      <c r="B47" s="15" t="s">
        <v>10</v>
      </c>
      <c r="C47" s="585">
        <v>164.72</v>
      </c>
      <c r="D47" s="591">
        <v>186.026</v>
      </c>
      <c r="E47" s="570"/>
      <c r="F47" s="570"/>
      <c r="G47" s="570"/>
      <c r="H47" s="570"/>
      <c r="I47" s="571"/>
      <c r="J47" s="128"/>
      <c r="K47" s="593">
        <v>16.998792582119897</v>
      </c>
      <c r="L47" s="594">
        <v>19.40256180234202</v>
      </c>
      <c r="M47" s="106"/>
      <c r="N47" s="106"/>
      <c r="O47" s="106"/>
      <c r="U47" s="100" t="e">
        <f>IF(ABS(#REF!)&gt;8%,C47-D47,1)</f>
        <v>#REF!</v>
      </c>
    </row>
    <row r="48" spans="1:21" ht="15" customHeight="1">
      <c r="A48" s="38" t="s">
        <v>233</v>
      </c>
      <c r="B48" s="15" t="s">
        <v>229</v>
      </c>
      <c r="C48" s="585">
        <v>58.428</v>
      </c>
      <c r="D48" s="591">
        <v>50.799</v>
      </c>
      <c r="E48" s="570"/>
      <c r="F48" s="570"/>
      <c r="G48" s="570"/>
      <c r="H48" s="570"/>
      <c r="I48" s="571"/>
      <c r="J48" s="128"/>
      <c r="K48" s="593">
        <v>6.029659136644617</v>
      </c>
      <c r="L48" s="594">
        <v>5.298349354376121</v>
      </c>
      <c r="M48" s="106"/>
      <c r="N48" s="106"/>
      <c r="O48" s="106"/>
      <c r="U48" s="100" t="e">
        <f>IF(ABS(#REF!)&gt;8%,C48-D48,1)</f>
        <v>#REF!</v>
      </c>
    </row>
    <row r="49" spans="1:21" ht="15" customHeight="1">
      <c r="A49" s="67" t="s">
        <v>171</v>
      </c>
      <c r="B49" s="31" t="s">
        <v>484</v>
      </c>
      <c r="C49" s="574">
        <v>3042.601</v>
      </c>
      <c r="D49" s="575">
        <v>2871.676</v>
      </c>
      <c r="E49" s="570"/>
      <c r="F49" s="570"/>
      <c r="G49" s="570"/>
      <c r="H49" s="570"/>
      <c r="I49" s="570"/>
      <c r="J49" s="99"/>
      <c r="K49" s="617">
        <v>313.99067089090926</v>
      </c>
      <c r="L49" s="618">
        <v>299.51657868417493</v>
      </c>
      <c r="M49" s="106"/>
      <c r="N49" s="106"/>
      <c r="O49" s="106"/>
      <c r="U49" s="100" t="e">
        <f>IF(ABS(#REF!)&gt;8%,C49-D49,1)</f>
        <v>#REF!</v>
      </c>
    </row>
    <row r="50" spans="1:21" s="99" customFormat="1" ht="15" customHeight="1">
      <c r="A50" s="38" t="s">
        <v>234</v>
      </c>
      <c r="B50" s="15" t="s">
        <v>13</v>
      </c>
      <c r="C50" s="585">
        <v>1508.891</v>
      </c>
      <c r="D50" s="591">
        <v>1267.454</v>
      </c>
      <c r="E50" s="570"/>
      <c r="F50" s="570"/>
      <c r="G50" s="570"/>
      <c r="H50" s="570"/>
      <c r="I50" s="570"/>
      <c r="J50" s="98"/>
      <c r="K50" s="593">
        <v>155.71469850672335</v>
      </c>
      <c r="L50" s="594">
        <v>132.19579288177783</v>
      </c>
      <c r="M50" s="106"/>
      <c r="N50" s="106"/>
      <c r="O50" s="106"/>
      <c r="P50" s="98"/>
      <c r="Q50" s="98"/>
      <c r="R50" s="98"/>
      <c r="S50" s="98"/>
      <c r="T50" s="98"/>
      <c r="U50" s="100" t="e">
        <f>IF(ABS(#REF!)&gt;8%,C50-D50,1)</f>
        <v>#REF!</v>
      </c>
    </row>
    <row r="51" spans="1:21" ht="15" customHeight="1">
      <c r="A51" s="38" t="s">
        <v>235</v>
      </c>
      <c r="B51" s="15" t="s">
        <v>14</v>
      </c>
      <c r="C51" s="585">
        <v>533.502</v>
      </c>
      <c r="D51" s="591">
        <v>530.67</v>
      </c>
      <c r="E51" s="570"/>
      <c r="F51" s="570"/>
      <c r="G51" s="570"/>
      <c r="H51" s="570"/>
      <c r="I51" s="570"/>
      <c r="K51" s="593">
        <v>55.056397766792905</v>
      </c>
      <c r="L51" s="594">
        <v>55.34902363996881</v>
      </c>
      <c r="M51" s="106"/>
      <c r="N51" s="106"/>
      <c r="O51" s="106"/>
      <c r="P51" s="128"/>
      <c r="Q51" s="99"/>
      <c r="R51" s="99"/>
      <c r="S51" s="99"/>
      <c r="T51" s="99"/>
      <c r="U51" s="100" t="e">
        <f>IF(ABS(#REF!)&gt;8%,C51-D51,1)</f>
        <v>#REF!</v>
      </c>
    </row>
    <row r="52" spans="1:21" ht="15" customHeight="1">
      <c r="A52" s="38" t="s">
        <v>236</v>
      </c>
      <c r="B52" s="15" t="s">
        <v>237</v>
      </c>
      <c r="C52" s="585">
        <v>1000.208</v>
      </c>
      <c r="D52" s="591">
        <v>1073.552</v>
      </c>
      <c r="E52" s="570"/>
      <c r="F52" s="570"/>
      <c r="G52" s="570"/>
      <c r="H52" s="570"/>
      <c r="I52" s="570"/>
      <c r="K52" s="593">
        <v>103.21957461739301</v>
      </c>
      <c r="L52" s="594">
        <v>111.97176216242826</v>
      </c>
      <c r="M52" s="106"/>
      <c r="N52" s="106"/>
      <c r="O52" s="106"/>
      <c r="U52" s="100" t="e">
        <f>IF(ABS(#REF!)&gt;8%,C52-D52,1)</f>
        <v>#REF!</v>
      </c>
    </row>
    <row r="53" spans="1:21" ht="15" customHeight="1">
      <c r="A53" s="67" t="s">
        <v>172</v>
      </c>
      <c r="B53" s="31" t="s">
        <v>485</v>
      </c>
      <c r="C53" s="574">
        <v>19441.016</v>
      </c>
      <c r="D53" s="575">
        <v>17867.274</v>
      </c>
      <c r="E53" s="570"/>
      <c r="F53" s="570"/>
      <c r="G53" s="570"/>
      <c r="H53" s="570"/>
      <c r="I53" s="570"/>
      <c r="J53" s="99"/>
      <c r="K53" s="617">
        <v>2006.2760962219172</v>
      </c>
      <c r="L53" s="618">
        <v>1863.5614807842921</v>
      </c>
      <c r="M53" s="106"/>
      <c r="N53" s="106"/>
      <c r="O53" s="106"/>
      <c r="U53" s="100" t="e">
        <f>IF(ABS(#REF!)&gt;8%,C53-D53,1)</f>
        <v>#REF!</v>
      </c>
    </row>
    <row r="54" spans="1:21" s="99" customFormat="1" ht="15" customHeight="1">
      <c r="A54" s="38" t="s">
        <v>239</v>
      </c>
      <c r="B54" s="15" t="s">
        <v>16</v>
      </c>
      <c r="C54" s="585">
        <v>19367.979</v>
      </c>
      <c r="D54" s="591">
        <v>17770.502</v>
      </c>
      <c r="E54" s="570"/>
      <c r="F54" s="570"/>
      <c r="G54" s="570"/>
      <c r="H54" s="570"/>
      <c r="I54" s="570"/>
      <c r="J54" s="98"/>
      <c r="K54" s="593">
        <v>1998.7388159048926</v>
      </c>
      <c r="L54" s="594">
        <v>1853.468135172731</v>
      </c>
      <c r="M54" s="106"/>
      <c r="N54" s="106"/>
      <c r="O54" s="106"/>
      <c r="P54" s="98"/>
      <c r="Q54" s="98"/>
      <c r="R54" s="98"/>
      <c r="S54" s="98"/>
      <c r="T54" s="98"/>
      <c r="U54" s="100" t="e">
        <f>IF(ABS(#REF!)&gt;8%,C54-D54,1)</f>
        <v>#REF!</v>
      </c>
    </row>
    <row r="55" spans="1:21" s="99" customFormat="1" ht="15" customHeight="1">
      <c r="A55" s="389" t="s">
        <v>480</v>
      </c>
      <c r="B55" s="15" t="s">
        <v>479</v>
      </c>
      <c r="C55" s="585">
        <v>1087.339</v>
      </c>
      <c r="D55" s="591"/>
      <c r="E55" s="570"/>
      <c r="F55" s="570"/>
      <c r="G55" s="570"/>
      <c r="H55" s="570"/>
      <c r="I55" s="570"/>
      <c r="J55" s="98"/>
      <c r="K55" s="593">
        <v>112.2113290884511</v>
      </c>
      <c r="L55" s="594">
        <v>0</v>
      </c>
      <c r="M55" s="106"/>
      <c r="N55" s="106"/>
      <c r="O55" s="106"/>
      <c r="P55" s="98"/>
      <c r="Q55" s="98"/>
      <c r="R55" s="98"/>
      <c r="S55" s="98"/>
      <c r="T55" s="98"/>
      <c r="U55" s="100"/>
    </row>
    <row r="56" spans="1:21" ht="15" customHeight="1">
      <c r="A56" s="38" t="s">
        <v>240</v>
      </c>
      <c r="B56" s="15" t="s">
        <v>17</v>
      </c>
      <c r="C56" s="585">
        <v>73.037</v>
      </c>
      <c r="D56" s="591">
        <v>96.772</v>
      </c>
      <c r="E56" s="1"/>
      <c r="F56" s="1"/>
      <c r="G56" s="1"/>
      <c r="H56" s="1"/>
      <c r="I56" s="1"/>
      <c r="K56" s="593">
        <v>7.537280317024592</v>
      </c>
      <c r="L56" s="594">
        <v>10.093345611560975</v>
      </c>
      <c r="M56" s="106"/>
      <c r="N56" s="106"/>
      <c r="O56" s="106"/>
      <c r="P56" s="99"/>
      <c r="Q56" s="99"/>
      <c r="R56" s="99"/>
      <c r="S56" s="99"/>
      <c r="T56" s="99"/>
      <c r="U56" s="100" t="e">
        <f>IF(ABS(#REF!)&gt;8%,C56-D56,1)</f>
        <v>#REF!</v>
      </c>
    </row>
    <row r="57" spans="1:21" ht="15" customHeight="1">
      <c r="A57" s="67" t="s">
        <v>173</v>
      </c>
      <c r="B57" s="31" t="s">
        <v>416</v>
      </c>
      <c r="C57" s="574">
        <v>1694.3319999999999</v>
      </c>
      <c r="D57" s="575">
        <v>1576.976</v>
      </c>
      <c r="E57" s="570"/>
      <c r="F57" s="570"/>
      <c r="G57" s="570"/>
      <c r="H57" s="570"/>
      <c r="I57" s="570"/>
      <c r="J57" s="99"/>
      <c r="K57" s="580">
        <v>174.851859113941</v>
      </c>
      <c r="L57" s="581">
        <v>164.47902067888418</v>
      </c>
      <c r="M57" s="106"/>
      <c r="N57" s="106"/>
      <c r="O57" s="106"/>
      <c r="U57" s="100" t="e">
        <f>IF(ABS(#REF!)&gt;8%,C57-D57,1)</f>
        <v>#REF!</v>
      </c>
    </row>
    <row r="58" spans="1:21" s="99" customFormat="1" ht="15" customHeight="1">
      <c r="A58" s="38" t="s">
        <v>241</v>
      </c>
      <c r="B58" s="15" t="s">
        <v>19</v>
      </c>
      <c r="C58" s="585">
        <v>721.226</v>
      </c>
      <c r="D58" s="591">
        <v>574.445</v>
      </c>
      <c r="E58" s="570"/>
      <c r="F58" s="570"/>
      <c r="G58" s="570"/>
      <c r="H58" s="570"/>
      <c r="I58" s="570"/>
      <c r="J58" s="98"/>
      <c r="K58" s="593">
        <v>74.42915965779507</v>
      </c>
      <c r="L58" s="594">
        <v>59.914767906348374</v>
      </c>
      <c r="M58" s="106"/>
      <c r="N58" s="106"/>
      <c r="O58" s="106"/>
      <c r="P58" s="98"/>
      <c r="Q58" s="98"/>
      <c r="R58" s="98"/>
      <c r="S58" s="98"/>
      <c r="T58" s="98"/>
      <c r="U58" s="100" t="e">
        <f>IF(ABS(#REF!)&gt;8%,C58-D58,1)</f>
        <v>#REF!</v>
      </c>
    </row>
    <row r="59" spans="1:21" ht="15" customHeight="1">
      <c r="A59" s="38" t="s">
        <v>242</v>
      </c>
      <c r="B59" s="15" t="s">
        <v>20</v>
      </c>
      <c r="C59" s="585">
        <v>5.679</v>
      </c>
      <c r="D59" s="591">
        <v>35.872</v>
      </c>
      <c r="E59" s="570"/>
      <c r="F59" s="570"/>
      <c r="G59" s="570"/>
      <c r="H59" s="570"/>
      <c r="I59" s="570"/>
      <c r="K59" s="593">
        <v>0.5860620633429996</v>
      </c>
      <c r="L59" s="594">
        <v>3.7414592421146127</v>
      </c>
      <c r="M59" s="106"/>
      <c r="N59" s="106"/>
      <c r="O59" s="106"/>
      <c r="P59" s="99"/>
      <c r="Q59" s="99"/>
      <c r="R59" s="99"/>
      <c r="S59" s="99"/>
      <c r="T59" s="99"/>
      <c r="U59" s="100" t="e">
        <f>IF(ABS(#REF!)&gt;8%,C59-D59,1)</f>
        <v>#REF!</v>
      </c>
    </row>
    <row r="60" spans="1:21" ht="15" customHeight="1">
      <c r="A60" s="38" t="s">
        <v>243</v>
      </c>
      <c r="B60" s="15" t="s">
        <v>131</v>
      </c>
      <c r="C60" s="585">
        <v>41.066</v>
      </c>
      <c r="D60" s="591">
        <v>40.692</v>
      </c>
      <c r="E60" s="570"/>
      <c r="F60" s="570"/>
      <c r="G60" s="570"/>
      <c r="H60" s="570"/>
      <c r="I60" s="570"/>
      <c r="K60" s="593">
        <v>4.237933561057162</v>
      </c>
      <c r="L60" s="594">
        <v>4.2441865376931265</v>
      </c>
      <c r="M60" s="106"/>
      <c r="N60" s="106"/>
      <c r="O60" s="106"/>
      <c r="U60" s="100" t="e">
        <f>IF(ABS(#REF!)&gt;8%,C60-D60,1)</f>
        <v>#REF!</v>
      </c>
    </row>
    <row r="61" spans="1:21" ht="15" customHeight="1">
      <c r="A61" s="38" t="s">
        <v>244</v>
      </c>
      <c r="B61" s="15" t="s">
        <v>180</v>
      </c>
      <c r="C61" s="585">
        <v>187.225</v>
      </c>
      <c r="D61" s="591">
        <v>165.144</v>
      </c>
      <c r="E61" s="570"/>
      <c r="F61" s="570"/>
      <c r="G61" s="570"/>
      <c r="H61" s="570"/>
      <c r="I61" s="570"/>
      <c r="K61" s="593">
        <v>19.32126603440625</v>
      </c>
      <c r="L61" s="594">
        <v>17.224563589422825</v>
      </c>
      <c r="M61" s="106"/>
      <c r="N61" s="106"/>
      <c r="O61" s="106"/>
      <c r="U61" s="100" t="e">
        <f>IF(ABS(#REF!)&gt;8%,C61-D61,1)</f>
        <v>#REF!</v>
      </c>
    </row>
    <row r="62" spans="1:21" ht="15" customHeight="1">
      <c r="A62" s="38" t="s">
        <v>245</v>
      </c>
      <c r="B62" s="84" t="s">
        <v>238</v>
      </c>
      <c r="C62" s="585">
        <v>739.136</v>
      </c>
      <c r="D62" s="591">
        <v>760.822</v>
      </c>
      <c r="E62" s="570"/>
      <c r="F62" s="570"/>
      <c r="G62" s="570"/>
      <c r="H62" s="570"/>
      <c r="I62" s="570"/>
      <c r="K62" s="593">
        <v>76.27743779733956</v>
      </c>
      <c r="L62" s="594">
        <v>79.35393910303647</v>
      </c>
      <c r="M62" s="106"/>
      <c r="N62" s="106"/>
      <c r="O62" s="106"/>
      <c r="U62" s="100" t="e">
        <f>IF(ABS(#REF!)&gt;8%,C62-D62,1)</f>
        <v>#REF!</v>
      </c>
    </row>
    <row r="63" spans="1:21" ht="15" customHeight="1">
      <c r="A63" s="67" t="s">
        <v>247</v>
      </c>
      <c r="B63" s="31" t="s">
        <v>246</v>
      </c>
      <c r="C63" s="621">
        <v>175.11</v>
      </c>
      <c r="D63" s="575">
        <v>202.539</v>
      </c>
      <c r="E63" s="1"/>
      <c r="F63" s="1"/>
      <c r="G63" s="1"/>
      <c r="H63" s="1"/>
      <c r="I63" s="1"/>
      <c r="J63" s="99"/>
      <c r="K63" s="617">
        <v>18.0710209388964</v>
      </c>
      <c r="L63" s="618">
        <v>21.124872140907993</v>
      </c>
      <c r="M63" s="106"/>
      <c r="N63" s="106"/>
      <c r="O63" s="106"/>
      <c r="U63" s="100" t="e">
        <f>IF(ABS(#REF!)&gt;8%,C63-D63,1)</f>
        <v>#REF!</v>
      </c>
    </row>
    <row r="64" spans="1:21" ht="15" customHeight="1">
      <c r="A64" s="67"/>
      <c r="B64" s="31"/>
      <c r="C64" s="621"/>
      <c r="D64" s="575"/>
      <c r="E64" s="1"/>
      <c r="F64" s="1"/>
      <c r="G64" s="1"/>
      <c r="H64" s="1"/>
      <c r="I64" s="1"/>
      <c r="J64" s="99"/>
      <c r="K64" s="610"/>
      <c r="L64" s="626"/>
      <c r="M64" s="106"/>
      <c r="N64" s="106"/>
      <c r="O64" s="106"/>
      <c r="U64" s="100"/>
    </row>
    <row r="65" spans="1:21" ht="15" customHeight="1">
      <c r="A65" s="384" t="s">
        <v>340</v>
      </c>
      <c r="B65" s="332" t="s">
        <v>330</v>
      </c>
      <c r="C65" s="621">
        <v>-1431.19</v>
      </c>
      <c r="D65" s="575">
        <v>-3134.166</v>
      </c>
      <c r="E65" s="329"/>
      <c r="F65" s="1"/>
      <c r="G65" s="1"/>
      <c r="H65" s="1"/>
      <c r="I65" s="1"/>
      <c r="J65" s="99"/>
      <c r="K65" s="617">
        <v>-147.69610220740756</v>
      </c>
      <c r="L65" s="618">
        <v>-326.8943562394455</v>
      </c>
      <c r="M65" s="106"/>
      <c r="N65" s="106"/>
      <c r="O65" s="106"/>
      <c r="U65" s="100" t="e">
        <f>IF(ABS(#REF!)&gt;8%,C65-D65,1)</f>
        <v>#REF!</v>
      </c>
    </row>
    <row r="66" spans="1:21" ht="15" customHeight="1">
      <c r="A66" s="265"/>
      <c r="B66" s="9"/>
      <c r="C66" s="622"/>
      <c r="D66" s="623"/>
      <c r="E66" s="1"/>
      <c r="F66" s="1"/>
      <c r="G66" s="1"/>
      <c r="H66" s="1"/>
      <c r="I66" s="1"/>
      <c r="J66" s="99"/>
      <c r="K66" s="610"/>
      <c r="L66" s="626"/>
      <c r="M66" s="106"/>
      <c r="N66" s="106"/>
      <c r="O66" s="106"/>
      <c r="U66" s="100"/>
    </row>
    <row r="67" spans="1:21" s="99" customFormat="1" ht="15" customHeight="1" thickBot="1">
      <c r="A67" s="299" t="s">
        <v>138</v>
      </c>
      <c r="B67" s="40" t="s">
        <v>418</v>
      </c>
      <c r="C67" s="624">
        <v>252923.83599999998</v>
      </c>
      <c r="D67" s="625">
        <v>239869.756</v>
      </c>
      <c r="E67" s="1"/>
      <c r="F67" s="1"/>
      <c r="G67" s="1"/>
      <c r="H67" s="1"/>
      <c r="I67" s="1"/>
      <c r="K67" s="627">
        <v>26101.26170008565</v>
      </c>
      <c r="L67" s="628">
        <v>25018.480025924873</v>
      </c>
      <c r="M67" s="106"/>
      <c r="N67" s="106"/>
      <c r="O67" s="106"/>
      <c r="U67" s="100" t="e">
        <f>IF(ABS(#REF!)&gt;8%,C67-D67,1)</f>
        <v>#REF!</v>
      </c>
    </row>
    <row r="68" spans="1:15" s="99" customFormat="1" ht="18" customHeight="1" thickBot="1">
      <c r="A68" s="178"/>
      <c r="C68" s="568"/>
      <c r="D68" s="137"/>
      <c r="E68" s="98"/>
      <c r="F68" s="98"/>
      <c r="G68" s="128"/>
      <c r="K68" s="98"/>
      <c r="M68" s="106"/>
      <c r="N68" s="106"/>
      <c r="O68" s="106"/>
    </row>
    <row r="69" spans="1:11" s="99" customFormat="1" ht="24.75" customHeight="1">
      <c r="A69" s="286" t="s">
        <v>264</v>
      </c>
      <c r="B69" s="86" t="s">
        <v>186</v>
      </c>
      <c r="C69" s="629">
        <v>2904.929</v>
      </c>
      <c r="G69" s="98"/>
      <c r="H69" s="282"/>
      <c r="I69" s="98"/>
      <c r="K69" s="98"/>
    </row>
    <row r="70" spans="1:15" s="99" customFormat="1" ht="37.5" customHeight="1">
      <c r="A70" s="286" t="s">
        <v>271</v>
      </c>
      <c r="B70" s="87" t="s">
        <v>185</v>
      </c>
      <c r="C70" s="630">
        <v>6820.631</v>
      </c>
      <c r="G70" s="280"/>
      <c r="H70" s="282" t="s">
        <v>710</v>
      </c>
      <c r="I70" s="98"/>
      <c r="J70" s="98"/>
      <c r="K70" s="98"/>
      <c r="L70" s="98"/>
      <c r="M70" s="98"/>
      <c r="N70" s="98"/>
      <c r="O70" s="98"/>
    </row>
    <row r="71" spans="1:21" ht="39" customHeight="1" thickBot="1">
      <c r="A71" s="286" t="s">
        <v>272</v>
      </c>
      <c r="B71" s="262" t="s">
        <v>199</v>
      </c>
      <c r="C71" s="631">
        <v>256837.538</v>
      </c>
      <c r="D71" s="99"/>
      <c r="E71" s="99"/>
      <c r="F71" s="99"/>
      <c r="G71" s="280"/>
      <c r="H71" s="282" t="s">
        <v>710</v>
      </c>
      <c r="K71" s="98"/>
      <c r="P71" s="99"/>
      <c r="Q71" s="99"/>
      <c r="R71" s="99"/>
      <c r="S71" s="99"/>
      <c r="T71" s="99"/>
      <c r="U71" s="99"/>
    </row>
    <row r="72" spans="1:11" ht="24.75" customHeight="1">
      <c r="A72" s="179"/>
      <c r="B72" s="1"/>
      <c r="C72" s="281"/>
      <c r="D72" s="281"/>
      <c r="F72" s="136"/>
      <c r="G72" s="280"/>
      <c r="H72" s="98"/>
      <c r="K72" s="98"/>
    </row>
    <row r="73" spans="1:11" ht="15" customHeight="1" hidden="1">
      <c r="A73" s="180"/>
      <c r="D73" s="186"/>
      <c r="E73" s="104"/>
      <c r="G73" s="136"/>
      <c r="H73" s="136"/>
      <c r="K73" s="98"/>
    </row>
    <row r="74" spans="1:11" ht="15" customHeight="1" hidden="1">
      <c r="A74" s="180"/>
      <c r="D74" s="186"/>
      <c r="E74" s="104"/>
      <c r="H74" s="136"/>
      <c r="K74" s="98"/>
    </row>
    <row r="75" spans="4:11" ht="15" customHeight="1" hidden="1">
      <c r="D75" s="186"/>
      <c r="H75" s="98"/>
      <c r="K75" s="98"/>
    </row>
    <row r="76" spans="4:11" ht="15" customHeight="1" hidden="1">
      <c r="D76" s="186"/>
      <c r="H76" s="98"/>
      <c r="K76" s="98"/>
    </row>
    <row r="77" spans="4:11" ht="15" customHeight="1" hidden="1">
      <c r="D77" s="186"/>
      <c r="H77" s="144"/>
      <c r="K77" s="98"/>
    </row>
    <row r="78" spans="2:11" ht="15" customHeight="1" hidden="1">
      <c r="B78" s="99"/>
      <c r="E78" s="99"/>
      <c r="H78" s="144"/>
      <c r="K78" s="98"/>
    </row>
    <row r="79" spans="8:11" ht="16.5" customHeight="1" hidden="1">
      <c r="H79" s="145"/>
      <c r="K79" s="98"/>
    </row>
    <row r="80" spans="8:11" ht="15" customHeight="1" hidden="1">
      <c r="H80" s="145"/>
      <c r="K80" s="98"/>
    </row>
    <row r="81" spans="8:11" ht="15" customHeight="1" hidden="1">
      <c r="H81" s="145"/>
      <c r="K81" s="98"/>
    </row>
    <row r="82" spans="8:11" ht="14.25" customHeight="1" hidden="1">
      <c r="H82" s="145"/>
      <c r="K82" s="98"/>
    </row>
    <row r="83" spans="8:11" ht="15" customHeight="1" hidden="1">
      <c r="H83" s="145"/>
      <c r="K83" s="98"/>
    </row>
    <row r="84" spans="8:11" ht="15" customHeight="1" hidden="1">
      <c r="H84" s="145"/>
      <c r="K84" s="98"/>
    </row>
    <row r="85" spans="8:11" ht="12.75" customHeight="1" hidden="1">
      <c r="H85" s="145"/>
      <c r="K85" s="98"/>
    </row>
    <row r="86" spans="8:11" ht="12" customHeight="1" hidden="1">
      <c r="H86" s="144"/>
      <c r="K86" s="98"/>
    </row>
    <row r="87" spans="2:11" ht="12" customHeight="1" hidden="1">
      <c r="B87" s="138"/>
      <c r="H87" s="146"/>
      <c r="K87" s="98"/>
    </row>
    <row r="88" spans="1:11" ht="15" customHeight="1" hidden="1">
      <c r="A88" s="181"/>
      <c r="B88" s="138"/>
      <c r="C88" s="138"/>
      <c r="D88" s="188"/>
      <c r="E88" s="138"/>
      <c r="F88" s="138"/>
      <c r="H88" s="146"/>
      <c r="K88" s="98"/>
    </row>
    <row r="89" spans="1:11" ht="15" customHeight="1" hidden="1">
      <c r="A89" s="181"/>
      <c r="B89" s="138"/>
      <c r="C89" s="138"/>
      <c r="D89" s="188"/>
      <c r="E89" s="138"/>
      <c r="F89" s="138"/>
      <c r="G89" s="138"/>
      <c r="H89" s="146"/>
      <c r="K89" s="98"/>
    </row>
    <row r="90" spans="1:11" ht="15" customHeight="1" hidden="1">
      <c r="A90" s="181"/>
      <c r="B90" s="198"/>
      <c r="C90" s="138"/>
      <c r="D90" s="188"/>
      <c r="E90" s="138"/>
      <c r="F90" s="138"/>
      <c r="G90" s="138"/>
      <c r="H90" s="146"/>
      <c r="K90" s="98"/>
    </row>
    <row r="91" spans="1:11" ht="15" customHeight="1" hidden="1">
      <c r="A91" s="181"/>
      <c r="B91" s="199"/>
      <c r="C91" s="138"/>
      <c r="D91" s="188"/>
      <c r="E91" s="138"/>
      <c r="F91" s="138"/>
      <c r="G91" s="138"/>
      <c r="H91" s="139"/>
      <c r="I91" s="129"/>
      <c r="K91" s="98"/>
    </row>
    <row r="92" spans="1:15" ht="12.75" hidden="1">
      <c r="A92" s="182"/>
      <c r="B92" s="200"/>
      <c r="C92" s="139"/>
      <c r="D92" s="189"/>
      <c r="E92" s="190"/>
      <c r="F92" s="139"/>
      <c r="G92" s="138"/>
      <c r="H92" s="140"/>
      <c r="I92" s="130"/>
      <c r="J92" s="129"/>
      <c r="K92" s="154"/>
      <c r="L92" s="150"/>
      <c r="M92" s="134"/>
      <c r="N92" s="150"/>
      <c r="O92" s="155"/>
    </row>
    <row r="93" spans="1:44" s="153" customFormat="1" ht="12.75" hidden="1">
      <c r="A93" s="182"/>
      <c r="B93" s="201"/>
      <c r="C93" s="140"/>
      <c r="D93" s="140"/>
      <c r="E93" s="191"/>
      <c r="F93" s="140"/>
      <c r="G93" s="139"/>
      <c r="H93" s="131"/>
      <c r="I93" s="131"/>
      <c r="J93" s="130"/>
      <c r="K93" s="162"/>
      <c r="L93" s="130"/>
      <c r="M93" s="130"/>
      <c r="N93" s="130"/>
      <c r="O93" s="130"/>
      <c r="P93" s="98"/>
      <c r="Q93" s="98"/>
      <c r="R93" s="98"/>
      <c r="S93" s="98"/>
      <c r="T93" s="98"/>
      <c r="U93" s="98"/>
      <c r="V93" s="150"/>
      <c r="W93" s="150"/>
      <c r="X93" s="138"/>
      <c r="Y93" s="138"/>
      <c r="Z93" s="151"/>
      <c r="AA93" s="138"/>
      <c r="AB93" s="138"/>
      <c r="AC93" s="146"/>
      <c r="AD93" s="152"/>
      <c r="AE93" s="98"/>
      <c r="AF93" s="98"/>
      <c r="AG93" s="98"/>
      <c r="AH93" s="136"/>
      <c r="AI93" s="98"/>
      <c r="AJ93" s="98"/>
      <c r="AK93" s="98"/>
      <c r="AL93" s="98"/>
      <c r="AM93" s="98"/>
      <c r="AN93" s="98"/>
      <c r="AO93" s="98"/>
      <c r="AP93" s="98"/>
      <c r="AQ93" s="98"/>
      <c r="AR93" s="98"/>
    </row>
    <row r="94" spans="1:36" s="153" customFormat="1" ht="15" customHeight="1" hidden="1">
      <c r="A94" s="183"/>
      <c r="B94" s="201"/>
      <c r="C94" s="131"/>
      <c r="D94" s="192"/>
      <c r="E94" s="131"/>
      <c r="F94" s="131"/>
      <c r="G94" s="140"/>
      <c r="H94" s="131"/>
      <c r="I94" s="131"/>
      <c r="J94" s="131"/>
      <c r="K94" s="131"/>
      <c r="L94" s="131"/>
      <c r="M94" s="131"/>
      <c r="N94" s="131"/>
      <c r="O94" s="131"/>
      <c r="P94" s="150"/>
      <c r="Q94" s="150"/>
      <c r="R94" s="150"/>
      <c r="S94" s="150"/>
      <c r="T94" s="150"/>
      <c r="U94" s="150"/>
      <c r="V94" s="130"/>
      <c r="W94" s="130"/>
      <c r="X94" s="156"/>
      <c r="Y94" s="109"/>
      <c r="Z94" s="157"/>
      <c r="AA94" s="109"/>
      <c r="AB94" s="109"/>
      <c r="AC94" s="158"/>
      <c r="AD94" s="159"/>
      <c r="AG94" s="160"/>
      <c r="AH94" s="160"/>
      <c r="AJ94" s="161"/>
    </row>
    <row r="95" spans="1:44" ht="15" customHeight="1" hidden="1">
      <c r="A95" s="183"/>
      <c r="B95" s="201"/>
      <c r="C95" s="131"/>
      <c r="D95" s="192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0"/>
      <c r="Q95" s="130"/>
      <c r="R95" s="130"/>
      <c r="S95" s="130"/>
      <c r="T95" s="130"/>
      <c r="U95" s="130"/>
      <c r="V95" s="131"/>
      <c r="W95" s="131"/>
      <c r="X95" s="109"/>
      <c r="Y95" s="163"/>
      <c r="Z95" s="164"/>
      <c r="AA95" s="163"/>
      <c r="AB95" s="163"/>
      <c r="AC95" s="163"/>
      <c r="AD95" s="160"/>
      <c r="AE95" s="160"/>
      <c r="AF95" s="160"/>
      <c r="AG95" s="153"/>
      <c r="AH95" s="153"/>
      <c r="AI95" s="160"/>
      <c r="AJ95" s="160"/>
      <c r="AK95" s="160"/>
      <c r="AL95" s="160"/>
      <c r="AM95" s="160"/>
      <c r="AN95" s="160"/>
      <c r="AO95" s="160"/>
      <c r="AP95" s="160"/>
      <c r="AQ95" s="160"/>
      <c r="AR95" s="160"/>
    </row>
    <row r="96" spans="1:44" ht="15" customHeight="1" hidden="1">
      <c r="A96" s="183"/>
      <c r="B96" s="201"/>
      <c r="C96" s="131"/>
      <c r="D96" s="192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1"/>
      <c r="W96" s="131"/>
      <c r="X96" s="138"/>
      <c r="Y96" s="165"/>
      <c r="Z96" s="165"/>
      <c r="AA96" s="165"/>
      <c r="AB96" s="165"/>
      <c r="AC96" s="165"/>
      <c r="AD96" s="165"/>
      <c r="AE96" s="165"/>
      <c r="AF96" s="165"/>
      <c r="AG96" s="165"/>
      <c r="AH96" s="165"/>
      <c r="AI96" s="165"/>
      <c r="AJ96" s="165"/>
      <c r="AK96" s="165"/>
      <c r="AL96" s="165"/>
      <c r="AM96" s="165"/>
      <c r="AN96" s="165"/>
      <c r="AO96" s="165"/>
      <c r="AP96" s="165"/>
      <c r="AQ96" s="165"/>
      <c r="AR96" s="165"/>
    </row>
    <row r="97" spans="1:44" ht="15" customHeight="1" hidden="1">
      <c r="A97" s="183"/>
      <c r="B97" s="201"/>
      <c r="C97" s="131"/>
      <c r="D97" s="192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8"/>
      <c r="Y97" s="165"/>
      <c r="Z97" s="165"/>
      <c r="AA97" s="165"/>
      <c r="AB97" s="165"/>
      <c r="AC97" s="165"/>
      <c r="AD97" s="165"/>
      <c r="AE97" s="165"/>
      <c r="AF97" s="165"/>
      <c r="AG97" s="165"/>
      <c r="AH97" s="165"/>
      <c r="AI97" s="165"/>
      <c r="AJ97" s="165"/>
      <c r="AK97" s="165"/>
      <c r="AL97" s="165"/>
      <c r="AM97" s="165"/>
      <c r="AN97" s="165"/>
      <c r="AO97" s="165"/>
      <c r="AP97" s="165"/>
      <c r="AQ97" s="165"/>
      <c r="AR97" s="165"/>
    </row>
    <row r="98" spans="1:44" ht="15" customHeight="1" hidden="1">
      <c r="A98" s="183"/>
      <c r="B98" s="201"/>
      <c r="C98" s="131"/>
      <c r="D98" s="192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8"/>
      <c r="Y98" s="165"/>
      <c r="Z98" s="165"/>
      <c r="AA98" s="165"/>
      <c r="AB98" s="165"/>
      <c r="AC98" s="165"/>
      <c r="AD98" s="165"/>
      <c r="AE98" s="165"/>
      <c r="AF98" s="165"/>
      <c r="AG98" s="165"/>
      <c r="AH98" s="165"/>
      <c r="AI98" s="165"/>
      <c r="AJ98" s="165"/>
      <c r="AK98" s="165"/>
      <c r="AL98" s="165"/>
      <c r="AM98" s="165"/>
      <c r="AN98" s="165"/>
      <c r="AO98" s="165"/>
      <c r="AP98" s="165"/>
      <c r="AQ98" s="165"/>
      <c r="AR98" s="165"/>
    </row>
    <row r="99" spans="1:44" ht="15" customHeight="1" hidden="1">
      <c r="A99" s="183"/>
      <c r="B99" s="201"/>
      <c r="C99" s="131"/>
      <c r="D99" s="192"/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1"/>
      <c r="W99" s="131"/>
      <c r="X99" s="138"/>
      <c r="Y99" s="165"/>
      <c r="Z99" s="165"/>
      <c r="AA99" s="165"/>
      <c r="AB99" s="165"/>
      <c r="AC99" s="165"/>
      <c r="AD99" s="165"/>
      <c r="AE99" s="165"/>
      <c r="AF99" s="165"/>
      <c r="AG99" s="165"/>
      <c r="AH99" s="165"/>
      <c r="AI99" s="165"/>
      <c r="AJ99" s="165"/>
      <c r="AK99" s="165"/>
      <c r="AL99" s="165"/>
      <c r="AM99" s="165"/>
      <c r="AN99" s="165"/>
      <c r="AO99" s="165"/>
      <c r="AP99" s="165"/>
      <c r="AQ99" s="165"/>
      <c r="AR99" s="165"/>
    </row>
    <row r="100" spans="1:44" ht="15" customHeight="1" hidden="1">
      <c r="A100" s="183"/>
      <c r="B100" s="201"/>
      <c r="C100" s="131"/>
      <c r="D100" s="192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W100" s="131"/>
      <c r="X100" s="138"/>
      <c r="Y100" s="165"/>
      <c r="Z100" s="165"/>
      <c r="AA100" s="165"/>
      <c r="AB100" s="165"/>
      <c r="AC100" s="165"/>
      <c r="AD100" s="165"/>
      <c r="AE100" s="165"/>
      <c r="AF100" s="165"/>
      <c r="AG100" s="165"/>
      <c r="AH100" s="165"/>
      <c r="AI100" s="165"/>
      <c r="AJ100" s="165"/>
      <c r="AK100" s="165"/>
      <c r="AL100" s="165"/>
      <c r="AM100" s="165"/>
      <c r="AN100" s="165"/>
      <c r="AO100" s="165"/>
      <c r="AP100" s="165"/>
      <c r="AQ100" s="165"/>
      <c r="AR100" s="165"/>
    </row>
    <row r="101" spans="1:44" ht="15" customHeight="1" hidden="1">
      <c r="A101" s="183"/>
      <c r="B101" s="201"/>
      <c r="C101" s="131"/>
      <c r="D101" s="192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1"/>
      <c r="W101" s="131"/>
      <c r="X101" s="138"/>
      <c r="Y101" s="165"/>
      <c r="Z101" s="165"/>
      <c r="AA101" s="165"/>
      <c r="AB101" s="165"/>
      <c r="AC101" s="165"/>
      <c r="AD101" s="165"/>
      <c r="AE101" s="165"/>
      <c r="AF101" s="165"/>
      <c r="AG101" s="165"/>
      <c r="AH101" s="165"/>
      <c r="AI101" s="165"/>
      <c r="AJ101" s="165"/>
      <c r="AK101" s="165"/>
      <c r="AL101" s="165"/>
      <c r="AM101" s="165"/>
      <c r="AN101" s="165"/>
      <c r="AO101" s="165"/>
      <c r="AP101" s="165"/>
      <c r="AQ101" s="165"/>
      <c r="AR101" s="165"/>
    </row>
    <row r="102" spans="1:44" ht="15" customHeight="1" hidden="1">
      <c r="A102" s="183"/>
      <c r="B102" s="201"/>
      <c r="C102" s="131"/>
      <c r="D102" s="192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1"/>
      <c r="W102" s="131"/>
      <c r="X102" s="138"/>
      <c r="Y102" s="165"/>
      <c r="Z102" s="165"/>
      <c r="AA102" s="165"/>
      <c r="AB102" s="165"/>
      <c r="AC102" s="165"/>
      <c r="AD102" s="165"/>
      <c r="AE102" s="165"/>
      <c r="AF102" s="165"/>
      <c r="AG102" s="165"/>
      <c r="AH102" s="165"/>
      <c r="AI102" s="165"/>
      <c r="AJ102" s="165"/>
      <c r="AK102" s="165"/>
      <c r="AL102" s="165"/>
      <c r="AM102" s="165"/>
      <c r="AN102" s="165"/>
      <c r="AO102" s="165"/>
      <c r="AP102" s="165"/>
      <c r="AQ102" s="165"/>
      <c r="AR102" s="165"/>
    </row>
    <row r="103" spans="1:44" ht="15" customHeight="1" hidden="1">
      <c r="A103" s="183"/>
      <c r="B103" s="201"/>
      <c r="C103" s="131"/>
      <c r="D103" s="192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8"/>
      <c r="Y103" s="165"/>
      <c r="Z103" s="165"/>
      <c r="AA103" s="165"/>
      <c r="AB103" s="165"/>
      <c r="AC103" s="165"/>
      <c r="AD103" s="165"/>
      <c r="AE103" s="165"/>
      <c r="AF103" s="165"/>
      <c r="AG103" s="165"/>
      <c r="AH103" s="165"/>
      <c r="AI103" s="165"/>
      <c r="AJ103" s="165"/>
      <c r="AK103" s="165"/>
      <c r="AL103" s="165"/>
      <c r="AM103" s="165"/>
      <c r="AN103" s="165"/>
      <c r="AO103" s="165"/>
      <c r="AP103" s="165"/>
      <c r="AQ103" s="165"/>
      <c r="AR103" s="165"/>
    </row>
    <row r="104" spans="1:44" ht="15" customHeight="1" hidden="1">
      <c r="A104" s="183"/>
      <c r="B104" s="201"/>
      <c r="C104" s="131"/>
      <c r="D104" s="192"/>
      <c r="E104" s="131"/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8"/>
      <c r="Y104" s="165"/>
      <c r="Z104" s="165"/>
      <c r="AA104" s="165"/>
      <c r="AB104" s="165"/>
      <c r="AC104" s="165"/>
      <c r="AD104" s="165"/>
      <c r="AE104" s="165"/>
      <c r="AF104" s="165"/>
      <c r="AG104" s="165"/>
      <c r="AH104" s="165"/>
      <c r="AI104" s="165"/>
      <c r="AJ104" s="165"/>
      <c r="AK104" s="165"/>
      <c r="AL104" s="165"/>
      <c r="AM104" s="165"/>
      <c r="AN104" s="165"/>
      <c r="AO104" s="165"/>
      <c r="AP104" s="165"/>
      <c r="AQ104" s="165"/>
      <c r="AR104" s="165"/>
    </row>
    <row r="105" spans="1:44" ht="15" customHeight="1" hidden="1">
      <c r="A105" s="183"/>
      <c r="B105" s="201"/>
      <c r="C105" s="131"/>
      <c r="D105" s="192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8"/>
      <c r="Y105" s="165"/>
      <c r="Z105" s="165"/>
      <c r="AA105" s="165"/>
      <c r="AB105" s="165"/>
      <c r="AC105" s="165"/>
      <c r="AD105" s="165"/>
      <c r="AE105" s="165"/>
      <c r="AF105" s="165"/>
      <c r="AG105" s="165"/>
      <c r="AH105" s="165"/>
      <c r="AI105" s="165"/>
      <c r="AJ105" s="165"/>
      <c r="AK105" s="165"/>
      <c r="AL105" s="165"/>
      <c r="AM105" s="165"/>
      <c r="AN105" s="165"/>
      <c r="AO105" s="165"/>
      <c r="AP105" s="165"/>
      <c r="AQ105" s="165"/>
      <c r="AR105" s="165"/>
    </row>
    <row r="106" spans="1:44" ht="15" customHeight="1" hidden="1">
      <c r="A106" s="183"/>
      <c r="B106" s="201"/>
      <c r="C106" s="131"/>
      <c r="D106" s="192"/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1"/>
      <c r="W106" s="131"/>
      <c r="X106" s="138"/>
      <c r="Y106" s="165"/>
      <c r="Z106" s="165"/>
      <c r="AA106" s="165"/>
      <c r="AB106" s="165"/>
      <c r="AC106" s="165"/>
      <c r="AD106" s="165"/>
      <c r="AE106" s="165"/>
      <c r="AF106" s="165"/>
      <c r="AG106" s="165"/>
      <c r="AH106" s="165"/>
      <c r="AI106" s="165"/>
      <c r="AJ106" s="165"/>
      <c r="AK106" s="165"/>
      <c r="AL106" s="165"/>
      <c r="AM106" s="165"/>
      <c r="AN106" s="165"/>
      <c r="AO106" s="165"/>
      <c r="AP106" s="165"/>
      <c r="AQ106" s="165"/>
      <c r="AR106" s="165"/>
    </row>
    <row r="107" spans="1:44" ht="15" customHeight="1" hidden="1">
      <c r="A107" s="183"/>
      <c r="B107" s="201"/>
      <c r="C107" s="131"/>
      <c r="D107" s="192"/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1"/>
      <c r="W107" s="131"/>
      <c r="X107" s="138"/>
      <c r="Y107" s="165"/>
      <c r="Z107" s="165"/>
      <c r="AA107" s="165"/>
      <c r="AB107" s="165"/>
      <c r="AC107" s="165"/>
      <c r="AD107" s="165"/>
      <c r="AE107" s="165"/>
      <c r="AF107" s="165"/>
      <c r="AG107" s="165"/>
      <c r="AH107" s="165"/>
      <c r="AI107" s="165"/>
      <c r="AJ107" s="165"/>
      <c r="AK107" s="165"/>
      <c r="AL107" s="165"/>
      <c r="AM107" s="165"/>
      <c r="AN107" s="165"/>
      <c r="AO107" s="165"/>
      <c r="AP107" s="165"/>
      <c r="AQ107" s="165"/>
      <c r="AR107" s="165"/>
    </row>
    <row r="108" spans="1:44" ht="15" customHeight="1" hidden="1">
      <c r="A108" s="183"/>
      <c r="B108" s="201"/>
      <c r="C108" s="131"/>
      <c r="D108" s="192"/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/>
      <c r="T108" s="131"/>
      <c r="U108" s="131"/>
      <c r="V108" s="131"/>
      <c r="W108" s="131"/>
      <c r="X108" s="138"/>
      <c r="Y108" s="165"/>
      <c r="Z108" s="165"/>
      <c r="AA108" s="165"/>
      <c r="AB108" s="165"/>
      <c r="AC108" s="165"/>
      <c r="AD108" s="165"/>
      <c r="AE108" s="165"/>
      <c r="AF108" s="165"/>
      <c r="AG108" s="165"/>
      <c r="AH108" s="165"/>
      <c r="AI108" s="165"/>
      <c r="AJ108" s="165"/>
      <c r="AK108" s="165"/>
      <c r="AL108" s="165"/>
      <c r="AM108" s="165"/>
      <c r="AN108" s="165"/>
      <c r="AO108" s="165"/>
      <c r="AP108" s="165"/>
      <c r="AQ108" s="165"/>
      <c r="AR108" s="165"/>
    </row>
    <row r="109" spans="1:44" ht="15" customHeight="1" hidden="1">
      <c r="A109" s="183"/>
      <c r="B109" s="201"/>
      <c r="C109" s="131"/>
      <c r="D109" s="192"/>
      <c r="E109" s="131"/>
      <c r="F109" s="131"/>
      <c r="G109" s="131"/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  <c r="S109" s="131"/>
      <c r="T109" s="131"/>
      <c r="U109" s="131"/>
      <c r="V109" s="131"/>
      <c r="W109" s="131"/>
      <c r="X109" s="138"/>
      <c r="Y109" s="165"/>
      <c r="Z109" s="165"/>
      <c r="AA109" s="165"/>
      <c r="AB109" s="165"/>
      <c r="AC109" s="165"/>
      <c r="AD109" s="165"/>
      <c r="AE109" s="165"/>
      <c r="AF109" s="165"/>
      <c r="AG109" s="165"/>
      <c r="AH109" s="165"/>
      <c r="AI109" s="165"/>
      <c r="AJ109" s="165"/>
      <c r="AK109" s="165"/>
      <c r="AL109" s="165"/>
      <c r="AM109" s="165"/>
      <c r="AN109" s="165"/>
      <c r="AO109" s="165"/>
      <c r="AP109" s="165"/>
      <c r="AQ109" s="165"/>
      <c r="AR109" s="165"/>
    </row>
    <row r="110" spans="1:44" ht="15" customHeight="1" hidden="1">
      <c r="A110" s="183"/>
      <c r="B110" s="201"/>
      <c r="C110" s="131"/>
      <c r="D110" s="192"/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1"/>
      <c r="T110" s="131"/>
      <c r="U110" s="131"/>
      <c r="V110" s="131"/>
      <c r="W110" s="131"/>
      <c r="X110" s="138"/>
      <c r="Y110" s="165"/>
      <c r="Z110" s="165"/>
      <c r="AA110" s="165"/>
      <c r="AB110" s="165"/>
      <c r="AC110" s="165"/>
      <c r="AD110" s="165"/>
      <c r="AE110" s="165"/>
      <c r="AF110" s="165"/>
      <c r="AG110" s="165"/>
      <c r="AH110" s="165"/>
      <c r="AI110" s="165"/>
      <c r="AJ110" s="165"/>
      <c r="AK110" s="165"/>
      <c r="AL110" s="165"/>
      <c r="AM110" s="165"/>
      <c r="AN110" s="165"/>
      <c r="AO110" s="165"/>
      <c r="AP110" s="165"/>
      <c r="AQ110" s="165"/>
      <c r="AR110" s="165"/>
    </row>
    <row r="111" spans="1:44" ht="15" customHeight="1" hidden="1">
      <c r="A111" s="183"/>
      <c r="B111" s="201"/>
      <c r="C111" s="131"/>
      <c r="D111" s="192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  <c r="T111" s="131"/>
      <c r="U111" s="131"/>
      <c r="V111" s="131"/>
      <c r="W111" s="131"/>
      <c r="X111" s="138"/>
      <c r="Y111" s="165"/>
      <c r="Z111" s="165"/>
      <c r="AA111" s="165"/>
      <c r="AB111" s="165"/>
      <c r="AC111" s="165"/>
      <c r="AD111" s="165"/>
      <c r="AE111" s="165"/>
      <c r="AF111" s="165"/>
      <c r="AG111" s="165"/>
      <c r="AH111" s="165"/>
      <c r="AI111" s="165"/>
      <c r="AJ111" s="165"/>
      <c r="AK111" s="165"/>
      <c r="AL111" s="165"/>
      <c r="AM111" s="165"/>
      <c r="AN111" s="165"/>
      <c r="AO111" s="165"/>
      <c r="AP111" s="165"/>
      <c r="AQ111" s="165"/>
      <c r="AR111" s="165"/>
    </row>
    <row r="112" spans="1:44" ht="15" customHeight="1" hidden="1">
      <c r="A112" s="183"/>
      <c r="B112" s="201"/>
      <c r="C112" s="131"/>
      <c r="D112" s="192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131"/>
      <c r="U112" s="131"/>
      <c r="V112" s="131"/>
      <c r="W112" s="131"/>
      <c r="X112" s="138"/>
      <c r="Y112" s="165"/>
      <c r="Z112" s="165"/>
      <c r="AA112" s="165"/>
      <c r="AB112" s="165"/>
      <c r="AC112" s="165"/>
      <c r="AD112" s="165"/>
      <c r="AE112" s="165"/>
      <c r="AF112" s="165"/>
      <c r="AG112" s="165"/>
      <c r="AH112" s="165"/>
      <c r="AI112" s="165"/>
      <c r="AJ112" s="165"/>
      <c r="AK112" s="165"/>
      <c r="AL112" s="165"/>
      <c r="AM112" s="165"/>
      <c r="AN112" s="165"/>
      <c r="AO112" s="165"/>
      <c r="AP112" s="165"/>
      <c r="AQ112" s="165"/>
      <c r="AR112" s="165"/>
    </row>
    <row r="113" spans="1:44" ht="15" customHeight="1" hidden="1">
      <c r="A113" s="183"/>
      <c r="B113" s="201"/>
      <c r="C113" s="131"/>
      <c r="D113" s="192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1"/>
      <c r="W113" s="131"/>
      <c r="X113" s="138"/>
      <c r="Y113" s="165"/>
      <c r="Z113" s="165"/>
      <c r="AA113" s="165"/>
      <c r="AB113" s="165"/>
      <c r="AC113" s="165"/>
      <c r="AD113" s="165"/>
      <c r="AE113" s="165"/>
      <c r="AF113" s="165"/>
      <c r="AG113" s="165"/>
      <c r="AH113" s="165"/>
      <c r="AI113" s="165"/>
      <c r="AJ113" s="165"/>
      <c r="AK113" s="165"/>
      <c r="AL113" s="165"/>
      <c r="AM113" s="165"/>
      <c r="AN113" s="165"/>
      <c r="AO113" s="165"/>
      <c r="AP113" s="165"/>
      <c r="AQ113" s="165"/>
      <c r="AR113" s="165"/>
    </row>
    <row r="114" spans="1:44" ht="15" customHeight="1" hidden="1">
      <c r="A114" s="183"/>
      <c r="B114" s="201"/>
      <c r="C114" s="131"/>
      <c r="D114" s="192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  <c r="T114" s="131"/>
      <c r="U114" s="131"/>
      <c r="V114" s="131"/>
      <c r="W114" s="131"/>
      <c r="X114" s="138"/>
      <c r="Y114" s="165"/>
      <c r="Z114" s="165"/>
      <c r="AA114" s="165"/>
      <c r="AB114" s="165"/>
      <c r="AC114" s="165"/>
      <c r="AD114" s="165"/>
      <c r="AE114" s="165"/>
      <c r="AF114" s="165"/>
      <c r="AG114" s="165"/>
      <c r="AH114" s="165"/>
      <c r="AI114" s="165"/>
      <c r="AJ114" s="165"/>
      <c r="AK114" s="165"/>
      <c r="AL114" s="165"/>
      <c r="AM114" s="165"/>
      <c r="AN114" s="165"/>
      <c r="AO114" s="165"/>
      <c r="AP114" s="165"/>
      <c r="AQ114" s="165"/>
      <c r="AR114" s="165"/>
    </row>
    <row r="115" spans="1:44" ht="15" customHeight="1" hidden="1">
      <c r="A115" s="181"/>
      <c r="B115" s="201"/>
      <c r="C115" s="131"/>
      <c r="D115" s="192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  <c r="U115" s="131"/>
      <c r="V115" s="131"/>
      <c r="W115" s="131"/>
      <c r="X115" s="138"/>
      <c r="Y115" s="165"/>
      <c r="Z115" s="165"/>
      <c r="AA115" s="165"/>
      <c r="AB115" s="165"/>
      <c r="AC115" s="165"/>
      <c r="AD115" s="165"/>
      <c r="AE115" s="165"/>
      <c r="AF115" s="165"/>
      <c r="AG115" s="165"/>
      <c r="AH115" s="165"/>
      <c r="AI115" s="165"/>
      <c r="AJ115" s="165"/>
      <c r="AK115" s="165"/>
      <c r="AL115" s="165"/>
      <c r="AM115" s="165"/>
      <c r="AN115" s="165"/>
      <c r="AO115" s="165"/>
      <c r="AP115" s="165"/>
      <c r="AQ115" s="165"/>
      <c r="AR115" s="165"/>
    </row>
    <row r="116" spans="1:44" ht="15" customHeight="1" hidden="1">
      <c r="A116" s="181"/>
      <c r="B116" s="201"/>
      <c r="C116" s="131"/>
      <c r="D116" s="192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  <c r="V116" s="131"/>
      <c r="W116" s="131"/>
      <c r="X116" s="138"/>
      <c r="Y116" s="165"/>
      <c r="Z116" s="165"/>
      <c r="AA116" s="165"/>
      <c r="AB116" s="165"/>
      <c r="AC116" s="165"/>
      <c r="AD116" s="165"/>
      <c r="AE116" s="165"/>
      <c r="AF116" s="165"/>
      <c r="AG116" s="165"/>
      <c r="AH116" s="165"/>
      <c r="AI116" s="165"/>
      <c r="AJ116" s="165"/>
      <c r="AK116" s="165"/>
      <c r="AL116" s="165"/>
      <c r="AM116" s="165"/>
      <c r="AN116" s="165"/>
      <c r="AO116" s="165"/>
      <c r="AP116" s="165"/>
      <c r="AQ116" s="165"/>
      <c r="AR116" s="165"/>
    </row>
    <row r="117" spans="1:44" ht="15" customHeight="1" hidden="1">
      <c r="A117" s="181"/>
      <c r="B117" s="201"/>
      <c r="C117" s="131"/>
      <c r="D117" s="192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1"/>
      <c r="W117" s="131"/>
      <c r="X117" s="138"/>
      <c r="Y117" s="165"/>
      <c r="Z117" s="165"/>
      <c r="AA117" s="165"/>
      <c r="AB117" s="165"/>
      <c r="AC117" s="165"/>
      <c r="AD117" s="165"/>
      <c r="AE117" s="165"/>
      <c r="AF117" s="165"/>
      <c r="AG117" s="165"/>
      <c r="AH117" s="165"/>
      <c r="AI117" s="165"/>
      <c r="AJ117" s="165"/>
      <c r="AK117" s="165"/>
      <c r="AL117" s="165"/>
      <c r="AM117" s="165"/>
      <c r="AN117" s="165"/>
      <c r="AO117" s="165"/>
      <c r="AP117" s="165"/>
      <c r="AQ117" s="165"/>
      <c r="AR117" s="165"/>
    </row>
    <row r="118" spans="1:44" ht="15" customHeight="1" hidden="1">
      <c r="A118" s="181"/>
      <c r="B118" s="201"/>
      <c r="C118" s="131"/>
      <c r="D118" s="192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8"/>
      <c r="Y118" s="165"/>
      <c r="Z118" s="165"/>
      <c r="AA118" s="165"/>
      <c r="AB118" s="165"/>
      <c r="AC118" s="165"/>
      <c r="AD118" s="165"/>
      <c r="AE118" s="165"/>
      <c r="AF118" s="165"/>
      <c r="AG118" s="165"/>
      <c r="AH118" s="165"/>
      <c r="AI118" s="165"/>
      <c r="AJ118" s="165"/>
      <c r="AK118" s="165"/>
      <c r="AL118" s="165"/>
      <c r="AM118" s="165"/>
      <c r="AN118" s="165"/>
      <c r="AO118" s="165"/>
      <c r="AP118" s="165"/>
      <c r="AQ118" s="165"/>
      <c r="AR118" s="165"/>
    </row>
    <row r="119" spans="1:44" ht="15" customHeight="1" hidden="1">
      <c r="A119" s="181"/>
      <c r="B119" s="201"/>
      <c r="C119" s="131"/>
      <c r="D119" s="192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8"/>
      <c r="Y119" s="165"/>
      <c r="Z119" s="165"/>
      <c r="AA119" s="165"/>
      <c r="AB119" s="165"/>
      <c r="AC119" s="165"/>
      <c r="AD119" s="165"/>
      <c r="AE119" s="165"/>
      <c r="AF119" s="165"/>
      <c r="AG119" s="165"/>
      <c r="AH119" s="165"/>
      <c r="AI119" s="165"/>
      <c r="AJ119" s="165"/>
      <c r="AK119" s="165"/>
      <c r="AL119" s="165"/>
      <c r="AM119" s="165"/>
      <c r="AN119" s="165"/>
      <c r="AO119" s="165"/>
      <c r="AP119" s="165"/>
      <c r="AQ119" s="165"/>
      <c r="AR119" s="165"/>
    </row>
    <row r="120" spans="1:44" ht="15" customHeight="1" hidden="1">
      <c r="A120" s="181"/>
      <c r="B120" s="201"/>
      <c r="C120" s="131"/>
      <c r="D120" s="192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131"/>
      <c r="V120" s="131"/>
      <c r="W120" s="131"/>
      <c r="X120" s="138"/>
      <c r="Y120" s="165"/>
      <c r="Z120" s="165"/>
      <c r="AA120" s="165"/>
      <c r="AB120" s="165"/>
      <c r="AC120" s="165"/>
      <c r="AD120" s="165"/>
      <c r="AE120" s="165"/>
      <c r="AF120" s="165"/>
      <c r="AG120" s="165"/>
      <c r="AH120" s="165"/>
      <c r="AI120" s="165"/>
      <c r="AJ120" s="165"/>
      <c r="AK120" s="165"/>
      <c r="AL120" s="165"/>
      <c r="AM120" s="165"/>
      <c r="AN120" s="165"/>
      <c r="AO120" s="165"/>
      <c r="AP120" s="165"/>
      <c r="AQ120" s="165"/>
      <c r="AR120" s="165"/>
    </row>
    <row r="121" spans="1:44" ht="15" customHeight="1" hidden="1">
      <c r="A121" s="181"/>
      <c r="B121" s="201"/>
      <c r="C121" s="131"/>
      <c r="D121" s="192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1"/>
      <c r="U121" s="131"/>
      <c r="V121" s="131"/>
      <c r="W121" s="131"/>
      <c r="X121" s="138"/>
      <c r="Y121" s="165"/>
      <c r="Z121" s="165"/>
      <c r="AA121" s="165"/>
      <c r="AB121" s="165"/>
      <c r="AC121" s="165"/>
      <c r="AD121" s="165"/>
      <c r="AE121" s="165"/>
      <c r="AF121" s="165"/>
      <c r="AG121" s="165"/>
      <c r="AH121" s="165"/>
      <c r="AI121" s="165"/>
      <c r="AJ121" s="165"/>
      <c r="AK121" s="165"/>
      <c r="AL121" s="165"/>
      <c r="AM121" s="165"/>
      <c r="AN121" s="165"/>
      <c r="AO121" s="165"/>
      <c r="AP121" s="165"/>
      <c r="AQ121" s="165"/>
      <c r="AR121" s="165"/>
    </row>
    <row r="122" spans="1:44" ht="15" customHeight="1" hidden="1">
      <c r="A122" s="181"/>
      <c r="B122" s="201"/>
      <c r="C122" s="131"/>
      <c r="D122" s="192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31"/>
      <c r="S122" s="131"/>
      <c r="T122" s="131"/>
      <c r="U122" s="131"/>
      <c r="V122" s="131"/>
      <c r="W122" s="131"/>
      <c r="X122" s="138"/>
      <c r="Y122" s="165"/>
      <c r="Z122" s="165"/>
      <c r="AA122" s="165"/>
      <c r="AB122" s="165"/>
      <c r="AC122" s="165"/>
      <c r="AD122" s="165"/>
      <c r="AE122" s="165"/>
      <c r="AF122" s="165"/>
      <c r="AG122" s="165"/>
      <c r="AH122" s="165"/>
      <c r="AI122" s="165"/>
      <c r="AJ122" s="165"/>
      <c r="AK122" s="165"/>
      <c r="AL122" s="165"/>
      <c r="AM122" s="165"/>
      <c r="AN122" s="165"/>
      <c r="AO122" s="165"/>
      <c r="AP122" s="165"/>
      <c r="AQ122" s="165"/>
      <c r="AR122" s="165"/>
    </row>
    <row r="123" spans="1:44" ht="15" customHeight="1" hidden="1">
      <c r="A123" s="181"/>
      <c r="B123" s="201"/>
      <c r="C123" s="131"/>
      <c r="D123" s="192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1"/>
      <c r="W123" s="131"/>
      <c r="X123" s="138"/>
      <c r="Y123" s="165"/>
      <c r="Z123" s="165"/>
      <c r="AA123" s="165"/>
      <c r="AB123" s="165"/>
      <c r="AC123" s="165"/>
      <c r="AD123" s="165"/>
      <c r="AE123" s="165"/>
      <c r="AF123" s="165"/>
      <c r="AG123" s="165"/>
      <c r="AH123" s="165"/>
      <c r="AI123" s="165"/>
      <c r="AJ123" s="165"/>
      <c r="AK123" s="165"/>
      <c r="AL123" s="165"/>
      <c r="AM123" s="165"/>
      <c r="AN123" s="165"/>
      <c r="AO123" s="165"/>
      <c r="AP123" s="165"/>
      <c r="AQ123" s="165"/>
      <c r="AR123" s="165"/>
    </row>
    <row r="124" spans="1:44" ht="15" customHeight="1" hidden="1">
      <c r="A124" s="181"/>
      <c r="B124" s="201"/>
      <c r="C124" s="131"/>
      <c r="D124" s="192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  <c r="R124" s="131"/>
      <c r="S124" s="131"/>
      <c r="T124" s="131"/>
      <c r="U124" s="131"/>
      <c r="V124" s="131"/>
      <c r="W124" s="131"/>
      <c r="X124" s="138"/>
      <c r="Y124" s="165"/>
      <c r="Z124" s="165"/>
      <c r="AA124" s="165"/>
      <c r="AB124" s="165"/>
      <c r="AC124" s="165"/>
      <c r="AD124" s="165"/>
      <c r="AE124" s="165"/>
      <c r="AF124" s="165"/>
      <c r="AG124" s="165"/>
      <c r="AH124" s="165"/>
      <c r="AI124" s="165"/>
      <c r="AJ124" s="165"/>
      <c r="AK124" s="165"/>
      <c r="AL124" s="165"/>
      <c r="AM124" s="165"/>
      <c r="AN124" s="165"/>
      <c r="AO124" s="165"/>
      <c r="AP124" s="165"/>
      <c r="AQ124" s="165"/>
      <c r="AR124" s="165"/>
    </row>
    <row r="125" spans="1:44" ht="15" customHeight="1" hidden="1">
      <c r="A125" s="181"/>
      <c r="B125" s="201"/>
      <c r="C125" s="131"/>
      <c r="D125" s="192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  <c r="S125" s="131"/>
      <c r="T125" s="131"/>
      <c r="U125" s="131"/>
      <c r="V125" s="131"/>
      <c r="W125" s="131"/>
      <c r="X125" s="138"/>
      <c r="Y125" s="165"/>
      <c r="Z125" s="165"/>
      <c r="AA125" s="165"/>
      <c r="AB125" s="165"/>
      <c r="AC125" s="165"/>
      <c r="AD125" s="165"/>
      <c r="AE125" s="165"/>
      <c r="AF125" s="165"/>
      <c r="AG125" s="165"/>
      <c r="AH125" s="165"/>
      <c r="AI125" s="165"/>
      <c r="AJ125" s="165"/>
      <c r="AK125" s="165"/>
      <c r="AL125" s="165"/>
      <c r="AM125" s="165"/>
      <c r="AN125" s="165"/>
      <c r="AO125" s="165"/>
      <c r="AP125" s="165"/>
      <c r="AQ125" s="165"/>
      <c r="AR125" s="165"/>
    </row>
    <row r="126" spans="1:44" ht="15" customHeight="1" hidden="1">
      <c r="A126" s="181"/>
      <c r="B126" s="201"/>
      <c r="C126" s="131"/>
      <c r="D126" s="192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  <c r="T126" s="131"/>
      <c r="U126" s="131"/>
      <c r="V126" s="131"/>
      <c r="W126" s="131"/>
      <c r="X126" s="138"/>
      <c r="Y126" s="165"/>
      <c r="Z126" s="165"/>
      <c r="AA126" s="165"/>
      <c r="AB126" s="165"/>
      <c r="AC126" s="165"/>
      <c r="AD126" s="165"/>
      <c r="AE126" s="165"/>
      <c r="AF126" s="165"/>
      <c r="AG126" s="165"/>
      <c r="AH126" s="165"/>
      <c r="AI126" s="165"/>
      <c r="AJ126" s="165"/>
      <c r="AK126" s="165"/>
      <c r="AL126" s="165"/>
      <c r="AM126" s="165"/>
      <c r="AN126" s="165"/>
      <c r="AO126" s="165"/>
      <c r="AP126" s="165"/>
      <c r="AQ126" s="165"/>
      <c r="AR126" s="165"/>
    </row>
    <row r="127" spans="1:44" ht="15" customHeight="1" hidden="1">
      <c r="A127" s="181"/>
      <c r="B127" s="201"/>
      <c r="C127" s="131"/>
      <c r="D127" s="192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  <c r="T127" s="131"/>
      <c r="U127" s="131"/>
      <c r="V127" s="131"/>
      <c r="W127" s="131"/>
      <c r="X127" s="138"/>
      <c r="Y127" s="165"/>
      <c r="Z127" s="165"/>
      <c r="AA127" s="165"/>
      <c r="AB127" s="165"/>
      <c r="AC127" s="165"/>
      <c r="AD127" s="165"/>
      <c r="AE127" s="165"/>
      <c r="AF127" s="165"/>
      <c r="AG127" s="165"/>
      <c r="AH127" s="165"/>
      <c r="AI127" s="165"/>
      <c r="AJ127" s="165"/>
      <c r="AK127" s="165"/>
      <c r="AL127" s="165"/>
      <c r="AM127" s="165"/>
      <c r="AN127" s="165"/>
      <c r="AO127" s="165"/>
      <c r="AP127" s="165"/>
      <c r="AQ127" s="165"/>
      <c r="AR127" s="165"/>
    </row>
    <row r="128" spans="1:44" ht="15" customHeight="1" hidden="1">
      <c r="A128" s="181"/>
      <c r="B128" s="201"/>
      <c r="C128" s="131"/>
      <c r="D128" s="192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8"/>
      <c r="Y128" s="165"/>
      <c r="Z128" s="165"/>
      <c r="AA128" s="165"/>
      <c r="AB128" s="165"/>
      <c r="AC128" s="165"/>
      <c r="AD128" s="165"/>
      <c r="AE128" s="165"/>
      <c r="AF128" s="165"/>
      <c r="AG128" s="165"/>
      <c r="AH128" s="165"/>
      <c r="AI128" s="165"/>
      <c r="AJ128" s="165"/>
      <c r="AK128" s="165"/>
      <c r="AL128" s="165"/>
      <c r="AM128" s="165"/>
      <c r="AN128" s="165"/>
      <c r="AO128" s="165"/>
      <c r="AP128" s="165"/>
      <c r="AQ128" s="165"/>
      <c r="AR128" s="165"/>
    </row>
    <row r="129" spans="1:44" ht="15" customHeight="1" hidden="1">
      <c r="A129" s="181"/>
      <c r="B129" s="201"/>
      <c r="C129" s="131"/>
      <c r="D129" s="192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  <c r="S129" s="131"/>
      <c r="T129" s="131"/>
      <c r="U129" s="131"/>
      <c r="V129" s="131"/>
      <c r="W129" s="131"/>
      <c r="X129" s="138"/>
      <c r="Y129" s="165"/>
      <c r="Z129" s="165"/>
      <c r="AA129" s="165"/>
      <c r="AB129" s="165"/>
      <c r="AC129" s="165"/>
      <c r="AD129" s="165"/>
      <c r="AE129" s="165"/>
      <c r="AF129" s="165"/>
      <c r="AG129" s="165"/>
      <c r="AH129" s="165"/>
      <c r="AI129" s="165"/>
      <c r="AJ129" s="165"/>
      <c r="AK129" s="165"/>
      <c r="AL129" s="165"/>
      <c r="AM129" s="165"/>
      <c r="AN129" s="165"/>
      <c r="AO129" s="165"/>
      <c r="AP129" s="165"/>
      <c r="AQ129" s="165"/>
      <c r="AR129" s="165"/>
    </row>
    <row r="130" spans="1:44" ht="15" customHeight="1" hidden="1">
      <c r="A130" s="181"/>
      <c r="B130" s="201"/>
      <c r="C130" s="131"/>
      <c r="D130" s="192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1"/>
      <c r="W130" s="131"/>
      <c r="X130" s="138"/>
      <c r="Y130" s="165"/>
      <c r="Z130" s="165"/>
      <c r="AA130" s="165"/>
      <c r="AB130" s="165"/>
      <c r="AC130" s="165"/>
      <c r="AD130" s="165"/>
      <c r="AE130" s="165"/>
      <c r="AF130" s="165"/>
      <c r="AG130" s="165"/>
      <c r="AH130" s="165"/>
      <c r="AI130" s="165"/>
      <c r="AJ130" s="165"/>
      <c r="AK130" s="165"/>
      <c r="AL130" s="165"/>
      <c r="AM130" s="165"/>
      <c r="AN130" s="165"/>
      <c r="AO130" s="165"/>
      <c r="AP130" s="165"/>
      <c r="AQ130" s="165"/>
      <c r="AR130" s="165"/>
    </row>
    <row r="131" spans="1:44" ht="15" customHeight="1" hidden="1">
      <c r="A131" s="181"/>
      <c r="B131" s="201"/>
      <c r="C131" s="131"/>
      <c r="D131" s="192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131"/>
      <c r="V131" s="131"/>
      <c r="W131" s="131"/>
      <c r="X131" s="138"/>
      <c r="Y131" s="165"/>
      <c r="Z131" s="165"/>
      <c r="AA131" s="165"/>
      <c r="AB131" s="165"/>
      <c r="AC131" s="165"/>
      <c r="AD131" s="165"/>
      <c r="AE131" s="165"/>
      <c r="AF131" s="165"/>
      <c r="AG131" s="165"/>
      <c r="AH131" s="165"/>
      <c r="AI131" s="165"/>
      <c r="AJ131" s="165"/>
      <c r="AK131" s="165"/>
      <c r="AL131" s="165"/>
      <c r="AM131" s="165"/>
      <c r="AN131" s="165"/>
      <c r="AO131" s="165"/>
      <c r="AP131" s="165"/>
      <c r="AQ131" s="165"/>
      <c r="AR131" s="165"/>
    </row>
    <row r="132" spans="1:44" ht="15" customHeight="1" hidden="1">
      <c r="A132" s="181"/>
      <c r="B132" s="201"/>
      <c r="C132" s="131"/>
      <c r="D132" s="192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  <c r="S132" s="131"/>
      <c r="T132" s="131"/>
      <c r="U132" s="131"/>
      <c r="V132" s="131"/>
      <c r="W132" s="131"/>
      <c r="X132" s="138"/>
      <c r="Y132" s="165"/>
      <c r="Z132" s="165"/>
      <c r="AA132" s="165"/>
      <c r="AB132" s="165"/>
      <c r="AC132" s="165"/>
      <c r="AD132" s="165"/>
      <c r="AE132" s="165"/>
      <c r="AF132" s="165"/>
      <c r="AG132" s="165"/>
      <c r="AH132" s="165"/>
      <c r="AI132" s="165"/>
      <c r="AJ132" s="165"/>
      <c r="AK132" s="165"/>
      <c r="AL132" s="165"/>
      <c r="AM132" s="165"/>
      <c r="AN132" s="165"/>
      <c r="AO132" s="165"/>
      <c r="AP132" s="165"/>
      <c r="AQ132" s="165"/>
      <c r="AR132" s="165"/>
    </row>
    <row r="133" spans="1:44" ht="15" customHeight="1" hidden="1">
      <c r="A133" s="181"/>
      <c r="B133" s="201"/>
      <c r="C133" s="131"/>
      <c r="D133" s="192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  <c r="T133" s="131"/>
      <c r="U133" s="131"/>
      <c r="V133" s="131"/>
      <c r="W133" s="131"/>
      <c r="X133" s="138"/>
      <c r="Y133" s="165"/>
      <c r="Z133" s="165"/>
      <c r="AA133" s="165"/>
      <c r="AB133" s="165"/>
      <c r="AC133" s="165"/>
      <c r="AD133" s="165"/>
      <c r="AE133" s="165"/>
      <c r="AF133" s="165"/>
      <c r="AG133" s="165"/>
      <c r="AH133" s="165"/>
      <c r="AI133" s="165"/>
      <c r="AJ133" s="165"/>
      <c r="AK133" s="165"/>
      <c r="AL133" s="165"/>
      <c r="AM133" s="165"/>
      <c r="AN133" s="165"/>
      <c r="AO133" s="165"/>
      <c r="AP133" s="165"/>
      <c r="AQ133" s="165"/>
      <c r="AR133" s="165"/>
    </row>
    <row r="134" spans="1:44" ht="15" customHeight="1" hidden="1">
      <c r="A134" s="181"/>
      <c r="B134" s="201"/>
      <c r="C134" s="131"/>
      <c r="D134" s="192"/>
      <c r="E134" s="131"/>
      <c r="F134" s="131"/>
      <c r="G134" s="131"/>
      <c r="H134" s="132"/>
      <c r="I134" s="132"/>
      <c r="J134" s="131"/>
      <c r="K134" s="131"/>
      <c r="L134" s="131"/>
      <c r="M134" s="131"/>
      <c r="N134" s="131"/>
      <c r="O134" s="131"/>
      <c r="P134" s="131"/>
      <c r="Q134" s="131"/>
      <c r="R134" s="131"/>
      <c r="S134" s="131"/>
      <c r="T134" s="131"/>
      <c r="U134" s="131"/>
      <c r="V134" s="131"/>
      <c r="W134" s="131"/>
      <c r="X134" s="138"/>
      <c r="Y134" s="165"/>
      <c r="Z134" s="165"/>
      <c r="AA134" s="165"/>
      <c r="AB134" s="165"/>
      <c r="AC134" s="165"/>
      <c r="AD134" s="165"/>
      <c r="AE134" s="165"/>
      <c r="AF134" s="165"/>
      <c r="AG134" s="165"/>
      <c r="AH134" s="165"/>
      <c r="AI134" s="165"/>
      <c r="AJ134" s="165"/>
      <c r="AK134" s="165"/>
      <c r="AL134" s="165"/>
      <c r="AM134" s="165"/>
      <c r="AN134" s="165"/>
      <c r="AO134" s="165"/>
      <c r="AP134" s="165"/>
      <c r="AQ134" s="165"/>
      <c r="AR134" s="165"/>
    </row>
    <row r="135" spans="1:44" ht="15" customHeight="1" hidden="1">
      <c r="A135" s="184"/>
      <c r="B135" s="141"/>
      <c r="C135" s="132"/>
      <c r="D135" s="193"/>
      <c r="E135" s="132"/>
      <c r="F135" s="132"/>
      <c r="G135" s="131"/>
      <c r="H135" s="132"/>
      <c r="I135" s="132"/>
      <c r="J135" s="132"/>
      <c r="K135" s="167"/>
      <c r="L135" s="132"/>
      <c r="M135" s="132"/>
      <c r="N135" s="132"/>
      <c r="O135" s="132"/>
      <c r="P135" s="131"/>
      <c r="Q135" s="131"/>
      <c r="R135" s="131"/>
      <c r="S135" s="131"/>
      <c r="T135" s="131"/>
      <c r="U135" s="131"/>
      <c r="V135" s="131"/>
      <c r="W135" s="131"/>
      <c r="X135" s="138"/>
      <c r="Y135" s="165"/>
      <c r="Z135" s="165"/>
      <c r="AA135" s="165"/>
      <c r="AB135" s="165"/>
      <c r="AC135" s="165"/>
      <c r="AD135" s="165"/>
      <c r="AE135" s="165"/>
      <c r="AF135" s="165"/>
      <c r="AG135" s="165"/>
      <c r="AH135" s="165"/>
      <c r="AI135" s="165"/>
      <c r="AJ135" s="165"/>
      <c r="AK135" s="165"/>
      <c r="AL135" s="165"/>
      <c r="AM135" s="165"/>
      <c r="AN135" s="165"/>
      <c r="AO135" s="165"/>
      <c r="AP135" s="165"/>
      <c r="AQ135" s="165"/>
      <c r="AR135" s="165"/>
    </row>
    <row r="136" spans="1:44" ht="15" customHeight="1" hidden="1">
      <c r="A136" s="184"/>
      <c r="B136" s="141"/>
      <c r="C136" s="132"/>
      <c r="D136" s="193"/>
      <c r="E136" s="132"/>
      <c r="F136" s="132"/>
      <c r="G136" s="132"/>
      <c r="H136" s="132"/>
      <c r="I136" s="132"/>
      <c r="J136" s="132"/>
      <c r="K136" s="167"/>
      <c r="L136" s="132"/>
      <c r="M136" s="132"/>
      <c r="N136" s="132"/>
      <c r="O136" s="132"/>
      <c r="P136" s="131"/>
      <c r="Q136" s="131"/>
      <c r="R136" s="131"/>
      <c r="S136" s="131"/>
      <c r="T136" s="131"/>
      <c r="U136" s="131"/>
      <c r="V136" s="132"/>
      <c r="W136" s="132"/>
      <c r="X136" s="143"/>
      <c r="Y136" s="166"/>
      <c r="Z136" s="166"/>
      <c r="AA136" s="166"/>
      <c r="AB136" s="166"/>
      <c r="AC136" s="166"/>
      <c r="AD136" s="166"/>
      <c r="AE136" s="166"/>
      <c r="AF136" s="166"/>
      <c r="AG136" s="166"/>
      <c r="AH136" s="166"/>
      <c r="AI136" s="166"/>
      <c r="AJ136" s="166"/>
      <c r="AK136" s="166"/>
      <c r="AL136" s="166"/>
      <c r="AM136" s="166"/>
      <c r="AN136" s="166"/>
      <c r="AO136" s="166"/>
      <c r="AP136" s="166"/>
      <c r="AQ136" s="166"/>
      <c r="AR136" s="166"/>
    </row>
    <row r="137" spans="1:44" ht="15" customHeight="1" hidden="1">
      <c r="A137" s="184"/>
      <c r="B137" s="141"/>
      <c r="C137" s="132"/>
      <c r="D137" s="193"/>
      <c r="E137" s="132"/>
      <c r="F137" s="132"/>
      <c r="G137" s="132"/>
      <c r="H137" s="132"/>
      <c r="I137" s="132"/>
      <c r="J137" s="132"/>
      <c r="K137" s="167"/>
      <c r="L137" s="132"/>
      <c r="M137" s="132"/>
      <c r="N137" s="132"/>
      <c r="O137" s="132"/>
      <c r="P137" s="132"/>
      <c r="Q137" s="132"/>
      <c r="R137" s="132"/>
      <c r="S137" s="132"/>
      <c r="T137" s="132"/>
      <c r="U137" s="132"/>
      <c r="V137" s="132"/>
      <c r="W137" s="132"/>
      <c r="X137" s="143"/>
      <c r="Y137" s="166"/>
      <c r="Z137" s="166"/>
      <c r="AA137" s="166"/>
      <c r="AB137" s="166"/>
      <c r="AC137" s="166"/>
      <c r="AD137" s="166"/>
      <c r="AE137" s="166"/>
      <c r="AF137" s="166"/>
      <c r="AG137" s="166"/>
      <c r="AH137" s="166"/>
      <c r="AI137" s="166"/>
      <c r="AJ137" s="166"/>
      <c r="AK137" s="166"/>
      <c r="AL137" s="166"/>
      <c r="AM137" s="166"/>
      <c r="AN137" s="166"/>
      <c r="AO137" s="166"/>
      <c r="AP137" s="166"/>
      <c r="AQ137" s="166"/>
      <c r="AR137" s="166"/>
    </row>
    <row r="138" spans="1:44" ht="15" customHeight="1" hidden="1">
      <c r="A138" s="184"/>
      <c r="B138" s="141"/>
      <c r="C138" s="132"/>
      <c r="D138" s="193"/>
      <c r="E138" s="132"/>
      <c r="F138" s="132"/>
      <c r="G138" s="132"/>
      <c r="H138" s="132"/>
      <c r="I138" s="132"/>
      <c r="J138" s="132"/>
      <c r="K138" s="167"/>
      <c r="L138" s="132"/>
      <c r="M138" s="132"/>
      <c r="N138" s="132"/>
      <c r="O138" s="132"/>
      <c r="P138" s="132"/>
      <c r="Q138" s="132"/>
      <c r="R138" s="132"/>
      <c r="S138" s="132"/>
      <c r="T138" s="132"/>
      <c r="U138" s="132"/>
      <c r="V138" s="132"/>
      <c r="W138" s="132"/>
      <c r="X138" s="143"/>
      <c r="Y138" s="166"/>
      <c r="Z138" s="166"/>
      <c r="AA138" s="166"/>
      <c r="AB138" s="166"/>
      <c r="AC138" s="166"/>
      <c r="AD138" s="166"/>
      <c r="AE138" s="166"/>
      <c r="AF138" s="166"/>
      <c r="AG138" s="166"/>
      <c r="AH138" s="166"/>
      <c r="AI138" s="166"/>
      <c r="AJ138" s="166"/>
      <c r="AK138" s="166"/>
      <c r="AL138" s="166"/>
      <c r="AM138" s="166"/>
      <c r="AN138" s="166"/>
      <c r="AO138" s="166"/>
      <c r="AP138" s="166"/>
      <c r="AQ138" s="166"/>
      <c r="AR138" s="166"/>
    </row>
    <row r="139" spans="1:44" ht="15" customHeight="1" hidden="1">
      <c r="A139" s="184"/>
      <c r="B139" s="141"/>
      <c r="C139" s="132"/>
      <c r="D139" s="193"/>
      <c r="E139" s="132"/>
      <c r="F139" s="132"/>
      <c r="G139" s="132"/>
      <c r="H139" s="132"/>
      <c r="I139" s="132"/>
      <c r="J139" s="132"/>
      <c r="K139" s="167"/>
      <c r="L139" s="132"/>
      <c r="M139" s="132"/>
      <c r="N139" s="132"/>
      <c r="O139" s="132"/>
      <c r="P139" s="132"/>
      <c r="Q139" s="132"/>
      <c r="R139" s="132"/>
      <c r="S139" s="132"/>
      <c r="T139" s="132"/>
      <c r="U139" s="132"/>
      <c r="V139" s="132"/>
      <c r="W139" s="132"/>
      <c r="X139" s="143"/>
      <c r="Y139" s="166"/>
      <c r="Z139" s="166"/>
      <c r="AA139" s="166"/>
      <c r="AB139" s="166"/>
      <c r="AC139" s="166"/>
      <c r="AD139" s="166"/>
      <c r="AE139" s="166"/>
      <c r="AF139" s="166"/>
      <c r="AG139" s="166"/>
      <c r="AH139" s="166"/>
      <c r="AI139" s="166"/>
      <c r="AJ139" s="166"/>
      <c r="AK139" s="166"/>
      <c r="AL139" s="166"/>
      <c r="AM139" s="166"/>
      <c r="AN139" s="166"/>
      <c r="AO139" s="166"/>
      <c r="AP139" s="166"/>
      <c r="AQ139" s="166"/>
      <c r="AR139" s="166"/>
    </row>
    <row r="140" spans="1:44" ht="15" customHeight="1" hidden="1">
      <c r="A140" s="184"/>
      <c r="B140" s="141"/>
      <c r="C140" s="132"/>
      <c r="D140" s="193"/>
      <c r="E140" s="132"/>
      <c r="F140" s="132"/>
      <c r="G140" s="132"/>
      <c r="H140" s="132"/>
      <c r="I140" s="132"/>
      <c r="J140" s="132"/>
      <c r="K140" s="167"/>
      <c r="L140" s="132"/>
      <c r="M140" s="132"/>
      <c r="N140" s="132"/>
      <c r="O140" s="132"/>
      <c r="P140" s="132"/>
      <c r="Q140" s="132"/>
      <c r="R140" s="132"/>
      <c r="S140" s="132"/>
      <c r="T140" s="132"/>
      <c r="U140" s="132"/>
      <c r="V140" s="132"/>
      <c r="W140" s="132"/>
      <c r="X140" s="143"/>
      <c r="Y140" s="166"/>
      <c r="Z140" s="166"/>
      <c r="AA140" s="166"/>
      <c r="AB140" s="166"/>
      <c r="AC140" s="166"/>
      <c r="AD140" s="166"/>
      <c r="AE140" s="166"/>
      <c r="AF140" s="166"/>
      <c r="AG140" s="166"/>
      <c r="AH140" s="166"/>
      <c r="AI140" s="166"/>
      <c r="AJ140" s="166"/>
      <c r="AK140" s="166"/>
      <c r="AL140" s="166"/>
      <c r="AM140" s="166"/>
      <c r="AN140" s="166"/>
      <c r="AO140" s="166"/>
      <c r="AP140" s="166"/>
      <c r="AQ140" s="166"/>
      <c r="AR140" s="166"/>
    </row>
    <row r="141" spans="1:44" ht="15" customHeight="1" hidden="1">
      <c r="A141" s="184"/>
      <c r="B141" s="141"/>
      <c r="C141" s="132"/>
      <c r="D141" s="193"/>
      <c r="E141" s="132"/>
      <c r="F141" s="132"/>
      <c r="G141" s="132"/>
      <c r="H141" s="132"/>
      <c r="I141" s="132"/>
      <c r="J141" s="132"/>
      <c r="K141" s="167"/>
      <c r="L141" s="132"/>
      <c r="M141" s="132"/>
      <c r="N141" s="132"/>
      <c r="O141" s="132"/>
      <c r="P141" s="132"/>
      <c r="Q141" s="132"/>
      <c r="R141" s="132"/>
      <c r="S141" s="132"/>
      <c r="T141" s="132"/>
      <c r="U141" s="132"/>
      <c r="V141" s="132"/>
      <c r="W141" s="132"/>
      <c r="X141" s="143"/>
      <c r="Y141" s="166"/>
      <c r="Z141" s="166"/>
      <c r="AA141" s="166"/>
      <c r="AB141" s="166"/>
      <c r="AC141" s="166"/>
      <c r="AD141" s="166"/>
      <c r="AE141" s="166"/>
      <c r="AF141" s="166"/>
      <c r="AG141" s="166"/>
      <c r="AH141" s="166"/>
      <c r="AI141" s="166"/>
      <c r="AJ141" s="166"/>
      <c r="AK141" s="166"/>
      <c r="AL141" s="166"/>
      <c r="AM141" s="166"/>
      <c r="AN141" s="166"/>
      <c r="AO141" s="166"/>
      <c r="AP141" s="166"/>
      <c r="AQ141" s="166"/>
      <c r="AR141" s="166"/>
    </row>
    <row r="142" spans="1:44" ht="15" customHeight="1" hidden="1">
      <c r="A142" s="184"/>
      <c r="B142" s="141"/>
      <c r="C142" s="132"/>
      <c r="D142" s="193"/>
      <c r="E142" s="132"/>
      <c r="F142" s="132"/>
      <c r="G142" s="132"/>
      <c r="H142" s="132"/>
      <c r="I142" s="132"/>
      <c r="J142" s="132"/>
      <c r="K142" s="167"/>
      <c r="L142" s="132"/>
      <c r="M142" s="132"/>
      <c r="N142" s="132"/>
      <c r="O142" s="132"/>
      <c r="P142" s="132"/>
      <c r="Q142" s="132"/>
      <c r="R142" s="132"/>
      <c r="S142" s="132"/>
      <c r="T142" s="132"/>
      <c r="U142" s="132"/>
      <c r="V142" s="132"/>
      <c r="W142" s="132"/>
      <c r="X142" s="143"/>
      <c r="Y142" s="166"/>
      <c r="Z142" s="166"/>
      <c r="AA142" s="166"/>
      <c r="AB142" s="166"/>
      <c r="AC142" s="166"/>
      <c r="AD142" s="166"/>
      <c r="AE142" s="166"/>
      <c r="AF142" s="166"/>
      <c r="AG142" s="166"/>
      <c r="AH142" s="166"/>
      <c r="AI142" s="166"/>
      <c r="AJ142" s="166"/>
      <c r="AK142" s="166"/>
      <c r="AL142" s="166"/>
      <c r="AM142" s="166"/>
      <c r="AN142" s="166"/>
      <c r="AO142" s="166"/>
      <c r="AP142" s="166"/>
      <c r="AQ142" s="166"/>
      <c r="AR142" s="166"/>
    </row>
    <row r="143" spans="1:44" ht="15" customHeight="1" hidden="1">
      <c r="A143" s="184"/>
      <c r="B143" s="141"/>
      <c r="C143" s="132"/>
      <c r="D143" s="193"/>
      <c r="E143" s="132"/>
      <c r="F143" s="132"/>
      <c r="G143" s="132"/>
      <c r="H143" s="132"/>
      <c r="I143" s="132"/>
      <c r="J143" s="132"/>
      <c r="K143" s="167"/>
      <c r="L143" s="132"/>
      <c r="M143" s="132"/>
      <c r="N143" s="132"/>
      <c r="O143" s="132"/>
      <c r="P143" s="132"/>
      <c r="Q143" s="132"/>
      <c r="R143" s="132"/>
      <c r="S143" s="132"/>
      <c r="T143" s="132"/>
      <c r="U143" s="132"/>
      <c r="V143" s="132"/>
      <c r="W143" s="132"/>
      <c r="X143" s="143"/>
      <c r="Y143" s="166"/>
      <c r="Z143" s="166"/>
      <c r="AA143" s="166"/>
      <c r="AB143" s="166"/>
      <c r="AC143" s="166"/>
      <c r="AD143" s="166"/>
      <c r="AE143" s="166"/>
      <c r="AF143" s="166"/>
      <c r="AG143" s="166"/>
      <c r="AH143" s="166"/>
      <c r="AI143" s="166"/>
      <c r="AJ143" s="166"/>
      <c r="AK143" s="166"/>
      <c r="AL143" s="166"/>
      <c r="AM143" s="166"/>
      <c r="AN143" s="166"/>
      <c r="AO143" s="166"/>
      <c r="AP143" s="166"/>
      <c r="AQ143" s="166"/>
      <c r="AR143" s="166"/>
    </row>
    <row r="144" spans="1:44" ht="15" customHeight="1" hidden="1">
      <c r="A144" s="184"/>
      <c r="B144" s="141"/>
      <c r="C144" s="132"/>
      <c r="D144" s="193"/>
      <c r="E144" s="132"/>
      <c r="F144" s="132"/>
      <c r="G144" s="132"/>
      <c r="H144" s="132"/>
      <c r="I144" s="132"/>
      <c r="J144" s="132"/>
      <c r="K144" s="167"/>
      <c r="L144" s="132"/>
      <c r="M144" s="132"/>
      <c r="N144" s="132"/>
      <c r="O144" s="132"/>
      <c r="P144" s="132"/>
      <c r="Q144" s="132"/>
      <c r="R144" s="132"/>
      <c r="S144" s="132"/>
      <c r="T144" s="132"/>
      <c r="U144" s="132"/>
      <c r="V144" s="132"/>
      <c r="W144" s="132"/>
      <c r="X144" s="143"/>
      <c r="Y144" s="166"/>
      <c r="Z144" s="166"/>
      <c r="AA144" s="166"/>
      <c r="AB144" s="166"/>
      <c r="AC144" s="166"/>
      <c r="AD144" s="166"/>
      <c r="AE144" s="166"/>
      <c r="AF144" s="166"/>
      <c r="AG144" s="166"/>
      <c r="AH144" s="166"/>
      <c r="AI144" s="166"/>
      <c r="AJ144" s="166"/>
      <c r="AK144" s="166"/>
      <c r="AL144" s="166"/>
      <c r="AM144" s="166"/>
      <c r="AN144" s="166"/>
      <c r="AO144" s="166"/>
      <c r="AP144" s="166"/>
      <c r="AQ144" s="166"/>
      <c r="AR144" s="166"/>
    </row>
    <row r="145" spans="1:44" ht="15" customHeight="1" hidden="1">
      <c r="A145" s="184"/>
      <c r="B145" s="141"/>
      <c r="C145" s="132"/>
      <c r="D145" s="193"/>
      <c r="E145" s="132"/>
      <c r="F145" s="132"/>
      <c r="G145" s="132"/>
      <c r="H145" s="132"/>
      <c r="I145" s="132"/>
      <c r="J145" s="132"/>
      <c r="K145" s="167"/>
      <c r="L145" s="132"/>
      <c r="M145" s="132"/>
      <c r="N145" s="132"/>
      <c r="O145" s="132"/>
      <c r="P145" s="132"/>
      <c r="Q145" s="132"/>
      <c r="R145" s="132"/>
      <c r="S145" s="132"/>
      <c r="T145" s="132"/>
      <c r="U145" s="132"/>
      <c r="V145" s="132"/>
      <c r="W145" s="132"/>
      <c r="X145" s="143"/>
      <c r="Y145" s="166"/>
      <c r="Z145" s="166"/>
      <c r="AA145" s="166"/>
      <c r="AB145" s="166"/>
      <c r="AC145" s="166"/>
      <c r="AD145" s="166"/>
      <c r="AE145" s="166"/>
      <c r="AF145" s="166"/>
      <c r="AG145" s="166"/>
      <c r="AH145" s="166"/>
      <c r="AI145" s="166"/>
      <c r="AJ145" s="166"/>
      <c r="AK145" s="166"/>
      <c r="AL145" s="166"/>
      <c r="AM145" s="166"/>
      <c r="AN145" s="166"/>
      <c r="AO145" s="166"/>
      <c r="AP145" s="166"/>
      <c r="AQ145" s="166"/>
      <c r="AR145" s="166"/>
    </row>
    <row r="146" spans="1:44" ht="15" customHeight="1" hidden="1">
      <c r="A146" s="184"/>
      <c r="B146" s="141"/>
      <c r="C146" s="132"/>
      <c r="D146" s="193"/>
      <c r="E146" s="132"/>
      <c r="F146" s="132"/>
      <c r="G146" s="132"/>
      <c r="H146" s="132"/>
      <c r="I146" s="132"/>
      <c r="J146" s="132"/>
      <c r="K146" s="167"/>
      <c r="L146" s="132"/>
      <c r="M146" s="132"/>
      <c r="N146" s="132"/>
      <c r="O146" s="132"/>
      <c r="P146" s="132"/>
      <c r="Q146" s="132"/>
      <c r="R146" s="132"/>
      <c r="S146" s="132"/>
      <c r="T146" s="132"/>
      <c r="U146" s="132"/>
      <c r="V146" s="132"/>
      <c r="W146" s="132"/>
      <c r="X146" s="143"/>
      <c r="Y146" s="166"/>
      <c r="Z146" s="166"/>
      <c r="AA146" s="166"/>
      <c r="AB146" s="166"/>
      <c r="AC146" s="166"/>
      <c r="AD146" s="166"/>
      <c r="AE146" s="166"/>
      <c r="AF146" s="166"/>
      <c r="AG146" s="166"/>
      <c r="AH146" s="166"/>
      <c r="AI146" s="166"/>
      <c r="AJ146" s="166"/>
      <c r="AK146" s="166"/>
      <c r="AL146" s="166"/>
      <c r="AM146" s="166"/>
      <c r="AN146" s="166"/>
      <c r="AO146" s="166"/>
      <c r="AP146" s="166"/>
      <c r="AQ146" s="166"/>
      <c r="AR146" s="166"/>
    </row>
    <row r="147" spans="1:44" ht="15" customHeight="1" hidden="1">
      <c r="A147" s="184"/>
      <c r="B147" s="141"/>
      <c r="C147" s="132"/>
      <c r="D147" s="193"/>
      <c r="E147" s="132"/>
      <c r="F147" s="132"/>
      <c r="G147" s="132"/>
      <c r="H147" s="132"/>
      <c r="I147" s="132"/>
      <c r="J147" s="132"/>
      <c r="K147" s="167"/>
      <c r="L147" s="132"/>
      <c r="M147" s="132"/>
      <c r="N147" s="132"/>
      <c r="O147" s="132"/>
      <c r="P147" s="132"/>
      <c r="Q147" s="132"/>
      <c r="R147" s="132"/>
      <c r="S147" s="132"/>
      <c r="T147" s="132"/>
      <c r="U147" s="132"/>
      <c r="V147" s="132"/>
      <c r="W147" s="132"/>
      <c r="X147" s="143"/>
      <c r="Y147" s="166"/>
      <c r="Z147" s="166"/>
      <c r="AA147" s="166"/>
      <c r="AB147" s="166"/>
      <c r="AC147" s="166"/>
      <c r="AD147" s="166"/>
      <c r="AE147" s="166"/>
      <c r="AF147" s="166"/>
      <c r="AG147" s="166"/>
      <c r="AH147" s="166"/>
      <c r="AI147" s="166"/>
      <c r="AJ147" s="166"/>
      <c r="AK147" s="166"/>
      <c r="AL147" s="166"/>
      <c r="AM147" s="166"/>
      <c r="AN147" s="166"/>
      <c r="AO147" s="166"/>
      <c r="AP147" s="166"/>
      <c r="AQ147" s="166"/>
      <c r="AR147" s="166"/>
    </row>
    <row r="148" spans="1:44" ht="15" customHeight="1" hidden="1">
      <c r="A148" s="184"/>
      <c r="B148" s="141"/>
      <c r="C148" s="132"/>
      <c r="D148" s="193"/>
      <c r="E148" s="132"/>
      <c r="F148" s="132"/>
      <c r="G148" s="132"/>
      <c r="H148" s="132"/>
      <c r="I148" s="132"/>
      <c r="J148" s="132"/>
      <c r="K148" s="167"/>
      <c r="L148" s="132"/>
      <c r="M148" s="132"/>
      <c r="N148" s="132"/>
      <c r="O148" s="132"/>
      <c r="P148" s="132"/>
      <c r="Q148" s="132"/>
      <c r="R148" s="132"/>
      <c r="S148" s="132"/>
      <c r="T148" s="132"/>
      <c r="U148" s="132"/>
      <c r="V148" s="132"/>
      <c r="W148" s="132"/>
      <c r="X148" s="143"/>
      <c r="Y148" s="166"/>
      <c r="Z148" s="166"/>
      <c r="AA148" s="166"/>
      <c r="AB148" s="166"/>
      <c r="AC148" s="166"/>
      <c r="AD148" s="166"/>
      <c r="AE148" s="166"/>
      <c r="AF148" s="166"/>
      <c r="AG148" s="166"/>
      <c r="AH148" s="166"/>
      <c r="AI148" s="166"/>
      <c r="AJ148" s="166"/>
      <c r="AK148" s="166"/>
      <c r="AL148" s="166"/>
      <c r="AM148" s="166"/>
      <c r="AN148" s="166"/>
      <c r="AO148" s="166"/>
      <c r="AP148" s="166"/>
      <c r="AQ148" s="166"/>
      <c r="AR148" s="166"/>
    </row>
    <row r="149" spans="1:44" ht="15" customHeight="1" hidden="1">
      <c r="A149" s="184"/>
      <c r="B149" s="141"/>
      <c r="C149" s="132"/>
      <c r="D149" s="193"/>
      <c r="E149" s="132"/>
      <c r="F149" s="132"/>
      <c r="G149" s="132"/>
      <c r="H149" s="132"/>
      <c r="I149" s="132"/>
      <c r="J149" s="132"/>
      <c r="K149" s="167"/>
      <c r="L149" s="132"/>
      <c r="M149" s="132"/>
      <c r="N149" s="132"/>
      <c r="O149" s="132"/>
      <c r="P149" s="132"/>
      <c r="Q149" s="132"/>
      <c r="R149" s="132"/>
      <c r="S149" s="132"/>
      <c r="T149" s="132"/>
      <c r="U149" s="132"/>
      <c r="V149" s="132"/>
      <c r="W149" s="132"/>
      <c r="X149" s="143"/>
      <c r="Y149" s="166"/>
      <c r="Z149" s="166"/>
      <c r="AA149" s="166"/>
      <c r="AB149" s="166"/>
      <c r="AC149" s="166"/>
      <c r="AD149" s="166"/>
      <c r="AE149" s="166"/>
      <c r="AF149" s="166"/>
      <c r="AG149" s="166"/>
      <c r="AH149" s="166"/>
      <c r="AI149" s="166"/>
      <c r="AJ149" s="166"/>
      <c r="AK149" s="166"/>
      <c r="AL149" s="166"/>
      <c r="AM149" s="166"/>
      <c r="AN149" s="166"/>
      <c r="AO149" s="166"/>
      <c r="AP149" s="166"/>
      <c r="AQ149" s="166"/>
      <c r="AR149" s="166"/>
    </row>
    <row r="150" spans="1:44" ht="15" customHeight="1" hidden="1">
      <c r="A150" s="184"/>
      <c r="B150" s="141"/>
      <c r="C150" s="132"/>
      <c r="D150" s="193"/>
      <c r="E150" s="132"/>
      <c r="F150" s="132"/>
      <c r="G150" s="132"/>
      <c r="H150" s="132"/>
      <c r="I150" s="132"/>
      <c r="J150" s="132"/>
      <c r="K150" s="167"/>
      <c r="L150" s="132"/>
      <c r="M150" s="132"/>
      <c r="N150" s="132"/>
      <c r="O150" s="132"/>
      <c r="P150" s="132"/>
      <c r="Q150" s="132"/>
      <c r="R150" s="132"/>
      <c r="S150" s="132"/>
      <c r="T150" s="132"/>
      <c r="U150" s="132"/>
      <c r="V150" s="132"/>
      <c r="W150" s="132"/>
      <c r="X150" s="143"/>
      <c r="Y150" s="166"/>
      <c r="Z150" s="166"/>
      <c r="AA150" s="166"/>
      <c r="AB150" s="166"/>
      <c r="AC150" s="166"/>
      <c r="AD150" s="166"/>
      <c r="AE150" s="166"/>
      <c r="AF150" s="166"/>
      <c r="AG150" s="166"/>
      <c r="AH150" s="166"/>
      <c r="AI150" s="166"/>
      <c r="AJ150" s="166"/>
      <c r="AK150" s="166"/>
      <c r="AL150" s="166"/>
      <c r="AM150" s="166"/>
      <c r="AN150" s="166"/>
      <c r="AO150" s="166"/>
      <c r="AP150" s="166"/>
      <c r="AQ150" s="166"/>
      <c r="AR150" s="166"/>
    </row>
    <row r="151" spans="1:44" ht="15" customHeight="1" hidden="1">
      <c r="A151" s="184"/>
      <c r="B151" s="141"/>
      <c r="C151" s="132"/>
      <c r="D151" s="193"/>
      <c r="E151" s="132"/>
      <c r="F151" s="132"/>
      <c r="G151" s="132"/>
      <c r="H151" s="132"/>
      <c r="I151" s="132"/>
      <c r="J151" s="132"/>
      <c r="K151" s="167"/>
      <c r="L151" s="132"/>
      <c r="M151" s="132"/>
      <c r="N151" s="132"/>
      <c r="O151" s="132"/>
      <c r="P151" s="132"/>
      <c r="Q151" s="132"/>
      <c r="R151" s="132"/>
      <c r="S151" s="132"/>
      <c r="T151" s="132"/>
      <c r="U151" s="132"/>
      <c r="V151" s="132"/>
      <c r="W151" s="132"/>
      <c r="X151" s="143"/>
      <c r="Y151" s="166"/>
      <c r="Z151" s="166"/>
      <c r="AA151" s="166"/>
      <c r="AB151" s="166"/>
      <c r="AC151" s="166"/>
      <c r="AD151" s="166"/>
      <c r="AE151" s="166"/>
      <c r="AF151" s="166"/>
      <c r="AG151" s="166"/>
      <c r="AH151" s="166"/>
      <c r="AI151" s="166"/>
      <c r="AJ151" s="166"/>
      <c r="AK151" s="166"/>
      <c r="AL151" s="166"/>
      <c r="AM151" s="166"/>
      <c r="AN151" s="166"/>
      <c r="AO151" s="166"/>
      <c r="AP151" s="166"/>
      <c r="AQ151" s="166"/>
      <c r="AR151" s="166"/>
    </row>
    <row r="152" spans="1:44" ht="15" customHeight="1" hidden="1">
      <c r="A152" s="184"/>
      <c r="B152" s="141"/>
      <c r="C152" s="132"/>
      <c r="D152" s="193"/>
      <c r="E152" s="132"/>
      <c r="F152" s="132"/>
      <c r="G152" s="132"/>
      <c r="H152" s="132"/>
      <c r="I152" s="132"/>
      <c r="J152" s="132"/>
      <c r="K152" s="167"/>
      <c r="L152" s="132"/>
      <c r="M152" s="132"/>
      <c r="N152" s="132"/>
      <c r="O152" s="132"/>
      <c r="P152" s="132"/>
      <c r="Q152" s="132"/>
      <c r="R152" s="132"/>
      <c r="S152" s="132"/>
      <c r="T152" s="132"/>
      <c r="U152" s="132"/>
      <c r="V152" s="132"/>
      <c r="W152" s="132"/>
      <c r="X152" s="143"/>
      <c r="Y152" s="166"/>
      <c r="Z152" s="166"/>
      <c r="AA152" s="166"/>
      <c r="AB152" s="166"/>
      <c r="AC152" s="166"/>
      <c r="AD152" s="166"/>
      <c r="AE152" s="166"/>
      <c r="AF152" s="166"/>
      <c r="AG152" s="166"/>
      <c r="AH152" s="166"/>
      <c r="AI152" s="166"/>
      <c r="AJ152" s="166"/>
      <c r="AK152" s="166"/>
      <c r="AL152" s="166"/>
      <c r="AM152" s="166"/>
      <c r="AN152" s="166"/>
      <c r="AO152" s="166"/>
      <c r="AP152" s="166"/>
      <c r="AQ152" s="166"/>
      <c r="AR152" s="166"/>
    </row>
    <row r="153" spans="1:44" ht="15" customHeight="1" hidden="1">
      <c r="A153" s="184"/>
      <c r="B153" s="141"/>
      <c r="C153" s="132"/>
      <c r="D153" s="193"/>
      <c r="E153" s="132"/>
      <c r="F153" s="132"/>
      <c r="G153" s="132"/>
      <c r="H153" s="132"/>
      <c r="I153" s="132"/>
      <c r="J153" s="132"/>
      <c r="K153" s="167"/>
      <c r="L153" s="132"/>
      <c r="M153" s="132"/>
      <c r="N153" s="132"/>
      <c r="O153" s="132"/>
      <c r="P153" s="132"/>
      <c r="Q153" s="132"/>
      <c r="R153" s="132"/>
      <c r="S153" s="132"/>
      <c r="T153" s="132"/>
      <c r="U153" s="132"/>
      <c r="V153" s="132"/>
      <c r="W153" s="132"/>
      <c r="X153" s="143"/>
      <c r="Y153" s="166"/>
      <c r="Z153" s="166"/>
      <c r="AA153" s="166"/>
      <c r="AB153" s="166"/>
      <c r="AC153" s="166"/>
      <c r="AD153" s="166"/>
      <c r="AE153" s="166"/>
      <c r="AF153" s="166"/>
      <c r="AG153" s="166"/>
      <c r="AH153" s="166"/>
      <c r="AI153" s="166"/>
      <c r="AJ153" s="166"/>
      <c r="AK153" s="166"/>
      <c r="AL153" s="166"/>
      <c r="AM153" s="166"/>
      <c r="AN153" s="166"/>
      <c r="AO153" s="166"/>
      <c r="AP153" s="166"/>
      <c r="AQ153" s="166"/>
      <c r="AR153" s="166"/>
    </row>
    <row r="154" spans="1:44" ht="15" customHeight="1" hidden="1">
      <c r="A154" s="184"/>
      <c r="B154" s="141"/>
      <c r="C154" s="132"/>
      <c r="D154" s="193"/>
      <c r="E154" s="132"/>
      <c r="F154" s="132"/>
      <c r="G154" s="132"/>
      <c r="H154" s="132"/>
      <c r="I154" s="132"/>
      <c r="J154" s="132"/>
      <c r="K154" s="167"/>
      <c r="L154" s="132"/>
      <c r="M154" s="132"/>
      <c r="N154" s="132"/>
      <c r="O154" s="132"/>
      <c r="P154" s="132"/>
      <c r="Q154" s="132"/>
      <c r="R154" s="132"/>
      <c r="S154" s="132"/>
      <c r="T154" s="132"/>
      <c r="U154" s="132"/>
      <c r="V154" s="132"/>
      <c r="W154" s="132"/>
      <c r="X154" s="143"/>
      <c r="Y154" s="166"/>
      <c r="Z154" s="166"/>
      <c r="AA154" s="166"/>
      <c r="AB154" s="166"/>
      <c r="AC154" s="166"/>
      <c r="AD154" s="166"/>
      <c r="AE154" s="166"/>
      <c r="AF154" s="166"/>
      <c r="AG154" s="166"/>
      <c r="AH154" s="166"/>
      <c r="AI154" s="166"/>
      <c r="AJ154" s="166"/>
      <c r="AK154" s="166"/>
      <c r="AL154" s="166"/>
      <c r="AM154" s="166"/>
      <c r="AN154" s="166"/>
      <c r="AO154" s="166"/>
      <c r="AP154" s="166"/>
      <c r="AQ154" s="166"/>
      <c r="AR154" s="166"/>
    </row>
    <row r="155" spans="1:44" ht="15" customHeight="1" hidden="1">
      <c r="A155" s="184"/>
      <c r="B155" s="141"/>
      <c r="C155" s="132"/>
      <c r="D155" s="193"/>
      <c r="E155" s="132"/>
      <c r="F155" s="132"/>
      <c r="G155" s="132"/>
      <c r="H155" s="132"/>
      <c r="I155" s="132"/>
      <c r="J155" s="132"/>
      <c r="K155" s="167"/>
      <c r="L155" s="132"/>
      <c r="M155" s="132"/>
      <c r="N155" s="132"/>
      <c r="O155" s="132"/>
      <c r="P155" s="132"/>
      <c r="Q155" s="132"/>
      <c r="R155" s="132"/>
      <c r="S155" s="132"/>
      <c r="T155" s="132"/>
      <c r="U155" s="132"/>
      <c r="V155" s="132"/>
      <c r="W155" s="132"/>
      <c r="X155" s="143"/>
      <c r="Y155" s="166"/>
      <c r="Z155" s="166"/>
      <c r="AA155" s="166"/>
      <c r="AB155" s="166"/>
      <c r="AC155" s="166"/>
      <c r="AD155" s="166"/>
      <c r="AE155" s="166"/>
      <c r="AF155" s="166"/>
      <c r="AG155" s="166"/>
      <c r="AH155" s="166"/>
      <c r="AI155" s="166"/>
      <c r="AJ155" s="166"/>
      <c r="AK155" s="166"/>
      <c r="AL155" s="166"/>
      <c r="AM155" s="166"/>
      <c r="AN155" s="166"/>
      <c r="AO155" s="166"/>
      <c r="AP155" s="166"/>
      <c r="AQ155" s="166"/>
      <c r="AR155" s="166"/>
    </row>
    <row r="156" spans="1:44" ht="15" customHeight="1" hidden="1">
      <c r="A156" s="184"/>
      <c r="B156" s="141"/>
      <c r="C156" s="132"/>
      <c r="D156" s="193"/>
      <c r="E156" s="132"/>
      <c r="F156" s="132"/>
      <c r="G156" s="132"/>
      <c r="H156" s="132"/>
      <c r="I156" s="132"/>
      <c r="J156" s="132"/>
      <c r="K156" s="167"/>
      <c r="L156" s="132"/>
      <c r="M156" s="132"/>
      <c r="N156" s="132"/>
      <c r="O156" s="132"/>
      <c r="P156" s="132"/>
      <c r="Q156" s="132"/>
      <c r="R156" s="132"/>
      <c r="S156" s="132"/>
      <c r="T156" s="132"/>
      <c r="U156" s="132"/>
      <c r="V156" s="132"/>
      <c r="W156" s="132"/>
      <c r="X156" s="143"/>
      <c r="Y156" s="166"/>
      <c r="Z156" s="166"/>
      <c r="AA156" s="166"/>
      <c r="AB156" s="166"/>
      <c r="AC156" s="166"/>
      <c r="AD156" s="166"/>
      <c r="AE156" s="166"/>
      <c r="AF156" s="166"/>
      <c r="AG156" s="166"/>
      <c r="AH156" s="166"/>
      <c r="AI156" s="166"/>
      <c r="AJ156" s="166"/>
      <c r="AK156" s="166"/>
      <c r="AL156" s="166"/>
      <c r="AM156" s="166"/>
      <c r="AN156" s="166"/>
      <c r="AO156" s="166"/>
      <c r="AP156" s="166"/>
      <c r="AQ156" s="166"/>
      <c r="AR156" s="166"/>
    </row>
    <row r="157" spans="1:44" ht="15" customHeight="1" hidden="1">
      <c r="A157" s="184"/>
      <c r="B157" s="141"/>
      <c r="C157" s="132"/>
      <c r="D157" s="193"/>
      <c r="E157" s="132"/>
      <c r="F157" s="132"/>
      <c r="G157" s="132"/>
      <c r="H157" s="132"/>
      <c r="I157" s="132"/>
      <c r="J157" s="132"/>
      <c r="K157" s="167"/>
      <c r="L157" s="132"/>
      <c r="M157" s="132"/>
      <c r="N157" s="132"/>
      <c r="O157" s="132"/>
      <c r="P157" s="132"/>
      <c r="Q157" s="132"/>
      <c r="R157" s="132"/>
      <c r="S157" s="132"/>
      <c r="T157" s="132"/>
      <c r="U157" s="132"/>
      <c r="V157" s="132"/>
      <c r="W157" s="132"/>
      <c r="X157" s="143"/>
      <c r="Y157" s="166"/>
      <c r="Z157" s="166"/>
      <c r="AA157" s="166"/>
      <c r="AB157" s="166"/>
      <c r="AC157" s="166"/>
      <c r="AD157" s="166"/>
      <c r="AE157" s="166"/>
      <c r="AF157" s="166"/>
      <c r="AG157" s="166"/>
      <c r="AH157" s="166"/>
      <c r="AI157" s="166"/>
      <c r="AJ157" s="166"/>
      <c r="AK157" s="166"/>
      <c r="AL157" s="166"/>
      <c r="AM157" s="166"/>
      <c r="AN157" s="166"/>
      <c r="AO157" s="166"/>
      <c r="AP157" s="166"/>
      <c r="AQ157" s="166"/>
      <c r="AR157" s="166"/>
    </row>
    <row r="158" spans="1:44" ht="15" customHeight="1" hidden="1">
      <c r="A158" s="184"/>
      <c r="B158" s="141"/>
      <c r="C158" s="132"/>
      <c r="D158" s="193"/>
      <c r="E158" s="132"/>
      <c r="F158" s="132"/>
      <c r="G158" s="132"/>
      <c r="H158" s="132"/>
      <c r="I158" s="132"/>
      <c r="J158" s="132"/>
      <c r="K158" s="167"/>
      <c r="L158" s="132"/>
      <c r="M158" s="132"/>
      <c r="N158" s="132"/>
      <c r="O158" s="132"/>
      <c r="P158" s="132"/>
      <c r="Q158" s="132"/>
      <c r="R158" s="132"/>
      <c r="S158" s="132"/>
      <c r="T158" s="132"/>
      <c r="U158" s="132"/>
      <c r="V158" s="132"/>
      <c r="W158" s="132"/>
      <c r="X158" s="143"/>
      <c r="Y158" s="166"/>
      <c r="Z158" s="166"/>
      <c r="AA158" s="166"/>
      <c r="AB158" s="166"/>
      <c r="AC158" s="166"/>
      <c r="AD158" s="166"/>
      <c r="AE158" s="166"/>
      <c r="AF158" s="166"/>
      <c r="AG158" s="166"/>
      <c r="AH158" s="166"/>
      <c r="AI158" s="166"/>
      <c r="AJ158" s="166"/>
      <c r="AK158" s="166"/>
      <c r="AL158" s="166"/>
      <c r="AM158" s="166"/>
      <c r="AN158" s="166"/>
      <c r="AO158" s="166"/>
      <c r="AP158" s="166"/>
      <c r="AQ158" s="166"/>
      <c r="AR158" s="166"/>
    </row>
    <row r="159" spans="1:44" ht="15" customHeight="1" hidden="1">
      <c r="A159" s="184"/>
      <c r="B159" s="141"/>
      <c r="C159" s="132"/>
      <c r="D159" s="193"/>
      <c r="E159" s="132"/>
      <c r="F159" s="132"/>
      <c r="G159" s="132"/>
      <c r="H159" s="132"/>
      <c r="I159" s="132"/>
      <c r="J159" s="132"/>
      <c r="K159" s="167"/>
      <c r="L159" s="132"/>
      <c r="M159" s="132"/>
      <c r="N159" s="132"/>
      <c r="O159" s="132"/>
      <c r="P159" s="132"/>
      <c r="Q159" s="132"/>
      <c r="R159" s="132"/>
      <c r="S159" s="132"/>
      <c r="T159" s="132"/>
      <c r="U159" s="132"/>
      <c r="V159" s="132"/>
      <c r="W159" s="132"/>
      <c r="X159" s="143"/>
      <c r="Y159" s="166"/>
      <c r="Z159" s="166"/>
      <c r="AA159" s="166"/>
      <c r="AB159" s="166"/>
      <c r="AC159" s="166"/>
      <c r="AD159" s="166"/>
      <c r="AE159" s="166"/>
      <c r="AF159" s="166"/>
      <c r="AG159" s="166"/>
      <c r="AH159" s="166"/>
      <c r="AI159" s="166"/>
      <c r="AJ159" s="166"/>
      <c r="AK159" s="166"/>
      <c r="AL159" s="166"/>
      <c r="AM159" s="166"/>
      <c r="AN159" s="166"/>
      <c r="AO159" s="166"/>
      <c r="AP159" s="166"/>
      <c r="AQ159" s="166"/>
      <c r="AR159" s="166"/>
    </row>
    <row r="160" spans="1:44" ht="15" customHeight="1" hidden="1">
      <c r="A160" s="184"/>
      <c r="B160" s="141"/>
      <c r="C160" s="132"/>
      <c r="D160" s="193"/>
      <c r="E160" s="132"/>
      <c r="F160" s="132"/>
      <c r="G160" s="132"/>
      <c r="H160" s="132"/>
      <c r="I160" s="132"/>
      <c r="J160" s="132"/>
      <c r="K160" s="167"/>
      <c r="L160" s="132"/>
      <c r="M160" s="132"/>
      <c r="N160" s="132"/>
      <c r="O160" s="132"/>
      <c r="P160" s="132"/>
      <c r="Q160" s="132"/>
      <c r="R160" s="132"/>
      <c r="S160" s="132"/>
      <c r="T160" s="132"/>
      <c r="U160" s="132"/>
      <c r="V160" s="132"/>
      <c r="W160" s="132"/>
      <c r="X160" s="143"/>
      <c r="Y160" s="166"/>
      <c r="Z160" s="166"/>
      <c r="AA160" s="166"/>
      <c r="AB160" s="166"/>
      <c r="AC160" s="166"/>
      <c r="AD160" s="166"/>
      <c r="AE160" s="166"/>
      <c r="AF160" s="166"/>
      <c r="AG160" s="166"/>
      <c r="AH160" s="166"/>
      <c r="AI160" s="166"/>
      <c r="AJ160" s="166"/>
      <c r="AK160" s="166"/>
      <c r="AL160" s="166"/>
      <c r="AM160" s="166"/>
      <c r="AN160" s="166"/>
      <c r="AO160" s="166"/>
      <c r="AP160" s="166"/>
      <c r="AQ160" s="166"/>
      <c r="AR160" s="166"/>
    </row>
    <row r="161" spans="1:44" ht="15" customHeight="1" hidden="1">
      <c r="A161" s="184"/>
      <c r="B161" s="141"/>
      <c r="C161" s="132"/>
      <c r="D161" s="193"/>
      <c r="E161" s="132"/>
      <c r="F161" s="132"/>
      <c r="G161" s="132"/>
      <c r="H161" s="132"/>
      <c r="I161" s="132"/>
      <c r="J161" s="132"/>
      <c r="K161" s="167"/>
      <c r="L161" s="132"/>
      <c r="M161" s="132"/>
      <c r="N161" s="132"/>
      <c r="O161" s="132"/>
      <c r="P161" s="132"/>
      <c r="Q161" s="132"/>
      <c r="R161" s="132"/>
      <c r="S161" s="132"/>
      <c r="T161" s="132"/>
      <c r="U161" s="132"/>
      <c r="V161" s="132"/>
      <c r="W161" s="132"/>
      <c r="X161" s="143"/>
      <c r="Y161" s="166"/>
      <c r="Z161" s="166"/>
      <c r="AA161" s="166"/>
      <c r="AB161" s="166"/>
      <c r="AC161" s="166"/>
      <c r="AD161" s="166"/>
      <c r="AE161" s="166"/>
      <c r="AF161" s="166"/>
      <c r="AG161" s="166"/>
      <c r="AH161" s="166"/>
      <c r="AI161" s="166"/>
      <c r="AJ161" s="166"/>
      <c r="AK161" s="166"/>
      <c r="AL161" s="166"/>
      <c r="AM161" s="166"/>
      <c r="AN161" s="166"/>
      <c r="AO161" s="166"/>
      <c r="AP161" s="166"/>
      <c r="AQ161" s="166"/>
      <c r="AR161" s="166"/>
    </row>
    <row r="162" spans="1:44" ht="15" customHeight="1" hidden="1">
      <c r="A162" s="184"/>
      <c r="B162" s="141"/>
      <c r="C162" s="132"/>
      <c r="D162" s="193"/>
      <c r="E162" s="194"/>
      <c r="F162" s="132"/>
      <c r="G162" s="132"/>
      <c r="H162" s="141"/>
      <c r="I162" s="133"/>
      <c r="J162" s="132"/>
      <c r="K162" s="169"/>
      <c r="L162" s="170"/>
      <c r="M162" s="171"/>
      <c r="N162" s="171"/>
      <c r="O162" s="171"/>
      <c r="P162" s="132"/>
      <c r="Q162" s="132"/>
      <c r="R162" s="132"/>
      <c r="S162" s="132"/>
      <c r="T162" s="132"/>
      <c r="U162" s="132"/>
      <c r="V162" s="132"/>
      <c r="W162" s="132"/>
      <c r="X162" s="143"/>
      <c r="Y162" s="166"/>
      <c r="Z162" s="166"/>
      <c r="AA162" s="166"/>
      <c r="AB162" s="166"/>
      <c r="AC162" s="166"/>
      <c r="AD162" s="166"/>
      <c r="AE162" s="166"/>
      <c r="AF162" s="166"/>
      <c r="AG162" s="166"/>
      <c r="AH162" s="166"/>
      <c r="AI162" s="166"/>
      <c r="AJ162" s="166"/>
      <c r="AK162" s="166"/>
      <c r="AL162" s="166"/>
      <c r="AM162" s="166"/>
      <c r="AN162" s="166"/>
      <c r="AO162" s="166"/>
      <c r="AP162" s="166"/>
      <c r="AQ162" s="166"/>
      <c r="AR162" s="166"/>
    </row>
    <row r="163" spans="1:44" ht="15" customHeight="1" hidden="1">
      <c r="A163" s="184"/>
      <c r="B163" s="202"/>
      <c r="C163" s="141"/>
      <c r="D163" s="193"/>
      <c r="E163" s="195"/>
      <c r="F163" s="141"/>
      <c r="G163" s="132"/>
      <c r="H163" s="139"/>
      <c r="I163" s="129"/>
      <c r="J163" s="133"/>
      <c r="K163" s="172"/>
      <c r="L163" s="173"/>
      <c r="M163" s="174"/>
      <c r="N163" s="168"/>
      <c r="O163" s="168"/>
      <c r="P163" s="132"/>
      <c r="Q163" s="132"/>
      <c r="R163" s="132"/>
      <c r="S163" s="132"/>
      <c r="T163" s="132"/>
      <c r="U163" s="132"/>
      <c r="V163" s="168"/>
      <c r="W163" s="168"/>
      <c r="X163" s="143"/>
      <c r="Y163" s="166"/>
      <c r="Z163" s="166"/>
      <c r="AA163" s="166"/>
      <c r="AB163" s="166"/>
      <c r="AC163" s="166"/>
      <c r="AD163" s="166"/>
      <c r="AE163" s="166"/>
      <c r="AF163" s="166"/>
      <c r="AG163" s="166"/>
      <c r="AH163" s="166"/>
      <c r="AI163" s="166"/>
      <c r="AJ163" s="166"/>
      <c r="AK163" s="166"/>
      <c r="AL163" s="166"/>
      <c r="AM163" s="166"/>
      <c r="AN163" s="166"/>
      <c r="AO163" s="166"/>
      <c r="AP163" s="166"/>
      <c r="AQ163" s="166"/>
      <c r="AR163" s="166"/>
    </row>
    <row r="164" spans="1:23" ht="15" customHeight="1" hidden="1">
      <c r="A164" s="184"/>
      <c r="B164" s="200"/>
      <c r="C164" s="139"/>
      <c r="D164" s="189"/>
      <c r="E164" s="190"/>
      <c r="F164" s="139"/>
      <c r="G164" s="141"/>
      <c r="H164" s="142"/>
      <c r="I164" s="134"/>
      <c r="J164" s="129"/>
      <c r="K164" s="175"/>
      <c r="L164" s="176"/>
      <c r="M164" s="134"/>
      <c r="N164" s="150"/>
      <c r="O164" s="155"/>
      <c r="P164" s="171"/>
      <c r="Q164" s="171"/>
      <c r="R164" s="171"/>
      <c r="S164" s="171"/>
      <c r="T164" s="171"/>
      <c r="U164" s="171"/>
      <c r="V164" s="168"/>
      <c r="W164" s="168"/>
    </row>
    <row r="165" spans="1:23" ht="15" customHeight="1" hidden="1">
      <c r="A165" s="184"/>
      <c r="B165" s="203"/>
      <c r="C165" s="142"/>
      <c r="D165" s="189"/>
      <c r="E165" s="196"/>
      <c r="F165" s="142"/>
      <c r="G165" s="139"/>
      <c r="H165" s="135"/>
      <c r="I165" s="135"/>
      <c r="J165" s="134"/>
      <c r="K165" s="177"/>
      <c r="L165" s="134"/>
      <c r="M165" s="150"/>
      <c r="N165" s="134"/>
      <c r="O165" s="134"/>
      <c r="P165" s="168"/>
      <c r="Q165" s="168"/>
      <c r="R165" s="168"/>
      <c r="S165" s="168"/>
      <c r="T165" s="168"/>
      <c r="U165" s="168"/>
      <c r="V165" s="150"/>
      <c r="W165" s="150"/>
    </row>
    <row r="166" spans="1:23" ht="15" customHeight="1" hidden="1">
      <c r="A166" s="185"/>
      <c r="B166" s="141"/>
      <c r="C166" s="135"/>
      <c r="D166" s="197"/>
      <c r="E166" s="135"/>
      <c r="F166" s="135"/>
      <c r="G166" s="142"/>
      <c r="H166" s="132"/>
      <c r="I166" s="132"/>
      <c r="J166" s="135"/>
      <c r="K166" s="167"/>
      <c r="L166" s="135"/>
      <c r="M166" s="135"/>
      <c r="N166" s="135"/>
      <c r="O166" s="135"/>
      <c r="P166" s="150"/>
      <c r="Q166" s="150"/>
      <c r="R166" s="150"/>
      <c r="S166" s="150"/>
      <c r="T166" s="150"/>
      <c r="U166" s="150"/>
      <c r="V166" s="134"/>
      <c r="W166" s="134"/>
    </row>
    <row r="167" spans="1:23" s="99" customFormat="1" ht="15" customHeight="1" hidden="1">
      <c r="A167" s="184"/>
      <c r="B167" s="141"/>
      <c r="C167" s="132"/>
      <c r="D167" s="193"/>
      <c r="E167" s="132"/>
      <c r="F167" s="132"/>
      <c r="G167" s="135"/>
      <c r="H167" s="132"/>
      <c r="I167" s="132"/>
      <c r="J167" s="132"/>
      <c r="K167" s="167"/>
      <c r="L167" s="132"/>
      <c r="M167" s="132"/>
      <c r="N167" s="132"/>
      <c r="O167" s="132"/>
      <c r="P167" s="134"/>
      <c r="Q167" s="134"/>
      <c r="R167" s="134"/>
      <c r="S167" s="134"/>
      <c r="T167" s="134"/>
      <c r="U167" s="134"/>
      <c r="V167" s="135"/>
      <c r="W167" s="135"/>
    </row>
    <row r="168" spans="1:23" ht="15" customHeight="1" hidden="1">
      <c r="A168" s="184"/>
      <c r="B168" s="141"/>
      <c r="C168" s="132"/>
      <c r="D168" s="193"/>
      <c r="E168" s="132"/>
      <c r="F168" s="132"/>
      <c r="G168" s="132"/>
      <c r="H168" s="132"/>
      <c r="I168" s="132"/>
      <c r="J168" s="132"/>
      <c r="K168" s="167"/>
      <c r="L168" s="132"/>
      <c r="M168" s="132"/>
      <c r="N168" s="132"/>
      <c r="O168" s="132"/>
      <c r="P168" s="135"/>
      <c r="Q168" s="135"/>
      <c r="R168" s="135"/>
      <c r="S168" s="135"/>
      <c r="T168" s="135"/>
      <c r="U168" s="135"/>
      <c r="V168" s="132"/>
      <c r="W168" s="132"/>
    </row>
    <row r="169" spans="1:23" ht="15" customHeight="1" hidden="1">
      <c r="A169" s="184"/>
      <c r="B169" s="141"/>
      <c r="C169" s="132"/>
      <c r="D169" s="193"/>
      <c r="E169" s="132"/>
      <c r="F169" s="132"/>
      <c r="G169" s="132"/>
      <c r="H169" s="132"/>
      <c r="I169" s="132"/>
      <c r="J169" s="132"/>
      <c r="K169" s="167"/>
      <c r="L169" s="132"/>
      <c r="M169" s="132"/>
      <c r="N169" s="132"/>
      <c r="O169" s="132"/>
      <c r="P169" s="132"/>
      <c r="Q169" s="132"/>
      <c r="R169" s="132"/>
      <c r="S169" s="132"/>
      <c r="T169" s="132"/>
      <c r="U169" s="132"/>
      <c r="V169" s="132"/>
      <c r="W169" s="132"/>
    </row>
    <row r="170" spans="1:23" ht="15" customHeight="1" hidden="1">
      <c r="A170" s="184"/>
      <c r="B170" s="141"/>
      <c r="C170" s="132"/>
      <c r="D170" s="193"/>
      <c r="E170" s="132"/>
      <c r="F170" s="132"/>
      <c r="G170" s="132"/>
      <c r="H170" s="132"/>
      <c r="I170" s="132"/>
      <c r="J170" s="132"/>
      <c r="K170" s="167"/>
      <c r="L170" s="132"/>
      <c r="M170" s="132"/>
      <c r="N170" s="132"/>
      <c r="O170" s="132"/>
      <c r="P170" s="132"/>
      <c r="Q170" s="132"/>
      <c r="R170" s="132"/>
      <c r="S170" s="132"/>
      <c r="T170" s="132"/>
      <c r="U170" s="132"/>
      <c r="V170" s="132"/>
      <c r="W170" s="132"/>
    </row>
    <row r="171" spans="1:23" ht="15" customHeight="1" hidden="1">
      <c r="A171" s="184"/>
      <c r="B171" s="141"/>
      <c r="C171" s="132"/>
      <c r="D171" s="193"/>
      <c r="E171" s="132"/>
      <c r="F171" s="132"/>
      <c r="G171" s="132"/>
      <c r="H171" s="132"/>
      <c r="I171" s="132"/>
      <c r="J171" s="132"/>
      <c r="K171" s="167"/>
      <c r="L171" s="132"/>
      <c r="M171" s="132"/>
      <c r="N171" s="132"/>
      <c r="O171" s="132"/>
      <c r="P171" s="132"/>
      <c r="Q171" s="132"/>
      <c r="R171" s="132"/>
      <c r="S171" s="132"/>
      <c r="T171" s="132"/>
      <c r="U171" s="132"/>
      <c r="V171" s="132"/>
      <c r="W171" s="132"/>
    </row>
    <row r="172" spans="1:23" ht="15" customHeight="1" hidden="1">
      <c r="A172" s="184"/>
      <c r="B172" s="141"/>
      <c r="C172" s="132"/>
      <c r="D172" s="193"/>
      <c r="E172" s="132"/>
      <c r="F172" s="132"/>
      <c r="G172" s="132"/>
      <c r="H172" s="132"/>
      <c r="I172" s="132"/>
      <c r="J172" s="132"/>
      <c r="K172" s="167"/>
      <c r="L172" s="132"/>
      <c r="M172" s="132"/>
      <c r="N172" s="132"/>
      <c r="O172" s="132"/>
      <c r="P172" s="132"/>
      <c r="Q172" s="132"/>
      <c r="R172" s="132"/>
      <c r="S172" s="132"/>
      <c r="T172" s="132"/>
      <c r="U172" s="132"/>
      <c r="V172" s="132"/>
      <c r="W172" s="132"/>
    </row>
    <row r="173" spans="1:23" ht="15" customHeight="1" hidden="1">
      <c r="A173" s="184"/>
      <c r="B173" s="141"/>
      <c r="C173" s="132"/>
      <c r="D173" s="193"/>
      <c r="E173" s="132"/>
      <c r="F173" s="132"/>
      <c r="G173" s="132"/>
      <c r="H173" s="132"/>
      <c r="I173" s="132"/>
      <c r="J173" s="132"/>
      <c r="K173" s="167"/>
      <c r="L173" s="132"/>
      <c r="M173" s="132"/>
      <c r="N173" s="132"/>
      <c r="O173" s="132"/>
      <c r="P173" s="132"/>
      <c r="Q173" s="132"/>
      <c r="R173" s="132"/>
      <c r="S173" s="132"/>
      <c r="T173" s="132"/>
      <c r="U173" s="132"/>
      <c r="V173" s="132"/>
      <c r="W173" s="132"/>
    </row>
    <row r="174" spans="1:23" ht="15" customHeight="1" hidden="1">
      <c r="A174" s="184"/>
      <c r="B174" s="141"/>
      <c r="C174" s="132"/>
      <c r="D174" s="193"/>
      <c r="E174" s="132"/>
      <c r="F174" s="132"/>
      <c r="G174" s="132"/>
      <c r="H174" s="132"/>
      <c r="I174" s="132"/>
      <c r="J174" s="132"/>
      <c r="K174" s="167"/>
      <c r="L174" s="132"/>
      <c r="M174" s="132"/>
      <c r="N174" s="132"/>
      <c r="O174" s="132"/>
      <c r="P174" s="132"/>
      <c r="Q174" s="132"/>
      <c r="R174" s="132"/>
      <c r="S174" s="132"/>
      <c r="T174" s="132"/>
      <c r="U174" s="132"/>
      <c r="V174" s="132"/>
      <c r="W174" s="132"/>
    </row>
    <row r="175" spans="1:23" ht="15" customHeight="1" hidden="1">
      <c r="A175" s="184"/>
      <c r="B175" s="141"/>
      <c r="C175" s="132"/>
      <c r="D175" s="193"/>
      <c r="E175" s="132"/>
      <c r="F175" s="132"/>
      <c r="G175" s="132"/>
      <c r="H175" s="132"/>
      <c r="I175" s="132"/>
      <c r="J175" s="132"/>
      <c r="K175" s="167"/>
      <c r="L175" s="132"/>
      <c r="M175" s="132"/>
      <c r="N175" s="132"/>
      <c r="O175" s="132"/>
      <c r="P175" s="132"/>
      <c r="Q175" s="132"/>
      <c r="R175" s="132"/>
      <c r="S175" s="132"/>
      <c r="T175" s="132"/>
      <c r="U175" s="132"/>
      <c r="V175" s="132"/>
      <c r="W175" s="132"/>
    </row>
    <row r="176" spans="1:23" ht="15" customHeight="1" hidden="1">
      <c r="A176" s="184"/>
      <c r="B176" s="141"/>
      <c r="C176" s="132"/>
      <c r="D176" s="193"/>
      <c r="E176" s="132"/>
      <c r="F176" s="132"/>
      <c r="G176" s="132"/>
      <c r="H176" s="132"/>
      <c r="I176" s="132"/>
      <c r="J176" s="132"/>
      <c r="K176" s="167"/>
      <c r="L176" s="132"/>
      <c r="M176" s="132"/>
      <c r="N176" s="132"/>
      <c r="O176" s="132"/>
      <c r="P176" s="132"/>
      <c r="Q176" s="132"/>
      <c r="R176" s="132"/>
      <c r="S176" s="132"/>
      <c r="T176" s="132"/>
      <c r="U176" s="132"/>
      <c r="V176" s="132"/>
      <c r="W176" s="132"/>
    </row>
    <row r="177" spans="1:23" ht="15" customHeight="1" hidden="1">
      <c r="A177" s="184"/>
      <c r="B177" s="203"/>
      <c r="C177" s="132"/>
      <c r="D177" s="193"/>
      <c r="E177" s="132"/>
      <c r="F177" s="132"/>
      <c r="G177" s="132"/>
      <c r="H177" s="135"/>
      <c r="I177" s="135"/>
      <c r="J177" s="132"/>
      <c r="K177" s="167"/>
      <c r="L177" s="132"/>
      <c r="M177" s="132"/>
      <c r="N177" s="132"/>
      <c r="O177" s="132"/>
      <c r="P177" s="132"/>
      <c r="Q177" s="132"/>
      <c r="R177" s="132"/>
      <c r="S177" s="132"/>
      <c r="T177" s="132"/>
      <c r="U177" s="132"/>
      <c r="V177" s="132"/>
      <c r="W177" s="132"/>
    </row>
    <row r="178" spans="1:23" ht="15" customHeight="1" hidden="1">
      <c r="A178" s="185"/>
      <c r="B178" s="141"/>
      <c r="C178" s="135"/>
      <c r="D178" s="197"/>
      <c r="E178" s="135"/>
      <c r="F178" s="135"/>
      <c r="G178" s="132"/>
      <c r="H178" s="132"/>
      <c r="I178" s="132"/>
      <c r="J178" s="135"/>
      <c r="K178" s="167"/>
      <c r="L178" s="135"/>
      <c r="M178" s="135"/>
      <c r="N178" s="135"/>
      <c r="O178" s="135"/>
      <c r="P178" s="132"/>
      <c r="Q178" s="132"/>
      <c r="R178" s="132"/>
      <c r="S178" s="132"/>
      <c r="T178" s="132"/>
      <c r="U178" s="132"/>
      <c r="V178" s="132"/>
      <c r="W178" s="132"/>
    </row>
    <row r="179" spans="1:23" s="99" customFormat="1" ht="15" customHeight="1" hidden="1">
      <c r="A179" s="184"/>
      <c r="B179" s="141"/>
      <c r="C179" s="132"/>
      <c r="D179" s="193"/>
      <c r="E179" s="132"/>
      <c r="F179" s="132"/>
      <c r="G179" s="135"/>
      <c r="H179" s="132"/>
      <c r="I179" s="132"/>
      <c r="J179" s="132"/>
      <c r="K179" s="167"/>
      <c r="L179" s="132"/>
      <c r="M179" s="132"/>
      <c r="N179" s="132"/>
      <c r="O179" s="132"/>
      <c r="P179" s="132"/>
      <c r="Q179" s="132"/>
      <c r="R179" s="132"/>
      <c r="S179" s="132"/>
      <c r="T179" s="132"/>
      <c r="U179" s="132"/>
      <c r="V179" s="135"/>
      <c r="W179" s="135"/>
    </row>
    <row r="180" spans="1:23" ht="15" customHeight="1" hidden="1">
      <c r="A180" s="184"/>
      <c r="B180" s="141"/>
      <c r="C180" s="132"/>
      <c r="D180" s="193"/>
      <c r="E180" s="132"/>
      <c r="F180" s="132"/>
      <c r="G180" s="132"/>
      <c r="H180" s="132"/>
      <c r="I180" s="132"/>
      <c r="J180" s="132"/>
      <c r="K180" s="167"/>
      <c r="L180" s="132"/>
      <c r="M180" s="132"/>
      <c r="N180" s="132"/>
      <c r="O180" s="132"/>
      <c r="P180" s="135"/>
      <c r="Q180" s="135"/>
      <c r="R180" s="135"/>
      <c r="S180" s="135"/>
      <c r="T180" s="135"/>
      <c r="U180" s="135"/>
      <c r="V180" s="132"/>
      <c r="W180" s="132"/>
    </row>
    <row r="181" spans="1:23" ht="15" customHeight="1" hidden="1">
      <c r="A181" s="184"/>
      <c r="B181" s="141"/>
      <c r="C181" s="132"/>
      <c r="D181" s="193"/>
      <c r="E181" s="132"/>
      <c r="F181" s="132"/>
      <c r="G181" s="132"/>
      <c r="H181" s="132"/>
      <c r="I181" s="132"/>
      <c r="J181" s="132"/>
      <c r="K181" s="167"/>
      <c r="L181" s="132"/>
      <c r="M181" s="132"/>
      <c r="N181" s="132"/>
      <c r="O181" s="132"/>
      <c r="P181" s="132"/>
      <c r="Q181" s="132"/>
      <c r="R181" s="132"/>
      <c r="S181" s="132"/>
      <c r="T181" s="132"/>
      <c r="U181" s="132"/>
      <c r="V181" s="132"/>
      <c r="W181" s="132"/>
    </row>
    <row r="182" spans="1:23" ht="15" customHeight="1" hidden="1">
      <c r="A182" s="184"/>
      <c r="B182" s="141"/>
      <c r="C182" s="132"/>
      <c r="D182" s="193"/>
      <c r="E182" s="132"/>
      <c r="F182" s="132"/>
      <c r="G182" s="132"/>
      <c r="H182" s="132"/>
      <c r="I182" s="132"/>
      <c r="J182" s="132"/>
      <c r="K182" s="167"/>
      <c r="L182" s="132"/>
      <c r="M182" s="132"/>
      <c r="N182" s="132"/>
      <c r="O182" s="132"/>
      <c r="P182" s="132"/>
      <c r="Q182" s="132"/>
      <c r="R182" s="132"/>
      <c r="S182" s="132"/>
      <c r="T182" s="132"/>
      <c r="U182" s="132"/>
      <c r="V182" s="132"/>
      <c r="W182" s="132"/>
    </row>
    <row r="183" spans="1:23" ht="15" customHeight="1" hidden="1">
      <c r="A183" s="184"/>
      <c r="B183" s="203"/>
      <c r="C183" s="132"/>
      <c r="D183" s="193"/>
      <c r="E183" s="132"/>
      <c r="F183" s="132"/>
      <c r="G183" s="132"/>
      <c r="H183" s="135"/>
      <c r="I183" s="135"/>
      <c r="J183" s="132"/>
      <c r="K183" s="167"/>
      <c r="L183" s="132"/>
      <c r="M183" s="132"/>
      <c r="N183" s="132"/>
      <c r="O183" s="132"/>
      <c r="P183" s="132"/>
      <c r="Q183" s="132"/>
      <c r="R183" s="132"/>
      <c r="S183" s="132"/>
      <c r="T183" s="132"/>
      <c r="U183" s="132"/>
      <c r="V183" s="132"/>
      <c r="W183" s="132"/>
    </row>
    <row r="184" spans="1:23" ht="15" customHeight="1" hidden="1">
      <c r="A184" s="185"/>
      <c r="B184" s="141"/>
      <c r="C184" s="135"/>
      <c r="D184" s="197"/>
      <c r="E184" s="135"/>
      <c r="F184" s="135"/>
      <c r="G184" s="132"/>
      <c r="H184" s="132"/>
      <c r="I184" s="132"/>
      <c r="J184" s="135"/>
      <c r="K184" s="167"/>
      <c r="L184" s="135"/>
      <c r="M184" s="135"/>
      <c r="N184" s="135"/>
      <c r="O184" s="135"/>
      <c r="P184" s="132"/>
      <c r="Q184" s="132"/>
      <c r="R184" s="132"/>
      <c r="S184" s="132"/>
      <c r="T184" s="132"/>
      <c r="U184" s="132"/>
      <c r="V184" s="132"/>
      <c r="W184" s="132"/>
    </row>
    <row r="185" spans="1:23" s="99" customFormat="1" ht="15" customHeight="1" hidden="1">
      <c r="A185" s="184"/>
      <c r="B185" s="141"/>
      <c r="C185" s="132"/>
      <c r="D185" s="193"/>
      <c r="E185" s="132"/>
      <c r="F185" s="132"/>
      <c r="G185" s="135"/>
      <c r="H185" s="132"/>
      <c r="I185" s="132"/>
      <c r="J185" s="132"/>
      <c r="K185" s="167"/>
      <c r="L185" s="132"/>
      <c r="M185" s="132"/>
      <c r="N185" s="132"/>
      <c r="O185" s="132"/>
      <c r="P185" s="132"/>
      <c r="Q185" s="132"/>
      <c r="R185" s="132"/>
      <c r="S185" s="132"/>
      <c r="T185" s="132"/>
      <c r="U185" s="132"/>
      <c r="V185" s="135"/>
      <c r="W185" s="135"/>
    </row>
    <row r="186" spans="1:23" ht="15" customHeight="1" hidden="1">
      <c r="A186" s="184"/>
      <c r="B186" s="141"/>
      <c r="C186" s="132"/>
      <c r="D186" s="193"/>
      <c r="E186" s="132"/>
      <c r="F186" s="132"/>
      <c r="G186" s="132"/>
      <c r="H186" s="132"/>
      <c r="I186" s="132"/>
      <c r="J186" s="132"/>
      <c r="K186" s="167"/>
      <c r="L186" s="132"/>
      <c r="M186" s="132"/>
      <c r="N186" s="132"/>
      <c r="O186" s="132"/>
      <c r="P186" s="135"/>
      <c r="Q186" s="135"/>
      <c r="R186" s="135"/>
      <c r="S186" s="135"/>
      <c r="T186" s="135"/>
      <c r="U186" s="135"/>
      <c r="V186" s="132"/>
      <c r="W186" s="132"/>
    </row>
    <row r="187" spans="1:23" ht="15" customHeight="1" hidden="1">
      <c r="A187" s="184"/>
      <c r="B187" s="141"/>
      <c r="C187" s="132"/>
      <c r="D187" s="193"/>
      <c r="E187" s="132"/>
      <c r="F187" s="132"/>
      <c r="G187" s="132"/>
      <c r="H187" s="132"/>
      <c r="I187" s="132"/>
      <c r="J187" s="132"/>
      <c r="K187" s="167"/>
      <c r="L187" s="132"/>
      <c r="M187" s="132"/>
      <c r="N187" s="132"/>
      <c r="O187" s="132"/>
      <c r="P187" s="132"/>
      <c r="Q187" s="132"/>
      <c r="R187" s="132"/>
      <c r="S187" s="132"/>
      <c r="T187" s="132"/>
      <c r="U187" s="132"/>
      <c r="V187" s="132"/>
      <c r="W187" s="132"/>
    </row>
    <row r="188" spans="1:23" ht="15" customHeight="1" hidden="1">
      <c r="A188" s="184"/>
      <c r="B188" s="141"/>
      <c r="C188" s="132"/>
      <c r="D188" s="193"/>
      <c r="E188" s="132"/>
      <c r="F188" s="132"/>
      <c r="G188" s="132"/>
      <c r="H188" s="132"/>
      <c r="I188" s="132"/>
      <c r="J188" s="132"/>
      <c r="K188" s="167"/>
      <c r="L188" s="132"/>
      <c r="M188" s="132"/>
      <c r="N188" s="132"/>
      <c r="O188" s="132"/>
      <c r="P188" s="132"/>
      <c r="Q188" s="132"/>
      <c r="R188" s="132"/>
      <c r="S188" s="132"/>
      <c r="T188" s="132"/>
      <c r="U188" s="132"/>
      <c r="V188" s="132"/>
      <c r="W188" s="132"/>
    </row>
    <row r="189" spans="1:23" ht="15" customHeight="1" hidden="1">
      <c r="A189" s="184"/>
      <c r="B189" s="203"/>
      <c r="C189" s="132"/>
      <c r="D189" s="193"/>
      <c r="E189" s="132"/>
      <c r="F189" s="132"/>
      <c r="G189" s="132"/>
      <c r="H189" s="135"/>
      <c r="I189" s="135"/>
      <c r="J189" s="132"/>
      <c r="K189" s="167"/>
      <c r="L189" s="132"/>
      <c r="M189" s="132"/>
      <c r="N189" s="132"/>
      <c r="O189" s="132"/>
      <c r="P189" s="132"/>
      <c r="Q189" s="132"/>
      <c r="R189" s="132"/>
      <c r="S189" s="132"/>
      <c r="T189" s="132"/>
      <c r="U189" s="132"/>
      <c r="V189" s="132"/>
      <c r="W189" s="132"/>
    </row>
    <row r="190" spans="1:23" ht="15" customHeight="1" hidden="1">
      <c r="A190" s="185"/>
      <c r="B190" s="141"/>
      <c r="C190" s="135"/>
      <c r="D190" s="197"/>
      <c r="E190" s="135"/>
      <c r="F190" s="135"/>
      <c r="G190" s="132"/>
      <c r="H190" s="132"/>
      <c r="I190" s="132"/>
      <c r="J190" s="135"/>
      <c r="K190" s="167"/>
      <c r="L190" s="135"/>
      <c r="M190" s="135"/>
      <c r="N190" s="135"/>
      <c r="O190" s="135"/>
      <c r="P190" s="132"/>
      <c r="Q190" s="132"/>
      <c r="R190" s="132"/>
      <c r="S190" s="132"/>
      <c r="T190" s="132"/>
      <c r="U190" s="132"/>
      <c r="V190" s="132"/>
      <c r="W190" s="132"/>
    </row>
    <row r="191" spans="1:23" s="99" customFormat="1" ht="15" customHeight="1" hidden="1">
      <c r="A191" s="184"/>
      <c r="B191" s="141"/>
      <c r="C191" s="132"/>
      <c r="D191" s="193"/>
      <c r="E191" s="132"/>
      <c r="F191" s="132"/>
      <c r="G191" s="135"/>
      <c r="H191" s="132"/>
      <c r="I191" s="132"/>
      <c r="J191" s="132"/>
      <c r="K191" s="167"/>
      <c r="L191" s="132"/>
      <c r="M191" s="132"/>
      <c r="N191" s="132"/>
      <c r="O191" s="132"/>
      <c r="P191" s="132"/>
      <c r="Q191" s="132"/>
      <c r="R191" s="132"/>
      <c r="S191" s="132"/>
      <c r="T191" s="132"/>
      <c r="U191" s="132"/>
      <c r="V191" s="135"/>
      <c r="W191" s="135"/>
    </row>
    <row r="192" spans="1:23" ht="15" customHeight="1" hidden="1">
      <c r="A192" s="184"/>
      <c r="B192" s="141"/>
      <c r="C192" s="132"/>
      <c r="D192" s="193"/>
      <c r="E192" s="132"/>
      <c r="F192" s="132"/>
      <c r="G192" s="132"/>
      <c r="H192" s="132"/>
      <c r="I192" s="132"/>
      <c r="J192" s="132"/>
      <c r="K192" s="167"/>
      <c r="L192" s="132"/>
      <c r="M192" s="132"/>
      <c r="N192" s="132"/>
      <c r="O192" s="132"/>
      <c r="P192" s="135"/>
      <c r="Q192" s="135"/>
      <c r="R192" s="135"/>
      <c r="S192" s="135"/>
      <c r="T192" s="135"/>
      <c r="U192" s="135"/>
      <c r="V192" s="132"/>
      <c r="W192" s="132"/>
    </row>
    <row r="193" spans="1:23" ht="15" customHeight="1" hidden="1">
      <c r="A193" s="184"/>
      <c r="B193" s="141"/>
      <c r="C193" s="132"/>
      <c r="D193" s="193"/>
      <c r="E193" s="132"/>
      <c r="F193" s="132"/>
      <c r="G193" s="132"/>
      <c r="H193" s="132"/>
      <c r="I193" s="132"/>
      <c r="J193" s="132"/>
      <c r="K193" s="167"/>
      <c r="L193" s="132"/>
      <c r="M193" s="132"/>
      <c r="N193" s="132"/>
      <c r="O193" s="132"/>
      <c r="P193" s="132"/>
      <c r="Q193" s="132"/>
      <c r="R193" s="132"/>
      <c r="S193" s="132"/>
      <c r="T193" s="132"/>
      <c r="U193" s="132"/>
      <c r="V193" s="132"/>
      <c r="W193" s="132"/>
    </row>
    <row r="194" spans="1:23" ht="15" customHeight="1" hidden="1">
      <c r="A194" s="184"/>
      <c r="B194" s="141"/>
      <c r="C194" s="132"/>
      <c r="D194" s="193"/>
      <c r="E194" s="132"/>
      <c r="F194" s="132"/>
      <c r="G194" s="132"/>
      <c r="H194" s="132"/>
      <c r="I194" s="132"/>
      <c r="J194" s="132"/>
      <c r="K194" s="167"/>
      <c r="L194" s="132"/>
      <c r="M194" s="132"/>
      <c r="N194" s="132"/>
      <c r="O194" s="132"/>
      <c r="P194" s="132"/>
      <c r="Q194" s="132"/>
      <c r="R194" s="132"/>
      <c r="S194" s="132"/>
      <c r="T194" s="132"/>
      <c r="U194" s="132"/>
      <c r="V194" s="132"/>
      <c r="W194" s="132"/>
    </row>
    <row r="195" spans="1:23" ht="15" customHeight="1" hidden="1">
      <c r="A195" s="184"/>
      <c r="B195" s="203"/>
      <c r="C195" s="132"/>
      <c r="D195" s="193"/>
      <c r="E195" s="132"/>
      <c r="F195" s="132"/>
      <c r="G195" s="132"/>
      <c r="H195" s="135"/>
      <c r="I195" s="135"/>
      <c r="J195" s="132"/>
      <c r="K195" s="167"/>
      <c r="L195" s="132"/>
      <c r="M195" s="132"/>
      <c r="N195" s="132"/>
      <c r="O195" s="132"/>
      <c r="P195" s="132"/>
      <c r="Q195" s="132"/>
      <c r="R195" s="132"/>
      <c r="S195" s="132"/>
      <c r="T195" s="132"/>
      <c r="U195" s="132"/>
      <c r="V195" s="132"/>
      <c r="W195" s="132"/>
    </row>
    <row r="196" spans="1:23" ht="15" customHeight="1" hidden="1">
      <c r="A196" s="185"/>
      <c r="B196" s="141"/>
      <c r="C196" s="135"/>
      <c r="D196" s="197"/>
      <c r="E196" s="135"/>
      <c r="F196" s="135"/>
      <c r="G196" s="132"/>
      <c r="H196" s="132"/>
      <c r="I196" s="132"/>
      <c r="J196" s="135"/>
      <c r="K196" s="167"/>
      <c r="L196" s="135"/>
      <c r="M196" s="135"/>
      <c r="N196" s="135"/>
      <c r="O196" s="135"/>
      <c r="P196" s="132"/>
      <c r="Q196" s="132"/>
      <c r="R196" s="132"/>
      <c r="S196" s="132"/>
      <c r="T196" s="132"/>
      <c r="U196" s="132"/>
      <c r="V196" s="132"/>
      <c r="W196" s="132"/>
    </row>
    <row r="197" spans="1:23" s="99" customFormat="1" ht="15" customHeight="1" hidden="1">
      <c r="A197" s="184"/>
      <c r="B197" s="141"/>
      <c r="C197" s="132"/>
      <c r="D197" s="193"/>
      <c r="E197" s="132"/>
      <c r="F197" s="132"/>
      <c r="G197" s="135"/>
      <c r="H197" s="132"/>
      <c r="I197" s="132"/>
      <c r="J197" s="132"/>
      <c r="K197" s="167"/>
      <c r="L197" s="132"/>
      <c r="M197" s="132"/>
      <c r="N197" s="132"/>
      <c r="O197" s="132"/>
      <c r="P197" s="132"/>
      <c r="Q197" s="132"/>
      <c r="R197" s="132"/>
      <c r="S197" s="132"/>
      <c r="T197" s="132"/>
      <c r="U197" s="132"/>
      <c r="V197" s="135"/>
      <c r="W197" s="135"/>
    </row>
    <row r="198" spans="1:23" ht="15" customHeight="1" hidden="1">
      <c r="A198" s="184"/>
      <c r="B198" s="141"/>
      <c r="C198" s="132"/>
      <c r="D198" s="193"/>
      <c r="E198" s="132"/>
      <c r="F198" s="132"/>
      <c r="G198" s="132"/>
      <c r="H198" s="132"/>
      <c r="I198" s="132"/>
      <c r="J198" s="132"/>
      <c r="K198" s="167"/>
      <c r="L198" s="132"/>
      <c r="M198" s="132"/>
      <c r="N198" s="132"/>
      <c r="O198" s="132"/>
      <c r="P198" s="135"/>
      <c r="Q198" s="135"/>
      <c r="R198" s="135"/>
      <c r="S198" s="135"/>
      <c r="T198" s="135"/>
      <c r="U198" s="135"/>
      <c r="V198" s="132"/>
      <c r="W198" s="132"/>
    </row>
    <row r="199" spans="1:23" ht="15" customHeight="1" hidden="1">
      <c r="A199" s="184"/>
      <c r="B199" s="141"/>
      <c r="C199" s="132"/>
      <c r="D199" s="193"/>
      <c r="E199" s="132"/>
      <c r="F199" s="132"/>
      <c r="G199" s="132"/>
      <c r="H199" s="132"/>
      <c r="I199" s="132"/>
      <c r="J199" s="132"/>
      <c r="K199" s="167"/>
      <c r="L199" s="132"/>
      <c r="M199" s="132"/>
      <c r="N199" s="132"/>
      <c r="O199" s="132"/>
      <c r="P199" s="132"/>
      <c r="Q199" s="132"/>
      <c r="R199" s="132"/>
      <c r="S199" s="132"/>
      <c r="T199" s="132"/>
      <c r="U199" s="132"/>
      <c r="V199" s="132"/>
      <c r="W199" s="132"/>
    </row>
    <row r="200" spans="1:23" ht="15" customHeight="1" hidden="1">
      <c r="A200" s="184"/>
      <c r="B200" s="141"/>
      <c r="C200" s="132"/>
      <c r="D200" s="193"/>
      <c r="E200" s="132"/>
      <c r="F200" s="132"/>
      <c r="G200" s="132"/>
      <c r="H200" s="132"/>
      <c r="I200" s="132"/>
      <c r="J200" s="132"/>
      <c r="K200" s="167"/>
      <c r="L200" s="132"/>
      <c r="M200" s="132"/>
      <c r="N200" s="132"/>
      <c r="O200" s="132"/>
      <c r="P200" s="132"/>
      <c r="Q200" s="132"/>
      <c r="R200" s="132"/>
      <c r="S200" s="132"/>
      <c r="T200" s="132"/>
      <c r="U200" s="132"/>
      <c r="V200" s="132"/>
      <c r="W200" s="132"/>
    </row>
    <row r="201" spans="1:23" ht="15" customHeight="1" hidden="1">
      <c r="A201" s="184"/>
      <c r="B201" s="141"/>
      <c r="C201" s="132"/>
      <c r="D201" s="193"/>
      <c r="E201" s="132"/>
      <c r="F201" s="132"/>
      <c r="G201" s="132"/>
      <c r="H201" s="132"/>
      <c r="I201" s="132"/>
      <c r="J201" s="132"/>
      <c r="K201" s="167"/>
      <c r="L201" s="132"/>
      <c r="M201" s="132"/>
      <c r="N201" s="132"/>
      <c r="O201" s="132"/>
      <c r="P201" s="132"/>
      <c r="Q201" s="132"/>
      <c r="R201" s="132"/>
      <c r="S201" s="132"/>
      <c r="T201" s="132"/>
      <c r="U201" s="132"/>
      <c r="V201" s="132"/>
      <c r="W201" s="132"/>
    </row>
    <row r="202" spans="1:23" ht="15" customHeight="1" hidden="1">
      <c r="A202" s="184"/>
      <c r="B202" s="141"/>
      <c r="C202" s="132"/>
      <c r="D202" s="193"/>
      <c r="E202" s="132"/>
      <c r="F202" s="132"/>
      <c r="G202" s="132"/>
      <c r="H202" s="132"/>
      <c r="I202" s="132"/>
      <c r="J202" s="132"/>
      <c r="K202" s="167"/>
      <c r="L202" s="132"/>
      <c r="M202" s="132"/>
      <c r="N202" s="132"/>
      <c r="O202" s="132"/>
      <c r="P202" s="132"/>
      <c r="Q202" s="132"/>
      <c r="R202" s="132"/>
      <c r="S202" s="132"/>
      <c r="T202" s="132"/>
      <c r="U202" s="132"/>
      <c r="V202" s="132"/>
      <c r="W202" s="132"/>
    </row>
    <row r="203" spans="1:23" ht="15" customHeight="1" hidden="1">
      <c r="A203" s="184"/>
      <c r="B203" s="143"/>
      <c r="C203" s="132"/>
      <c r="D203" s="193"/>
      <c r="E203" s="132"/>
      <c r="F203" s="132"/>
      <c r="G203" s="132"/>
      <c r="H203" s="147"/>
      <c r="J203" s="132"/>
      <c r="K203" s="167"/>
      <c r="L203" s="132"/>
      <c r="M203" s="132"/>
      <c r="N203" s="132"/>
      <c r="O203" s="132"/>
      <c r="P203" s="132"/>
      <c r="Q203" s="132"/>
      <c r="R203" s="132"/>
      <c r="S203" s="132"/>
      <c r="T203" s="132"/>
      <c r="U203" s="132"/>
      <c r="V203" s="132"/>
      <c r="W203" s="132"/>
    </row>
    <row r="204" spans="1:23" ht="15" customHeight="1" hidden="1">
      <c r="A204" s="184"/>
      <c r="B204" s="143"/>
      <c r="C204" s="143"/>
      <c r="D204" s="188"/>
      <c r="E204" s="143"/>
      <c r="F204" s="143"/>
      <c r="G204" s="132"/>
      <c r="H204" s="147"/>
      <c r="P204" s="132"/>
      <c r="Q204" s="132"/>
      <c r="R204" s="132"/>
      <c r="S204" s="132"/>
      <c r="T204" s="132"/>
      <c r="U204" s="132"/>
      <c r="V204" s="132"/>
      <c r="W204" s="132"/>
    </row>
    <row r="205" spans="1:21" ht="15" customHeight="1" hidden="1">
      <c r="A205" s="184"/>
      <c r="C205" s="143"/>
      <c r="D205" s="188"/>
      <c r="E205" s="143"/>
      <c r="F205" s="143"/>
      <c r="G205" s="143"/>
      <c r="H205" s="147"/>
      <c r="P205" s="132"/>
      <c r="Q205" s="132"/>
      <c r="R205" s="132"/>
      <c r="S205" s="132"/>
      <c r="T205" s="132"/>
      <c r="U205" s="132"/>
    </row>
    <row r="206" spans="1:8" ht="15" customHeight="1" hidden="1">
      <c r="A206" s="184"/>
      <c r="D206" s="188"/>
      <c r="E206" s="143"/>
      <c r="F206" s="143"/>
      <c r="G206" s="143"/>
      <c r="H206" s="147"/>
    </row>
    <row r="207" spans="1:8" ht="15" customHeight="1" hidden="1">
      <c r="A207" s="184"/>
      <c r="D207" s="188"/>
      <c r="E207" s="143"/>
      <c r="F207" s="143"/>
      <c r="G207" s="143"/>
      <c r="H207" s="147"/>
    </row>
    <row r="208" spans="1:8" ht="15" customHeight="1" hidden="1">
      <c r="A208" s="184"/>
      <c r="C208" s="204"/>
      <c r="D208" s="188"/>
      <c r="E208" s="143"/>
      <c r="F208" s="143"/>
      <c r="G208" s="143"/>
      <c r="H208" s="147"/>
    </row>
    <row r="209" spans="1:8" ht="15" customHeight="1" hidden="1">
      <c r="A209" s="184"/>
      <c r="B209" s="205"/>
      <c r="D209" s="188"/>
      <c r="E209" s="143"/>
      <c r="F209" s="143"/>
      <c r="G209" s="143"/>
      <c r="H209" s="147"/>
    </row>
    <row r="210" spans="1:8" ht="15" customHeight="1" hidden="1">
      <c r="A210" s="184"/>
      <c r="B210" s="205"/>
      <c r="C210" s="205"/>
      <c r="D210" s="188"/>
      <c r="E210" s="143"/>
      <c r="F210" s="143"/>
      <c r="G210" s="143"/>
      <c r="H210" s="147"/>
    </row>
    <row r="211" spans="1:8" ht="15" customHeight="1" hidden="1">
      <c r="A211" s="184"/>
      <c r="B211" s="206"/>
      <c r="C211" s="205"/>
      <c r="D211" s="188"/>
      <c r="E211" s="143"/>
      <c r="F211" s="143"/>
      <c r="G211" s="143"/>
      <c r="H211" s="147"/>
    </row>
    <row r="212" spans="1:8" ht="9" customHeight="1" hidden="1">
      <c r="A212" s="184"/>
      <c r="B212" s="206"/>
      <c r="C212" s="99"/>
      <c r="D212" s="188"/>
      <c r="E212" s="143"/>
      <c r="F212" s="143"/>
      <c r="G212" s="143"/>
      <c r="H212" s="147"/>
    </row>
    <row r="213" spans="1:8" ht="15" customHeight="1" hidden="1">
      <c r="A213" s="184"/>
      <c r="B213" s="206"/>
      <c r="D213" s="188"/>
      <c r="E213" s="143"/>
      <c r="F213" s="143"/>
      <c r="G213" s="143"/>
      <c r="H213" s="147"/>
    </row>
    <row r="214" spans="1:8" ht="15" customHeight="1" hidden="1">
      <c r="A214" s="184"/>
      <c r="B214" s="206"/>
      <c r="C214" s="99"/>
      <c r="D214" s="188"/>
      <c r="E214" s="143"/>
      <c r="F214" s="143"/>
      <c r="G214" s="143"/>
      <c r="H214" s="147"/>
    </row>
    <row r="215" spans="1:8" ht="15" customHeight="1" hidden="1">
      <c r="A215" s="184"/>
      <c r="B215" s="206"/>
      <c r="D215" s="188"/>
      <c r="E215" s="143"/>
      <c r="F215" s="143"/>
      <c r="G215" s="143"/>
      <c r="H215" s="147"/>
    </row>
    <row r="216" spans="1:8" ht="15" customHeight="1" hidden="1">
      <c r="A216" s="184"/>
      <c r="B216" s="206"/>
      <c r="C216" s="99"/>
      <c r="D216" s="188"/>
      <c r="E216" s="143"/>
      <c r="F216" s="143"/>
      <c r="G216" s="143"/>
      <c r="H216" s="147"/>
    </row>
    <row r="217" spans="1:8" ht="15" customHeight="1" hidden="1">
      <c r="A217" s="184"/>
      <c r="B217" s="206"/>
      <c r="D217" s="188"/>
      <c r="E217" s="143"/>
      <c r="F217" s="143"/>
      <c r="G217" s="143"/>
      <c r="H217" s="147"/>
    </row>
    <row r="218" spans="1:8" ht="15" customHeight="1" hidden="1">
      <c r="A218" s="184"/>
      <c r="B218" s="206"/>
      <c r="C218" s="99"/>
      <c r="D218" s="188"/>
      <c r="E218" s="143"/>
      <c r="F218" s="143"/>
      <c r="G218" s="143"/>
      <c r="H218" s="147"/>
    </row>
    <row r="219" spans="1:8" ht="3" customHeight="1" hidden="1">
      <c r="A219" s="184"/>
      <c r="B219" s="206"/>
      <c r="D219" s="188"/>
      <c r="E219" s="143"/>
      <c r="F219" s="143"/>
      <c r="G219" s="143"/>
      <c r="H219" s="147"/>
    </row>
    <row r="220" spans="1:8" ht="15" customHeight="1" hidden="1">
      <c r="A220" s="184"/>
      <c r="B220" s="206"/>
      <c r="C220" s="99"/>
      <c r="D220" s="188"/>
      <c r="E220" s="143"/>
      <c r="F220" s="143"/>
      <c r="G220" s="143"/>
      <c r="H220" s="147"/>
    </row>
    <row r="221" spans="1:8" ht="15" customHeight="1" hidden="1">
      <c r="A221" s="184"/>
      <c r="B221" s="206"/>
      <c r="D221" s="188"/>
      <c r="E221" s="143"/>
      <c r="F221" s="143"/>
      <c r="G221" s="143"/>
      <c r="H221" s="147"/>
    </row>
    <row r="222" spans="1:8" ht="15" customHeight="1" hidden="1">
      <c r="A222" s="184"/>
      <c r="B222" s="206"/>
      <c r="C222" s="99"/>
      <c r="D222" s="188"/>
      <c r="E222" s="143"/>
      <c r="F222" s="143"/>
      <c r="G222" s="143"/>
      <c r="H222" s="147"/>
    </row>
    <row r="223" spans="1:8" ht="15" customHeight="1" hidden="1">
      <c r="A223" s="184"/>
      <c r="B223" s="206"/>
      <c r="D223" s="188"/>
      <c r="E223" s="143"/>
      <c r="F223" s="143"/>
      <c r="G223" s="143"/>
      <c r="H223" s="147"/>
    </row>
    <row r="224" spans="1:8" ht="15" customHeight="1" hidden="1">
      <c r="A224" s="184"/>
      <c r="B224" s="206"/>
      <c r="C224" s="99"/>
      <c r="D224" s="188"/>
      <c r="E224" s="143"/>
      <c r="F224" s="143"/>
      <c r="G224" s="143"/>
      <c r="H224" s="147"/>
    </row>
    <row r="225" spans="1:8" ht="15" customHeight="1" hidden="1">
      <c r="A225" s="184"/>
      <c r="B225" s="206"/>
      <c r="D225" s="188"/>
      <c r="E225" s="143"/>
      <c r="F225" s="143"/>
      <c r="G225" s="143"/>
      <c r="H225" s="147"/>
    </row>
    <row r="226" spans="1:8" ht="15" customHeight="1" hidden="1">
      <c r="A226" s="184"/>
      <c r="B226" s="206"/>
      <c r="C226" s="99"/>
      <c r="D226" s="188"/>
      <c r="E226" s="143"/>
      <c r="F226" s="143"/>
      <c r="G226" s="143"/>
      <c r="H226" s="147"/>
    </row>
    <row r="227" spans="1:8" ht="15" customHeight="1" hidden="1">
      <c r="A227" s="184"/>
      <c r="B227" s="206"/>
      <c r="D227" s="188"/>
      <c r="E227" s="143"/>
      <c r="F227" s="143"/>
      <c r="G227" s="143"/>
      <c r="H227" s="147"/>
    </row>
    <row r="228" spans="1:8" ht="15" customHeight="1" hidden="1">
      <c r="A228" s="184"/>
      <c r="B228" s="206"/>
      <c r="C228" s="99"/>
      <c r="D228" s="188"/>
      <c r="E228" s="143"/>
      <c r="F228" s="143"/>
      <c r="G228" s="143"/>
      <c r="H228" s="147"/>
    </row>
    <row r="229" spans="1:8" ht="15" customHeight="1" hidden="1">
      <c r="A229" s="184"/>
      <c r="B229" s="206"/>
      <c r="D229" s="188"/>
      <c r="E229" s="143"/>
      <c r="F229" s="143"/>
      <c r="G229" s="143"/>
      <c r="H229" s="147"/>
    </row>
    <row r="230" spans="1:8" ht="15" customHeight="1" hidden="1">
      <c r="A230" s="184"/>
      <c r="B230" s="206"/>
      <c r="C230" s="99"/>
      <c r="D230" s="188"/>
      <c r="E230" s="143"/>
      <c r="F230" s="143"/>
      <c r="G230" s="143"/>
      <c r="H230" s="147"/>
    </row>
    <row r="231" spans="1:8" ht="15" customHeight="1" hidden="1">
      <c r="A231" s="184"/>
      <c r="B231" s="206"/>
      <c r="D231" s="188"/>
      <c r="E231" s="143"/>
      <c r="F231" s="143"/>
      <c r="G231" s="143"/>
      <c r="H231" s="147"/>
    </row>
    <row r="232" spans="1:8" ht="15" customHeight="1" hidden="1">
      <c r="A232" s="184"/>
      <c r="B232" s="206"/>
      <c r="C232" s="99"/>
      <c r="D232" s="188"/>
      <c r="E232" s="143"/>
      <c r="F232" s="143"/>
      <c r="G232" s="143"/>
      <c r="H232" s="147"/>
    </row>
    <row r="233" spans="1:8" ht="15" customHeight="1" hidden="1">
      <c r="A233" s="184"/>
      <c r="B233" s="206"/>
      <c r="D233" s="188"/>
      <c r="E233" s="143"/>
      <c r="F233" s="143"/>
      <c r="G233" s="143"/>
      <c r="H233" s="147"/>
    </row>
    <row r="234" spans="1:8" ht="5.25" customHeight="1" hidden="1">
      <c r="A234" s="184"/>
      <c r="B234" s="206"/>
      <c r="C234" s="99"/>
      <c r="D234" s="188"/>
      <c r="E234" s="143"/>
      <c r="F234" s="143"/>
      <c r="G234" s="143"/>
      <c r="H234" s="147"/>
    </row>
    <row r="235" spans="1:8" ht="15" customHeight="1" hidden="1">
      <c r="A235" s="184"/>
      <c r="B235" s="206"/>
      <c r="D235" s="188"/>
      <c r="E235" s="143"/>
      <c r="F235" s="143"/>
      <c r="G235" s="143"/>
      <c r="H235" s="147"/>
    </row>
    <row r="236" spans="1:8" ht="15" customHeight="1" hidden="1">
      <c r="A236" s="184"/>
      <c r="B236" s="206"/>
      <c r="C236" s="128"/>
      <c r="D236" s="188"/>
      <c r="E236" s="143"/>
      <c r="F236" s="143"/>
      <c r="G236" s="143"/>
      <c r="H236" s="147"/>
    </row>
    <row r="237" spans="1:8" ht="15" customHeight="1" hidden="1">
      <c r="A237" s="184"/>
      <c r="B237" s="206"/>
      <c r="C237" s="128"/>
      <c r="D237" s="188"/>
      <c r="E237" s="143"/>
      <c r="F237" s="143"/>
      <c r="G237" s="143"/>
      <c r="H237" s="147"/>
    </row>
    <row r="238" spans="1:8" ht="15" customHeight="1" hidden="1">
      <c r="A238" s="184"/>
      <c r="B238" s="206"/>
      <c r="C238" s="128"/>
      <c r="D238" s="188"/>
      <c r="E238" s="143"/>
      <c r="F238" s="143"/>
      <c r="G238" s="143"/>
      <c r="H238" s="147"/>
    </row>
    <row r="239" spans="1:8" ht="15" customHeight="1" hidden="1">
      <c r="A239" s="184"/>
      <c r="B239" s="206"/>
      <c r="C239" s="128"/>
      <c r="D239" s="188"/>
      <c r="E239" s="143"/>
      <c r="F239" s="143"/>
      <c r="G239" s="143"/>
      <c r="H239" s="147"/>
    </row>
    <row r="240" spans="1:8" ht="15" customHeight="1" hidden="1">
      <c r="A240" s="184"/>
      <c r="B240" s="206"/>
      <c r="C240" s="207"/>
      <c r="D240" s="188"/>
      <c r="E240" s="143"/>
      <c r="F240" s="143"/>
      <c r="G240" s="143"/>
      <c r="H240" s="147"/>
    </row>
    <row r="241" spans="1:8" ht="15" customHeight="1" hidden="1">
      <c r="A241" s="184"/>
      <c r="B241" s="206"/>
      <c r="C241" s="207"/>
      <c r="D241" s="188"/>
      <c r="E241" s="143"/>
      <c r="F241" s="143"/>
      <c r="G241" s="143"/>
      <c r="H241" s="147"/>
    </row>
    <row r="242" spans="1:8" ht="6.75" customHeight="1" hidden="1">
      <c r="A242" s="184"/>
      <c r="B242" s="206"/>
      <c r="D242" s="188"/>
      <c r="E242" s="143"/>
      <c r="F242" s="143"/>
      <c r="G242" s="143"/>
      <c r="H242" s="147"/>
    </row>
    <row r="243" spans="1:8" ht="15" customHeight="1" hidden="1">
      <c r="A243" s="184"/>
      <c r="B243" s="206"/>
      <c r="D243" s="188"/>
      <c r="E243" s="143"/>
      <c r="F243" s="143"/>
      <c r="G243" s="143"/>
      <c r="H243" s="147"/>
    </row>
    <row r="244" spans="1:8" ht="15" customHeight="1" hidden="1">
      <c r="A244" s="184"/>
      <c r="B244" s="206"/>
      <c r="C244" s="99"/>
      <c r="D244" s="188"/>
      <c r="E244" s="143"/>
      <c r="F244" s="143"/>
      <c r="G244" s="143"/>
      <c r="H244" s="147"/>
    </row>
    <row r="245" spans="1:8" ht="15" customHeight="1" hidden="1">
      <c r="A245" s="184"/>
      <c r="B245" s="206"/>
      <c r="D245" s="188"/>
      <c r="E245" s="143"/>
      <c r="F245" s="143"/>
      <c r="G245" s="143"/>
      <c r="H245" s="147"/>
    </row>
    <row r="246" spans="1:8" ht="15" customHeight="1" hidden="1">
      <c r="A246" s="184"/>
      <c r="B246" s="206"/>
      <c r="C246" s="99"/>
      <c r="D246" s="188"/>
      <c r="E246" s="143"/>
      <c r="F246" s="143"/>
      <c r="G246" s="143"/>
      <c r="H246" s="147"/>
    </row>
    <row r="247" spans="1:8" ht="15" customHeight="1" hidden="1">
      <c r="A247" s="184"/>
      <c r="B247" s="206"/>
      <c r="D247" s="188"/>
      <c r="E247" s="143"/>
      <c r="F247" s="143"/>
      <c r="G247" s="143"/>
      <c r="H247" s="147"/>
    </row>
    <row r="248" spans="1:8" ht="15" customHeight="1" hidden="1">
      <c r="A248" s="184"/>
      <c r="B248" s="206"/>
      <c r="C248" s="99"/>
      <c r="D248" s="188"/>
      <c r="E248" s="143"/>
      <c r="F248" s="143"/>
      <c r="G248" s="143"/>
      <c r="H248" s="147"/>
    </row>
    <row r="249" spans="1:8" ht="15" customHeight="1" hidden="1">
      <c r="A249" s="184"/>
      <c r="B249" s="206"/>
      <c r="D249" s="188"/>
      <c r="E249" s="143"/>
      <c r="F249" s="143"/>
      <c r="G249" s="143"/>
      <c r="H249" s="147"/>
    </row>
    <row r="250" spans="1:8" ht="15" customHeight="1" hidden="1">
      <c r="A250" s="184"/>
      <c r="B250" s="206"/>
      <c r="C250" s="99"/>
      <c r="D250" s="188"/>
      <c r="E250" s="143"/>
      <c r="F250" s="143"/>
      <c r="G250" s="143"/>
      <c r="H250" s="147"/>
    </row>
    <row r="251" spans="1:8" ht="15" customHeight="1" hidden="1">
      <c r="A251" s="184"/>
      <c r="B251" s="206"/>
      <c r="D251" s="188"/>
      <c r="E251" s="143"/>
      <c r="F251" s="143"/>
      <c r="G251" s="143"/>
      <c r="H251" s="147"/>
    </row>
    <row r="252" spans="1:8" ht="15" customHeight="1" hidden="1">
      <c r="A252" s="184"/>
      <c r="B252" s="206"/>
      <c r="C252" s="99"/>
      <c r="D252" s="188"/>
      <c r="E252" s="143"/>
      <c r="F252" s="143"/>
      <c r="G252" s="143"/>
      <c r="H252" s="147"/>
    </row>
    <row r="253" spans="1:8" ht="15" customHeight="1" hidden="1">
      <c r="A253" s="184"/>
      <c r="B253" s="128"/>
      <c r="D253" s="188"/>
      <c r="E253" s="143"/>
      <c r="F253" s="143"/>
      <c r="G253" s="143"/>
      <c r="H253" s="147"/>
    </row>
    <row r="254" spans="1:8" ht="15" customHeight="1" hidden="1">
      <c r="A254" s="184"/>
      <c r="B254" s="128"/>
      <c r="C254" s="99"/>
      <c r="D254" s="188"/>
      <c r="E254" s="143"/>
      <c r="F254" s="143"/>
      <c r="G254" s="143"/>
      <c r="H254" s="147"/>
    </row>
    <row r="255" spans="1:8" ht="15" customHeight="1" hidden="1">
      <c r="A255" s="184"/>
      <c r="B255" s="128"/>
      <c r="D255" s="188"/>
      <c r="E255" s="143"/>
      <c r="F255" s="143"/>
      <c r="G255" s="143"/>
      <c r="H255" s="147"/>
    </row>
    <row r="256" spans="1:8" ht="15" customHeight="1" hidden="1">
      <c r="A256" s="184"/>
      <c r="B256" s="128"/>
      <c r="C256" s="99"/>
      <c r="D256" s="188"/>
      <c r="E256" s="143"/>
      <c r="F256" s="143"/>
      <c r="G256" s="143"/>
      <c r="H256" s="147"/>
    </row>
    <row r="257" spans="1:8" ht="15" customHeight="1" hidden="1">
      <c r="A257" s="184"/>
      <c r="B257" s="128"/>
      <c r="D257" s="188"/>
      <c r="E257" s="143"/>
      <c r="F257" s="143"/>
      <c r="G257" s="143"/>
      <c r="H257" s="147"/>
    </row>
    <row r="258" spans="1:8" ht="15" customHeight="1" hidden="1">
      <c r="A258" s="184"/>
      <c r="B258" s="128"/>
      <c r="C258" s="99"/>
      <c r="D258" s="188"/>
      <c r="E258" s="143"/>
      <c r="F258" s="143"/>
      <c r="G258" s="143"/>
      <c r="H258" s="147"/>
    </row>
    <row r="259" spans="1:8" ht="15" customHeight="1" hidden="1">
      <c r="A259" s="184"/>
      <c r="B259" s="128"/>
      <c r="D259" s="188"/>
      <c r="E259" s="143"/>
      <c r="F259" s="143"/>
      <c r="G259" s="143"/>
      <c r="H259" s="147"/>
    </row>
    <row r="260" spans="1:8" ht="15" customHeight="1" hidden="1">
      <c r="A260" s="184"/>
      <c r="B260" s="206"/>
      <c r="D260" s="188"/>
      <c r="E260" s="143"/>
      <c r="F260" s="143"/>
      <c r="G260" s="143"/>
      <c r="H260" s="147"/>
    </row>
    <row r="261" spans="1:8" ht="6.75" customHeight="1" hidden="1">
      <c r="A261" s="184"/>
      <c r="B261" s="206"/>
      <c r="D261" s="188"/>
      <c r="E261" s="143"/>
      <c r="F261" s="143"/>
      <c r="G261" s="143"/>
      <c r="H261" s="147"/>
    </row>
    <row r="262" spans="1:8" ht="5.25" customHeight="1" hidden="1">
      <c r="A262" s="184"/>
      <c r="B262" s="206"/>
      <c r="C262" s="99"/>
      <c r="D262" s="188"/>
      <c r="E262" s="143"/>
      <c r="F262" s="143"/>
      <c r="G262" s="143"/>
      <c r="H262" s="147"/>
    </row>
    <row r="263" spans="1:8" ht="15" customHeight="1" hidden="1">
      <c r="A263" s="184"/>
      <c r="B263" s="206"/>
      <c r="D263" s="188"/>
      <c r="E263" s="143"/>
      <c r="F263" s="143"/>
      <c r="G263" s="143"/>
      <c r="H263" s="147"/>
    </row>
    <row r="264" spans="1:8" ht="15" customHeight="1" hidden="1">
      <c r="A264" s="184"/>
      <c r="B264" s="206"/>
      <c r="C264" s="99"/>
      <c r="D264" s="188"/>
      <c r="E264" s="143"/>
      <c r="F264" s="143"/>
      <c r="G264" s="143"/>
      <c r="H264" s="147"/>
    </row>
    <row r="265" spans="1:8" ht="15" customHeight="1" hidden="1">
      <c r="A265" s="184"/>
      <c r="B265" s="206"/>
      <c r="D265" s="188"/>
      <c r="E265" s="143"/>
      <c r="F265" s="143"/>
      <c r="G265" s="143"/>
      <c r="H265" s="147"/>
    </row>
    <row r="266" spans="1:8" ht="15" customHeight="1" hidden="1">
      <c r="A266" s="184"/>
      <c r="B266" s="206"/>
      <c r="C266" s="99"/>
      <c r="D266" s="188"/>
      <c r="E266" s="143"/>
      <c r="F266" s="143"/>
      <c r="G266" s="143"/>
      <c r="H266" s="147"/>
    </row>
    <row r="267" spans="1:8" ht="15" customHeight="1" hidden="1">
      <c r="A267" s="184"/>
      <c r="B267" s="206"/>
      <c r="D267" s="188"/>
      <c r="E267" s="143"/>
      <c r="F267" s="143"/>
      <c r="G267" s="143"/>
      <c r="H267" s="147"/>
    </row>
    <row r="268" spans="1:8" ht="15" customHeight="1" hidden="1">
      <c r="A268" s="184"/>
      <c r="B268" s="206"/>
      <c r="C268" s="99"/>
      <c r="D268" s="188"/>
      <c r="E268" s="143"/>
      <c r="F268" s="143"/>
      <c r="G268" s="143"/>
      <c r="H268" s="147"/>
    </row>
    <row r="269" spans="1:8" ht="15" customHeight="1" hidden="1">
      <c r="A269" s="184"/>
      <c r="B269" s="206"/>
      <c r="D269" s="188"/>
      <c r="E269" s="143"/>
      <c r="F269" s="143"/>
      <c r="G269" s="143"/>
      <c r="H269" s="147"/>
    </row>
    <row r="270" spans="1:8" ht="15" customHeight="1" hidden="1">
      <c r="A270" s="184"/>
      <c r="B270" s="206"/>
      <c r="C270" s="99"/>
      <c r="D270" s="188"/>
      <c r="E270" s="143"/>
      <c r="F270" s="143"/>
      <c r="G270" s="143"/>
      <c r="H270" s="147"/>
    </row>
    <row r="271" spans="1:8" ht="15" customHeight="1" hidden="1">
      <c r="A271" s="184"/>
      <c r="B271" s="206"/>
      <c r="D271" s="188"/>
      <c r="E271" s="143"/>
      <c r="F271" s="143"/>
      <c r="G271" s="143"/>
      <c r="H271" s="147"/>
    </row>
    <row r="272" spans="1:8" ht="15" customHeight="1" hidden="1">
      <c r="A272" s="184"/>
      <c r="B272" s="206"/>
      <c r="C272" s="99"/>
      <c r="D272" s="188"/>
      <c r="E272" s="143"/>
      <c r="F272" s="143"/>
      <c r="G272" s="143"/>
      <c r="H272" s="147"/>
    </row>
    <row r="273" spans="1:8" ht="15" customHeight="1" hidden="1">
      <c r="A273" s="184"/>
      <c r="B273" s="206"/>
      <c r="D273" s="188"/>
      <c r="E273" s="143"/>
      <c r="F273" s="143"/>
      <c r="G273" s="143"/>
      <c r="H273" s="147"/>
    </row>
    <row r="274" spans="1:8" ht="15" customHeight="1" hidden="1">
      <c r="A274" s="184"/>
      <c r="B274" s="206"/>
      <c r="C274" s="99"/>
      <c r="D274" s="188"/>
      <c r="E274" s="143"/>
      <c r="F274" s="143"/>
      <c r="G274" s="143"/>
      <c r="H274" s="147"/>
    </row>
    <row r="275" spans="1:8" ht="15" customHeight="1" hidden="1">
      <c r="A275" s="184"/>
      <c r="B275" s="206"/>
      <c r="D275" s="188"/>
      <c r="E275" s="143"/>
      <c r="F275" s="143"/>
      <c r="G275" s="143"/>
      <c r="H275" s="147"/>
    </row>
    <row r="276" spans="1:8" ht="15" customHeight="1" hidden="1">
      <c r="A276" s="184"/>
      <c r="B276" s="206"/>
      <c r="C276" s="99"/>
      <c r="D276" s="188"/>
      <c r="E276" s="143"/>
      <c r="F276" s="143"/>
      <c r="G276" s="143"/>
      <c r="H276" s="147"/>
    </row>
    <row r="277" spans="1:8" ht="15" customHeight="1" hidden="1">
      <c r="A277" s="184"/>
      <c r="B277" s="206"/>
      <c r="D277" s="188"/>
      <c r="E277" s="143"/>
      <c r="F277" s="143"/>
      <c r="G277" s="143"/>
      <c r="H277" s="147"/>
    </row>
    <row r="278" spans="1:8" ht="15" customHeight="1" hidden="1">
      <c r="A278" s="184"/>
      <c r="B278" s="206"/>
      <c r="C278" s="99"/>
      <c r="D278" s="188"/>
      <c r="E278" s="143"/>
      <c r="F278" s="143"/>
      <c r="G278" s="143"/>
      <c r="H278" s="147"/>
    </row>
    <row r="279" spans="1:8" ht="15" customHeight="1" hidden="1">
      <c r="A279" s="184"/>
      <c r="B279" s="143"/>
      <c r="D279" s="188"/>
      <c r="E279" s="143"/>
      <c r="F279" s="143"/>
      <c r="G279" s="143"/>
      <c r="H279" s="147"/>
    </row>
    <row r="280" spans="1:8" ht="15" customHeight="1" hidden="1">
      <c r="A280" s="184"/>
      <c r="B280" s="143"/>
      <c r="C280" s="143"/>
      <c r="D280" s="188"/>
      <c r="E280" s="143"/>
      <c r="F280" s="143"/>
      <c r="G280" s="143"/>
      <c r="H280" s="147"/>
    </row>
    <row r="281" spans="1:8" ht="15" customHeight="1" hidden="1">
      <c r="A281" s="184"/>
      <c r="B281" s="143"/>
      <c r="C281" s="143"/>
      <c r="D281" s="188"/>
      <c r="E281" s="143"/>
      <c r="F281" s="143"/>
      <c r="G281" s="143"/>
      <c r="H281" s="147"/>
    </row>
    <row r="282" spans="1:8" ht="15" customHeight="1" hidden="1">
      <c r="A282" s="184"/>
      <c r="B282" s="143"/>
      <c r="C282" s="143"/>
      <c r="D282" s="188"/>
      <c r="E282" s="143"/>
      <c r="F282" s="143"/>
      <c r="G282" s="143"/>
      <c r="H282" s="147"/>
    </row>
    <row r="283" spans="1:8" ht="15" customHeight="1" hidden="1">
      <c r="A283" s="184"/>
      <c r="B283" s="143"/>
      <c r="C283" s="143"/>
      <c r="D283" s="188"/>
      <c r="E283" s="143"/>
      <c r="F283" s="143"/>
      <c r="G283" s="143"/>
      <c r="H283" s="147"/>
    </row>
    <row r="284" spans="1:8" ht="15" customHeight="1" hidden="1">
      <c r="A284" s="184"/>
      <c r="B284" s="143"/>
      <c r="C284" s="143"/>
      <c r="D284" s="188"/>
      <c r="E284" s="143"/>
      <c r="F284" s="143"/>
      <c r="G284" s="143"/>
      <c r="H284" s="147"/>
    </row>
    <row r="285" spans="1:8" ht="15" customHeight="1" hidden="1">
      <c r="A285" s="184"/>
      <c r="B285" s="143"/>
      <c r="C285" s="143"/>
      <c r="D285" s="188"/>
      <c r="E285" s="143"/>
      <c r="F285" s="143"/>
      <c r="G285" s="143"/>
      <c r="H285" s="147"/>
    </row>
    <row r="286" spans="1:8" ht="15" customHeight="1" hidden="1">
      <c r="A286" s="184"/>
      <c r="B286" s="143"/>
      <c r="C286" s="143"/>
      <c r="D286" s="188"/>
      <c r="E286" s="143"/>
      <c r="F286" s="143"/>
      <c r="G286" s="143"/>
      <c r="H286" s="147"/>
    </row>
    <row r="287" spans="1:8" ht="15" customHeight="1" hidden="1">
      <c r="A287" s="184"/>
      <c r="B287" s="143"/>
      <c r="C287" s="143"/>
      <c r="D287" s="188"/>
      <c r="E287" s="143"/>
      <c r="F287" s="143"/>
      <c r="G287" s="143"/>
      <c r="H287" s="147"/>
    </row>
    <row r="288" spans="1:8" ht="15" customHeight="1" hidden="1">
      <c r="A288" s="184"/>
      <c r="B288" s="143"/>
      <c r="C288" s="143"/>
      <c r="D288" s="188"/>
      <c r="E288" s="143"/>
      <c r="F288" s="143"/>
      <c r="G288" s="143"/>
      <c r="H288" s="147"/>
    </row>
    <row r="289" spans="1:8" ht="15" customHeight="1" hidden="1">
      <c r="A289" s="184"/>
      <c r="B289" s="143"/>
      <c r="C289" s="143"/>
      <c r="D289" s="188"/>
      <c r="E289" s="143"/>
      <c r="F289" s="143"/>
      <c r="G289" s="143"/>
      <c r="H289" s="147"/>
    </row>
    <row r="290" spans="1:8" ht="15" customHeight="1" hidden="1">
      <c r="A290" s="184"/>
      <c r="B290" s="143"/>
      <c r="C290" s="143"/>
      <c r="D290" s="188"/>
      <c r="E290" s="143"/>
      <c r="F290" s="143"/>
      <c r="G290" s="143"/>
      <c r="H290" s="147"/>
    </row>
    <row r="291" spans="1:8" ht="15" customHeight="1" hidden="1">
      <c r="A291" s="184"/>
      <c r="B291" s="143"/>
      <c r="C291" s="143"/>
      <c r="D291" s="188"/>
      <c r="E291" s="143"/>
      <c r="F291" s="143"/>
      <c r="G291" s="143"/>
      <c r="H291" s="147"/>
    </row>
    <row r="292" spans="1:8" ht="15" customHeight="1" hidden="1">
      <c r="A292" s="184"/>
      <c r="B292" s="143"/>
      <c r="C292" s="143"/>
      <c r="D292" s="188"/>
      <c r="E292" s="143"/>
      <c r="F292" s="143"/>
      <c r="G292" s="143"/>
      <c r="H292" s="147"/>
    </row>
    <row r="293" spans="1:8" ht="15" customHeight="1" hidden="1">
      <c r="A293" s="184"/>
      <c r="B293" s="143"/>
      <c r="C293" s="143"/>
      <c r="D293" s="188"/>
      <c r="E293" s="143"/>
      <c r="F293" s="143"/>
      <c r="G293" s="143"/>
      <c r="H293" s="147"/>
    </row>
    <row r="294" spans="1:8" ht="15" customHeight="1" hidden="1">
      <c r="A294" s="184"/>
      <c r="B294" s="143"/>
      <c r="C294" s="143"/>
      <c r="D294" s="188"/>
      <c r="E294" s="143"/>
      <c r="F294" s="143"/>
      <c r="G294" s="143"/>
      <c r="H294" s="147"/>
    </row>
    <row r="295" spans="1:8" ht="15" customHeight="1" hidden="1">
      <c r="A295" s="184"/>
      <c r="B295" s="143"/>
      <c r="C295" s="143"/>
      <c r="D295" s="188"/>
      <c r="E295" s="143"/>
      <c r="F295" s="143"/>
      <c r="G295" s="143"/>
      <c r="H295" s="147"/>
    </row>
    <row r="296" spans="1:8" ht="15" customHeight="1" hidden="1">
      <c r="A296" s="184"/>
      <c r="B296" s="143"/>
      <c r="C296" s="143"/>
      <c r="D296" s="188"/>
      <c r="E296" s="143"/>
      <c r="F296" s="143"/>
      <c r="G296" s="143"/>
      <c r="H296" s="147"/>
    </row>
    <row r="297" spans="1:8" ht="15" customHeight="1" hidden="1">
      <c r="A297" s="184"/>
      <c r="B297" s="143"/>
      <c r="C297" s="143"/>
      <c r="D297" s="188"/>
      <c r="E297" s="143"/>
      <c r="F297" s="143"/>
      <c r="G297" s="143"/>
      <c r="H297" s="147"/>
    </row>
    <row r="298" spans="1:8" ht="15" customHeight="1" hidden="1">
      <c r="A298" s="184"/>
      <c r="B298" s="143"/>
      <c r="C298" s="143"/>
      <c r="D298" s="188"/>
      <c r="E298" s="143"/>
      <c r="F298" s="143"/>
      <c r="G298" s="143"/>
      <c r="H298" s="147"/>
    </row>
    <row r="299" spans="1:8" ht="15" customHeight="1" hidden="1">
      <c r="A299" s="184"/>
      <c r="B299" s="143"/>
      <c r="C299" s="143"/>
      <c r="D299" s="188"/>
      <c r="E299" s="143"/>
      <c r="F299" s="143"/>
      <c r="G299" s="143"/>
      <c r="H299" s="147"/>
    </row>
    <row r="300" spans="1:8" ht="15" customHeight="1" hidden="1">
      <c r="A300" s="184"/>
      <c r="B300" s="143"/>
      <c r="C300" s="143"/>
      <c r="D300" s="188"/>
      <c r="E300" s="143"/>
      <c r="F300" s="143"/>
      <c r="G300" s="143"/>
      <c r="H300" s="147"/>
    </row>
    <row r="301" spans="1:8" ht="15" customHeight="1" hidden="1">
      <c r="A301" s="184"/>
      <c r="B301" s="143"/>
      <c r="C301" s="143"/>
      <c r="D301" s="188"/>
      <c r="E301" s="143"/>
      <c r="F301" s="143"/>
      <c r="G301" s="143"/>
      <c r="H301" s="147"/>
    </row>
    <row r="302" spans="1:8" ht="15" customHeight="1" hidden="1">
      <c r="A302" s="184"/>
      <c r="B302" s="143"/>
      <c r="C302" s="143"/>
      <c r="D302" s="188"/>
      <c r="E302" s="143"/>
      <c r="F302" s="143"/>
      <c r="G302" s="143"/>
      <c r="H302" s="147"/>
    </row>
    <row r="303" spans="1:8" ht="15" customHeight="1" hidden="1">
      <c r="A303" s="184"/>
      <c r="B303" s="143"/>
      <c r="C303" s="143"/>
      <c r="D303" s="188"/>
      <c r="E303" s="143"/>
      <c r="F303" s="143"/>
      <c r="G303" s="143"/>
      <c r="H303" s="147"/>
    </row>
    <row r="304" spans="1:8" ht="15" customHeight="1" hidden="1">
      <c r="A304" s="184"/>
      <c r="B304" s="143"/>
      <c r="C304" s="143"/>
      <c r="D304" s="188"/>
      <c r="E304" s="143"/>
      <c r="F304" s="143"/>
      <c r="G304" s="143"/>
      <c r="H304" s="147"/>
    </row>
    <row r="305" spans="1:8" ht="15" customHeight="1" hidden="1">
      <c r="A305" s="184"/>
      <c r="B305" s="143"/>
      <c r="C305" s="143"/>
      <c r="D305" s="188"/>
      <c r="E305" s="143"/>
      <c r="F305" s="143"/>
      <c r="G305" s="143"/>
      <c r="H305" s="147"/>
    </row>
    <row r="306" spans="1:8" ht="15" customHeight="1" hidden="1">
      <c r="A306" s="184"/>
      <c r="B306" s="143"/>
      <c r="C306" s="143"/>
      <c r="D306" s="188"/>
      <c r="E306" s="143"/>
      <c r="F306" s="143"/>
      <c r="G306" s="143"/>
      <c r="H306" s="147"/>
    </row>
    <row r="307" spans="1:8" ht="15" customHeight="1" hidden="1">
      <c r="A307" s="184"/>
      <c r="B307" s="143"/>
      <c r="C307" s="143"/>
      <c r="D307" s="188"/>
      <c r="E307" s="143"/>
      <c r="F307" s="143"/>
      <c r="G307" s="143"/>
      <c r="H307" s="147"/>
    </row>
    <row r="308" spans="1:8" ht="15" customHeight="1" hidden="1">
      <c r="A308" s="184"/>
      <c r="B308" s="143"/>
      <c r="C308" s="143"/>
      <c r="D308" s="188"/>
      <c r="E308" s="143"/>
      <c r="F308" s="143"/>
      <c r="G308" s="143"/>
      <c r="H308" s="147"/>
    </row>
    <row r="309" spans="1:8" ht="15" customHeight="1" hidden="1">
      <c r="A309" s="184"/>
      <c r="B309" s="143"/>
      <c r="C309" s="143"/>
      <c r="D309" s="188"/>
      <c r="E309" s="143"/>
      <c r="F309" s="143"/>
      <c r="G309" s="143"/>
      <c r="H309" s="147"/>
    </row>
    <row r="310" spans="1:8" ht="15" customHeight="1" hidden="1">
      <c r="A310" s="184"/>
      <c r="B310" s="143"/>
      <c r="C310" s="143"/>
      <c r="D310" s="188"/>
      <c r="E310" s="143"/>
      <c r="F310" s="143"/>
      <c r="G310" s="143"/>
      <c r="H310" s="147"/>
    </row>
    <row r="311" spans="1:8" ht="15" customHeight="1" hidden="1">
      <c r="A311" s="184"/>
      <c r="B311" s="143"/>
      <c r="C311" s="143"/>
      <c r="D311" s="188"/>
      <c r="E311" s="143"/>
      <c r="F311" s="143"/>
      <c r="G311" s="143"/>
      <c r="H311" s="147"/>
    </row>
    <row r="312" spans="1:8" ht="15" customHeight="1" hidden="1">
      <c r="A312" s="184"/>
      <c r="B312" s="143"/>
      <c r="C312" s="143"/>
      <c r="D312" s="188"/>
      <c r="E312" s="143"/>
      <c r="F312" s="143"/>
      <c r="G312" s="143"/>
      <c r="H312" s="147"/>
    </row>
    <row r="313" spans="1:8" ht="15" customHeight="1" hidden="1">
      <c r="A313" s="184"/>
      <c r="B313" s="143"/>
      <c r="C313" s="143"/>
      <c r="D313" s="188"/>
      <c r="E313" s="143"/>
      <c r="F313" s="143"/>
      <c r="G313" s="143"/>
      <c r="H313" s="147"/>
    </row>
    <row r="314" spans="1:8" ht="15" customHeight="1" hidden="1">
      <c r="A314" s="184"/>
      <c r="B314" s="143"/>
      <c r="C314" s="143"/>
      <c r="D314" s="188"/>
      <c r="E314" s="143"/>
      <c r="F314" s="143"/>
      <c r="G314" s="143"/>
      <c r="H314" s="147"/>
    </row>
    <row r="315" spans="1:8" ht="15" customHeight="1" hidden="1">
      <c r="A315" s="184"/>
      <c r="B315" s="143"/>
      <c r="C315" s="143"/>
      <c r="D315" s="188"/>
      <c r="E315" s="143"/>
      <c r="F315" s="143"/>
      <c r="G315" s="143"/>
      <c r="H315" s="147"/>
    </row>
    <row r="316" spans="1:8" ht="15" customHeight="1" hidden="1">
      <c r="A316" s="184"/>
      <c r="B316" s="143"/>
      <c r="C316" s="143"/>
      <c r="D316" s="188"/>
      <c r="E316" s="143"/>
      <c r="F316" s="143"/>
      <c r="G316" s="143"/>
      <c r="H316" s="147"/>
    </row>
    <row r="317" spans="1:8" ht="15" customHeight="1" hidden="1">
      <c r="A317" s="184"/>
      <c r="B317" s="143"/>
      <c r="C317" s="143"/>
      <c r="D317" s="188"/>
      <c r="E317" s="143"/>
      <c r="F317" s="143"/>
      <c r="G317" s="143"/>
      <c r="H317" s="147"/>
    </row>
    <row r="318" spans="1:8" ht="15" customHeight="1" hidden="1">
      <c r="A318" s="184"/>
      <c r="B318" s="143"/>
      <c r="C318" s="143"/>
      <c r="D318" s="188"/>
      <c r="E318" s="143"/>
      <c r="F318" s="143"/>
      <c r="G318" s="143"/>
      <c r="H318" s="147"/>
    </row>
    <row r="319" spans="1:8" ht="15" customHeight="1" hidden="1">
      <c r="A319" s="184"/>
      <c r="B319" s="143"/>
      <c r="C319" s="143"/>
      <c r="D319" s="188"/>
      <c r="E319" s="143"/>
      <c r="F319" s="143"/>
      <c r="G319" s="143"/>
      <c r="H319" s="147"/>
    </row>
    <row r="320" spans="1:8" ht="15" customHeight="1" hidden="1">
      <c r="A320" s="184"/>
      <c r="B320" s="143"/>
      <c r="C320" s="143"/>
      <c r="D320" s="188"/>
      <c r="E320" s="143"/>
      <c r="F320" s="143"/>
      <c r="G320" s="143"/>
      <c r="H320" s="147"/>
    </row>
    <row r="321" spans="1:8" ht="15" customHeight="1" hidden="1">
      <c r="A321" s="184"/>
      <c r="B321" s="143"/>
      <c r="C321" s="143"/>
      <c r="D321" s="188"/>
      <c r="E321" s="143"/>
      <c r="F321" s="143"/>
      <c r="G321" s="143"/>
      <c r="H321" s="147"/>
    </row>
    <row r="322" spans="1:8" ht="15" customHeight="1" hidden="1">
      <c r="A322" s="184"/>
      <c r="B322" s="143"/>
      <c r="C322" s="143"/>
      <c r="D322" s="188"/>
      <c r="E322" s="143"/>
      <c r="F322" s="143"/>
      <c r="G322" s="143"/>
      <c r="H322" s="147"/>
    </row>
    <row r="323" spans="1:8" ht="15" customHeight="1" hidden="1">
      <c r="A323" s="184"/>
      <c r="B323" s="143"/>
      <c r="C323" s="143"/>
      <c r="D323" s="188"/>
      <c r="E323" s="143"/>
      <c r="F323" s="143"/>
      <c r="G323" s="143"/>
      <c r="H323" s="147"/>
    </row>
    <row r="324" spans="1:8" ht="15" customHeight="1" hidden="1">
      <c r="A324" s="184"/>
      <c r="B324" s="143"/>
      <c r="C324" s="143"/>
      <c r="D324" s="188"/>
      <c r="E324" s="143"/>
      <c r="F324" s="143"/>
      <c r="G324" s="143"/>
      <c r="H324" s="147"/>
    </row>
    <row r="325" spans="1:8" ht="15" customHeight="1" hidden="1">
      <c r="A325" s="184"/>
      <c r="B325" s="143"/>
      <c r="C325" s="143"/>
      <c r="D325" s="188"/>
      <c r="E325" s="143"/>
      <c r="F325" s="143"/>
      <c r="G325" s="143"/>
      <c r="H325" s="147"/>
    </row>
    <row r="326" spans="1:8" ht="15" customHeight="1" hidden="1">
      <c r="A326" s="184"/>
      <c r="B326" s="143"/>
      <c r="C326" s="143"/>
      <c r="D326" s="188"/>
      <c r="E326" s="143"/>
      <c r="F326" s="143"/>
      <c r="G326" s="143"/>
      <c r="H326" s="147"/>
    </row>
    <row r="327" spans="1:8" ht="15" customHeight="1" hidden="1">
      <c r="A327" s="184"/>
      <c r="B327" s="143"/>
      <c r="C327" s="143"/>
      <c r="D327" s="188"/>
      <c r="E327" s="143"/>
      <c r="F327" s="143"/>
      <c r="G327" s="143"/>
      <c r="H327" s="147"/>
    </row>
    <row r="328" spans="1:8" ht="15" customHeight="1" hidden="1">
      <c r="A328" s="184"/>
      <c r="B328" s="143"/>
      <c r="C328" s="143"/>
      <c r="D328" s="188"/>
      <c r="E328" s="143"/>
      <c r="F328" s="143"/>
      <c r="G328" s="143"/>
      <c r="H328" s="147"/>
    </row>
    <row r="329" spans="1:8" ht="15" customHeight="1" hidden="1">
      <c r="A329" s="184"/>
      <c r="B329" s="143"/>
      <c r="C329" s="143"/>
      <c r="D329" s="188"/>
      <c r="E329" s="143"/>
      <c r="F329" s="143"/>
      <c r="G329" s="143"/>
      <c r="H329" s="147"/>
    </row>
    <row r="330" spans="1:8" ht="15" customHeight="1" hidden="1">
      <c r="A330" s="184"/>
      <c r="B330" s="143"/>
      <c r="C330" s="143"/>
      <c r="D330" s="188"/>
      <c r="E330" s="143"/>
      <c r="F330" s="143"/>
      <c r="G330" s="143"/>
      <c r="H330" s="147"/>
    </row>
    <row r="331" spans="1:8" ht="15" customHeight="1" hidden="1">
      <c r="A331" s="184"/>
      <c r="B331" s="143"/>
      <c r="C331" s="143"/>
      <c r="D331" s="188"/>
      <c r="E331" s="143"/>
      <c r="F331" s="143"/>
      <c r="G331" s="143"/>
      <c r="H331" s="147"/>
    </row>
    <row r="332" spans="1:8" ht="15" customHeight="1" hidden="1">
      <c r="A332" s="184"/>
      <c r="B332" s="143"/>
      <c r="C332" s="143"/>
      <c r="D332" s="188"/>
      <c r="E332" s="143"/>
      <c r="F332" s="143"/>
      <c r="G332" s="143"/>
      <c r="H332" s="147"/>
    </row>
    <row r="333" spans="1:8" ht="15" customHeight="1" hidden="1">
      <c r="A333" s="184"/>
      <c r="B333" s="143"/>
      <c r="C333" s="143"/>
      <c r="D333" s="188"/>
      <c r="E333" s="143"/>
      <c r="F333" s="143"/>
      <c r="G333" s="143"/>
      <c r="H333" s="147"/>
    </row>
    <row r="334" spans="1:8" ht="15" customHeight="1" hidden="1">
      <c r="A334" s="184"/>
      <c r="B334" s="143"/>
      <c r="C334" s="143"/>
      <c r="D334" s="188"/>
      <c r="E334" s="143"/>
      <c r="F334" s="143"/>
      <c r="G334" s="143"/>
      <c r="H334" s="147"/>
    </row>
    <row r="335" spans="1:8" ht="15" customHeight="1" hidden="1">
      <c r="A335" s="184"/>
      <c r="B335" s="143"/>
      <c r="C335" s="143"/>
      <c r="D335" s="188"/>
      <c r="E335" s="143"/>
      <c r="F335" s="143"/>
      <c r="G335" s="143"/>
      <c r="H335" s="147"/>
    </row>
    <row r="336" spans="1:8" ht="15" customHeight="1" hidden="1">
      <c r="A336" s="184"/>
      <c r="B336" s="143"/>
      <c r="C336" s="143"/>
      <c r="D336" s="188"/>
      <c r="E336" s="143"/>
      <c r="F336" s="143"/>
      <c r="G336" s="143"/>
      <c r="H336" s="147"/>
    </row>
    <row r="337" spans="1:8" ht="15" customHeight="1" hidden="1">
      <c r="A337" s="184"/>
      <c r="B337" s="143"/>
      <c r="C337" s="143"/>
      <c r="D337" s="188"/>
      <c r="E337" s="143"/>
      <c r="F337" s="143"/>
      <c r="G337" s="143"/>
      <c r="H337" s="147"/>
    </row>
    <row r="338" spans="1:8" ht="15" customHeight="1" hidden="1">
      <c r="A338" s="184"/>
      <c r="B338" s="143"/>
      <c r="C338" s="143"/>
      <c r="D338" s="188"/>
      <c r="E338" s="143"/>
      <c r="F338" s="143"/>
      <c r="G338" s="143"/>
      <c r="H338" s="147"/>
    </row>
    <row r="339" spans="1:8" ht="15" customHeight="1" hidden="1">
      <c r="A339" s="184"/>
      <c r="B339" s="143"/>
      <c r="C339" s="143"/>
      <c r="D339" s="188"/>
      <c r="E339" s="143"/>
      <c r="F339" s="143"/>
      <c r="G339" s="143"/>
      <c r="H339" s="147"/>
    </row>
    <row r="340" spans="1:8" ht="15" customHeight="1" hidden="1">
      <c r="A340" s="184"/>
      <c r="B340" s="143"/>
      <c r="C340" s="143"/>
      <c r="D340" s="188"/>
      <c r="E340" s="143"/>
      <c r="F340" s="143"/>
      <c r="G340" s="143"/>
      <c r="H340" s="147"/>
    </row>
    <row r="341" spans="1:8" ht="15" customHeight="1" hidden="1">
      <c r="A341" s="184"/>
      <c r="B341" s="143"/>
      <c r="C341" s="143"/>
      <c r="D341" s="188"/>
      <c r="E341" s="143"/>
      <c r="F341" s="143"/>
      <c r="G341" s="143"/>
      <c r="H341" s="147"/>
    </row>
    <row r="342" spans="1:8" ht="15" customHeight="1" hidden="1">
      <c r="A342" s="184"/>
      <c r="B342" s="143"/>
      <c r="C342" s="143"/>
      <c r="D342" s="188"/>
      <c r="E342" s="143"/>
      <c r="F342" s="143"/>
      <c r="G342" s="143"/>
      <c r="H342" s="147"/>
    </row>
    <row r="343" spans="1:8" ht="15" customHeight="1" hidden="1">
      <c r="A343" s="184"/>
      <c r="B343" s="143"/>
      <c r="C343" s="143"/>
      <c r="D343" s="188"/>
      <c r="E343" s="143"/>
      <c r="F343" s="143"/>
      <c r="G343" s="143"/>
      <c r="H343" s="147"/>
    </row>
    <row r="344" spans="1:8" ht="15" customHeight="1" hidden="1">
      <c r="A344" s="184"/>
      <c r="B344" s="143"/>
      <c r="C344" s="143"/>
      <c r="D344" s="188"/>
      <c r="E344" s="143"/>
      <c r="F344" s="143"/>
      <c r="G344" s="143"/>
      <c r="H344" s="147"/>
    </row>
    <row r="345" spans="1:8" ht="15" customHeight="1" hidden="1">
      <c r="A345" s="184"/>
      <c r="B345" s="143"/>
      <c r="C345" s="143"/>
      <c r="D345" s="188"/>
      <c r="E345" s="143"/>
      <c r="F345" s="143"/>
      <c r="G345" s="143"/>
      <c r="H345" s="147"/>
    </row>
    <row r="346" spans="1:8" ht="15" customHeight="1" hidden="1">
      <c r="A346" s="184"/>
      <c r="B346" s="143"/>
      <c r="C346" s="143"/>
      <c r="D346" s="188"/>
      <c r="E346" s="143"/>
      <c r="F346" s="143"/>
      <c r="G346" s="143"/>
      <c r="H346" s="147"/>
    </row>
    <row r="347" spans="1:8" ht="15" customHeight="1" hidden="1">
      <c r="A347" s="184"/>
      <c r="B347" s="143"/>
      <c r="C347" s="143"/>
      <c r="D347" s="188"/>
      <c r="E347" s="143"/>
      <c r="F347" s="143"/>
      <c r="G347" s="143"/>
      <c r="H347" s="147"/>
    </row>
    <row r="348" spans="1:8" ht="15" customHeight="1" hidden="1">
      <c r="A348" s="184"/>
      <c r="B348" s="143"/>
      <c r="C348" s="143"/>
      <c r="D348" s="188"/>
      <c r="E348" s="143"/>
      <c r="F348" s="143"/>
      <c r="G348" s="143"/>
      <c r="H348" s="147"/>
    </row>
    <row r="349" spans="1:8" ht="15" customHeight="1" hidden="1">
      <c r="A349" s="184"/>
      <c r="B349" s="143"/>
      <c r="C349" s="143"/>
      <c r="D349" s="188"/>
      <c r="E349" s="143"/>
      <c r="F349" s="143"/>
      <c r="G349" s="143"/>
      <c r="H349" s="147"/>
    </row>
    <row r="350" spans="1:8" ht="15" customHeight="1" hidden="1">
      <c r="A350" s="184"/>
      <c r="B350" s="143"/>
      <c r="C350" s="143"/>
      <c r="D350" s="188"/>
      <c r="E350" s="143"/>
      <c r="F350" s="143"/>
      <c r="G350" s="143"/>
      <c r="H350" s="147"/>
    </row>
    <row r="351" spans="1:8" ht="15" customHeight="1" hidden="1">
      <c r="A351" s="184"/>
      <c r="B351" s="143"/>
      <c r="C351" s="143"/>
      <c r="D351" s="188"/>
      <c r="E351" s="143"/>
      <c r="F351" s="143"/>
      <c r="G351" s="143"/>
      <c r="H351" s="147"/>
    </row>
    <row r="352" spans="1:8" ht="15" customHeight="1" hidden="1">
      <c r="A352" s="184"/>
      <c r="B352" s="143"/>
      <c r="C352" s="143"/>
      <c r="D352" s="188"/>
      <c r="E352" s="143"/>
      <c r="F352" s="143"/>
      <c r="G352" s="143"/>
      <c r="H352" s="147"/>
    </row>
    <row r="353" spans="1:8" ht="15" customHeight="1" hidden="1">
      <c r="A353" s="184"/>
      <c r="B353" s="143"/>
      <c r="C353" s="143"/>
      <c r="D353" s="188"/>
      <c r="E353" s="143"/>
      <c r="F353" s="143"/>
      <c r="G353" s="143"/>
      <c r="H353" s="147"/>
    </row>
    <row r="354" spans="1:8" ht="15" customHeight="1" hidden="1">
      <c r="A354" s="184"/>
      <c r="B354" s="143"/>
      <c r="C354" s="143"/>
      <c r="D354" s="188"/>
      <c r="E354" s="143"/>
      <c r="F354" s="143"/>
      <c r="G354" s="143"/>
      <c r="H354" s="147"/>
    </row>
    <row r="355" spans="1:8" ht="15" customHeight="1" hidden="1">
      <c r="A355" s="184"/>
      <c r="B355" s="143"/>
      <c r="C355" s="143"/>
      <c r="D355" s="188"/>
      <c r="E355" s="143"/>
      <c r="F355" s="143"/>
      <c r="G355" s="143"/>
      <c r="H355" s="147"/>
    </row>
    <row r="356" spans="1:8" ht="15" customHeight="1" hidden="1">
      <c r="A356" s="184"/>
      <c r="B356" s="143"/>
      <c r="C356" s="143"/>
      <c r="D356" s="188"/>
      <c r="E356" s="143"/>
      <c r="F356" s="143"/>
      <c r="G356" s="143"/>
      <c r="H356" s="147"/>
    </row>
    <row r="357" spans="1:8" ht="15" customHeight="1" hidden="1">
      <c r="A357" s="184"/>
      <c r="B357" s="143"/>
      <c r="C357" s="143"/>
      <c r="D357" s="188"/>
      <c r="E357" s="143"/>
      <c r="F357" s="143"/>
      <c r="G357" s="143"/>
      <c r="H357" s="147"/>
    </row>
    <row r="358" spans="1:8" ht="15" customHeight="1" hidden="1">
      <c r="A358" s="184"/>
      <c r="B358" s="143"/>
      <c r="C358" s="143"/>
      <c r="D358" s="188"/>
      <c r="E358" s="143"/>
      <c r="F358" s="143"/>
      <c r="G358" s="143"/>
      <c r="H358" s="147"/>
    </row>
    <row r="359" spans="1:8" ht="15" customHeight="1" hidden="1">
      <c r="A359" s="184"/>
      <c r="B359" s="143"/>
      <c r="C359" s="143"/>
      <c r="D359" s="188"/>
      <c r="E359" s="143"/>
      <c r="F359" s="143"/>
      <c r="G359" s="143"/>
      <c r="H359" s="147"/>
    </row>
    <row r="360" spans="1:8" ht="15" customHeight="1" hidden="1">
      <c r="A360" s="184"/>
      <c r="B360" s="143"/>
      <c r="C360" s="143"/>
      <c r="D360" s="188"/>
      <c r="E360" s="143"/>
      <c r="F360" s="143"/>
      <c r="G360" s="143"/>
      <c r="H360" s="147"/>
    </row>
    <row r="361" spans="1:8" ht="15" customHeight="1" hidden="1">
      <c r="A361" s="184"/>
      <c r="B361" s="143"/>
      <c r="C361" s="143"/>
      <c r="D361" s="188"/>
      <c r="E361" s="143"/>
      <c r="F361" s="143"/>
      <c r="G361" s="143"/>
      <c r="H361" s="147"/>
    </row>
    <row r="362" spans="1:8" ht="15" customHeight="1" hidden="1">
      <c r="A362" s="184"/>
      <c r="B362" s="143"/>
      <c r="C362" s="143"/>
      <c r="D362" s="188"/>
      <c r="E362" s="143"/>
      <c r="F362" s="143"/>
      <c r="G362" s="143"/>
      <c r="H362" s="147"/>
    </row>
    <row r="363" spans="1:8" ht="15" customHeight="1" hidden="1">
      <c r="A363" s="184"/>
      <c r="B363" s="143"/>
      <c r="C363" s="143"/>
      <c r="D363" s="188"/>
      <c r="E363" s="143"/>
      <c r="F363" s="143"/>
      <c r="G363" s="143"/>
      <c r="H363" s="147"/>
    </row>
    <row r="364" spans="1:8" ht="15" customHeight="1" hidden="1">
      <c r="A364" s="184"/>
      <c r="B364" s="143"/>
      <c r="C364" s="143"/>
      <c r="D364" s="188"/>
      <c r="E364" s="143"/>
      <c r="F364" s="143"/>
      <c r="G364" s="143"/>
      <c r="H364" s="147"/>
    </row>
    <row r="365" spans="1:8" ht="15" customHeight="1" hidden="1">
      <c r="A365" s="184"/>
      <c r="B365" s="143"/>
      <c r="C365" s="143"/>
      <c r="D365" s="188"/>
      <c r="E365" s="143"/>
      <c r="F365" s="143"/>
      <c r="G365" s="143"/>
      <c r="H365" s="147"/>
    </row>
    <row r="366" spans="1:8" ht="15" customHeight="1" hidden="1">
      <c r="A366" s="184"/>
      <c r="B366" s="143"/>
      <c r="C366" s="143"/>
      <c r="D366" s="188"/>
      <c r="E366" s="143"/>
      <c r="F366" s="143"/>
      <c r="G366" s="143"/>
      <c r="H366" s="147"/>
    </row>
    <row r="367" spans="1:8" ht="15" customHeight="1" hidden="1">
      <c r="A367" s="184"/>
      <c r="B367" s="143"/>
      <c r="C367" s="143"/>
      <c r="D367" s="188"/>
      <c r="E367" s="143"/>
      <c r="F367" s="143"/>
      <c r="G367" s="143"/>
      <c r="H367" s="147"/>
    </row>
    <row r="368" spans="1:8" ht="15" customHeight="1" hidden="1">
      <c r="A368" s="184"/>
      <c r="B368" s="143"/>
      <c r="C368" s="143"/>
      <c r="D368" s="188"/>
      <c r="E368" s="143"/>
      <c r="F368" s="143"/>
      <c r="G368" s="143"/>
      <c r="H368" s="147"/>
    </row>
    <row r="369" spans="1:8" ht="15" customHeight="1" hidden="1">
      <c r="A369" s="184"/>
      <c r="B369" s="143"/>
      <c r="C369" s="143"/>
      <c r="D369" s="188"/>
      <c r="E369" s="143"/>
      <c r="F369" s="143"/>
      <c r="G369" s="143"/>
      <c r="H369" s="147"/>
    </row>
    <row r="370" spans="1:8" ht="15" customHeight="1" hidden="1">
      <c r="A370" s="184"/>
      <c r="B370" s="143"/>
      <c r="C370" s="143"/>
      <c r="D370" s="188"/>
      <c r="E370" s="143"/>
      <c r="F370" s="143"/>
      <c r="G370" s="143"/>
      <c r="H370" s="147"/>
    </row>
    <row r="371" spans="1:8" ht="15" customHeight="1" hidden="1">
      <c r="A371" s="184"/>
      <c r="B371" s="143"/>
      <c r="C371" s="143"/>
      <c r="D371" s="188"/>
      <c r="E371" s="143"/>
      <c r="F371" s="143"/>
      <c r="G371" s="143"/>
      <c r="H371" s="147"/>
    </row>
    <row r="372" spans="1:8" ht="15" customHeight="1" hidden="1">
      <c r="A372" s="184"/>
      <c r="B372" s="143"/>
      <c r="C372" s="143"/>
      <c r="D372" s="188"/>
      <c r="E372" s="143"/>
      <c r="F372" s="143"/>
      <c r="G372" s="143"/>
      <c r="H372" s="147"/>
    </row>
    <row r="373" spans="1:8" ht="15" customHeight="1" hidden="1">
      <c r="A373" s="184"/>
      <c r="B373" s="143"/>
      <c r="C373" s="143"/>
      <c r="D373" s="188"/>
      <c r="E373" s="143"/>
      <c r="F373" s="143"/>
      <c r="G373" s="143"/>
      <c r="H373" s="147"/>
    </row>
    <row r="374" spans="1:8" ht="15" customHeight="1" hidden="1">
      <c r="A374" s="184"/>
      <c r="B374" s="143"/>
      <c r="C374" s="143"/>
      <c r="D374" s="188"/>
      <c r="E374" s="143"/>
      <c r="F374" s="143"/>
      <c r="G374" s="143"/>
      <c r="H374" s="147"/>
    </row>
    <row r="375" spans="1:8" ht="15" customHeight="1" hidden="1">
      <c r="A375" s="184"/>
      <c r="B375" s="143"/>
      <c r="C375" s="143"/>
      <c r="D375" s="188"/>
      <c r="E375" s="143"/>
      <c r="F375" s="143"/>
      <c r="G375" s="143"/>
      <c r="H375" s="147"/>
    </row>
    <row r="376" spans="1:8" ht="15" customHeight="1" hidden="1">
      <c r="A376" s="184"/>
      <c r="B376" s="143"/>
      <c r="C376" s="143"/>
      <c r="D376" s="188"/>
      <c r="E376" s="143"/>
      <c r="F376" s="143"/>
      <c r="G376" s="143"/>
      <c r="H376" s="147"/>
    </row>
    <row r="377" spans="1:8" ht="15" customHeight="1" hidden="1">
      <c r="A377" s="184"/>
      <c r="B377" s="143"/>
      <c r="C377" s="143"/>
      <c r="D377" s="188"/>
      <c r="E377" s="143"/>
      <c r="F377" s="143"/>
      <c r="G377" s="143"/>
      <c r="H377" s="147"/>
    </row>
    <row r="378" spans="1:8" ht="15" customHeight="1" hidden="1">
      <c r="A378" s="184"/>
      <c r="B378" s="143"/>
      <c r="C378" s="143"/>
      <c r="D378" s="188"/>
      <c r="E378" s="143"/>
      <c r="F378" s="143"/>
      <c r="G378" s="143"/>
      <c r="H378" s="147"/>
    </row>
    <row r="379" spans="1:8" ht="15" customHeight="1" hidden="1">
      <c r="A379" s="184"/>
      <c r="B379" s="143"/>
      <c r="C379" s="143"/>
      <c r="D379" s="188"/>
      <c r="E379" s="143"/>
      <c r="F379" s="143"/>
      <c r="G379" s="143"/>
      <c r="H379" s="147"/>
    </row>
    <row r="380" spans="1:8" ht="15" customHeight="1" hidden="1">
      <c r="A380" s="184"/>
      <c r="B380" s="143"/>
      <c r="C380" s="143"/>
      <c r="D380" s="188"/>
      <c r="E380" s="143"/>
      <c r="F380" s="143"/>
      <c r="G380" s="143"/>
      <c r="H380" s="147"/>
    </row>
    <row r="381" spans="1:8" ht="15" customHeight="1" hidden="1">
      <c r="A381" s="184"/>
      <c r="B381" s="143"/>
      <c r="C381" s="143"/>
      <c r="D381" s="188"/>
      <c r="E381" s="143"/>
      <c r="F381" s="143"/>
      <c r="G381" s="143"/>
      <c r="H381" s="147"/>
    </row>
    <row r="382" spans="1:8" ht="15" customHeight="1" hidden="1">
      <c r="A382" s="184"/>
      <c r="B382" s="143"/>
      <c r="C382" s="143"/>
      <c r="D382" s="188"/>
      <c r="E382" s="143"/>
      <c r="F382" s="143"/>
      <c r="G382" s="143"/>
      <c r="H382" s="147"/>
    </row>
    <row r="383" spans="1:8" ht="15" customHeight="1" hidden="1">
      <c r="A383" s="184"/>
      <c r="B383" s="143"/>
      <c r="C383" s="143"/>
      <c r="D383" s="188"/>
      <c r="E383" s="143"/>
      <c r="F383" s="143"/>
      <c r="G383" s="143"/>
      <c r="H383" s="147"/>
    </row>
    <row r="384" spans="1:8" ht="15" customHeight="1" hidden="1">
      <c r="A384" s="184"/>
      <c r="B384" s="143"/>
      <c r="C384" s="143"/>
      <c r="D384" s="188"/>
      <c r="E384" s="143"/>
      <c r="F384" s="143"/>
      <c r="G384" s="143"/>
      <c r="H384" s="147"/>
    </row>
    <row r="385" spans="1:8" ht="15" customHeight="1" hidden="1">
      <c r="A385" s="184"/>
      <c r="B385" s="143"/>
      <c r="C385" s="143"/>
      <c r="D385" s="188"/>
      <c r="E385" s="143"/>
      <c r="F385" s="143"/>
      <c r="G385" s="143"/>
      <c r="H385" s="147"/>
    </row>
    <row r="386" spans="1:8" ht="15" customHeight="1" hidden="1">
      <c r="A386" s="184"/>
      <c r="B386" s="143"/>
      <c r="C386" s="143"/>
      <c r="D386" s="188"/>
      <c r="E386" s="143"/>
      <c r="F386" s="143"/>
      <c r="G386" s="143"/>
      <c r="H386" s="147"/>
    </row>
    <row r="387" spans="1:8" ht="15" customHeight="1" hidden="1">
      <c r="A387" s="184"/>
      <c r="B387" s="143"/>
      <c r="C387" s="143"/>
      <c r="D387" s="188"/>
      <c r="E387" s="143"/>
      <c r="F387" s="143"/>
      <c r="G387" s="143"/>
      <c r="H387" s="147"/>
    </row>
    <row r="388" spans="1:8" ht="15" customHeight="1" hidden="1">
      <c r="A388" s="184"/>
      <c r="B388" s="143"/>
      <c r="C388" s="143"/>
      <c r="D388" s="188"/>
      <c r="E388" s="143"/>
      <c r="F388" s="143"/>
      <c r="G388" s="143"/>
      <c r="H388" s="147"/>
    </row>
    <row r="389" spans="1:8" ht="15" customHeight="1" hidden="1">
      <c r="A389" s="184"/>
      <c r="B389" s="143"/>
      <c r="C389" s="143"/>
      <c r="D389" s="188"/>
      <c r="E389" s="143"/>
      <c r="F389" s="143"/>
      <c r="G389" s="143"/>
      <c r="H389" s="147"/>
    </row>
    <row r="390" spans="1:8" ht="15" customHeight="1" hidden="1">
      <c r="A390" s="184"/>
      <c r="B390" s="143"/>
      <c r="C390" s="143"/>
      <c r="D390" s="188"/>
      <c r="E390" s="143"/>
      <c r="F390" s="143"/>
      <c r="G390" s="143"/>
      <c r="H390" s="147"/>
    </row>
    <row r="391" spans="1:8" ht="15" customHeight="1" hidden="1">
      <c r="A391" s="184"/>
      <c r="B391" s="143"/>
      <c r="C391" s="143"/>
      <c r="D391" s="188"/>
      <c r="E391" s="143"/>
      <c r="F391" s="143"/>
      <c r="G391" s="143"/>
      <c r="H391" s="147"/>
    </row>
    <row r="392" spans="1:8" ht="15" customHeight="1" hidden="1">
      <c r="A392" s="184"/>
      <c r="B392" s="143"/>
      <c r="C392" s="143"/>
      <c r="D392" s="188"/>
      <c r="E392" s="143"/>
      <c r="F392" s="143"/>
      <c r="G392" s="143"/>
      <c r="H392" s="147"/>
    </row>
    <row r="393" spans="1:8" ht="15" customHeight="1" hidden="1">
      <c r="A393" s="184"/>
      <c r="B393" s="143"/>
      <c r="C393" s="143"/>
      <c r="D393" s="188"/>
      <c r="E393" s="143"/>
      <c r="F393" s="143"/>
      <c r="G393" s="143"/>
      <c r="H393" s="147"/>
    </row>
    <row r="394" spans="1:8" ht="15" customHeight="1" hidden="1">
      <c r="A394" s="184"/>
      <c r="B394" s="143"/>
      <c r="C394" s="143"/>
      <c r="D394" s="188"/>
      <c r="E394" s="143"/>
      <c r="F394" s="143"/>
      <c r="G394" s="143"/>
      <c r="H394" s="147"/>
    </row>
    <row r="395" spans="1:8" ht="15" customHeight="1" hidden="1">
      <c r="A395" s="184"/>
      <c r="B395" s="143"/>
      <c r="C395" s="143"/>
      <c r="D395" s="188"/>
      <c r="E395" s="143"/>
      <c r="F395" s="143"/>
      <c r="G395" s="143"/>
      <c r="H395" s="147"/>
    </row>
    <row r="396" spans="1:8" ht="15" customHeight="1" hidden="1">
      <c r="A396" s="184"/>
      <c r="B396" s="143"/>
      <c r="C396" s="143"/>
      <c r="D396" s="188"/>
      <c r="E396" s="143"/>
      <c r="F396" s="143"/>
      <c r="G396" s="143"/>
      <c r="H396" s="147"/>
    </row>
    <row r="397" spans="1:8" ht="15" customHeight="1" hidden="1">
      <c r="A397" s="184"/>
      <c r="B397" s="143"/>
      <c r="C397" s="143"/>
      <c r="D397" s="188"/>
      <c r="E397" s="143"/>
      <c r="F397" s="143"/>
      <c r="G397" s="143"/>
      <c r="H397" s="147"/>
    </row>
    <row r="398" spans="1:8" ht="15" customHeight="1" hidden="1">
      <c r="A398" s="184"/>
      <c r="B398" s="143"/>
      <c r="C398" s="143"/>
      <c r="D398" s="188"/>
      <c r="E398" s="143"/>
      <c r="F398" s="143"/>
      <c r="G398" s="143"/>
      <c r="H398" s="147"/>
    </row>
    <row r="399" spans="1:8" ht="15" customHeight="1" hidden="1">
      <c r="A399" s="184"/>
      <c r="B399" s="143"/>
      <c r="C399" s="143"/>
      <c r="D399" s="188"/>
      <c r="E399" s="143"/>
      <c r="F399" s="143"/>
      <c r="G399" s="143"/>
      <c r="H399" s="147"/>
    </row>
    <row r="400" spans="1:8" ht="15" customHeight="1" hidden="1">
      <c r="A400" s="184"/>
      <c r="B400" s="143"/>
      <c r="C400" s="143"/>
      <c r="D400" s="188"/>
      <c r="E400" s="143"/>
      <c r="F400" s="143"/>
      <c r="G400" s="143"/>
      <c r="H400" s="147"/>
    </row>
    <row r="401" spans="1:8" ht="15" customHeight="1" hidden="1">
      <c r="A401" s="184"/>
      <c r="B401" s="143"/>
      <c r="C401" s="143"/>
      <c r="D401" s="188"/>
      <c r="E401" s="143"/>
      <c r="F401" s="143"/>
      <c r="G401" s="143"/>
      <c r="H401" s="147"/>
    </row>
    <row r="402" spans="1:8" ht="15" customHeight="1" hidden="1">
      <c r="A402" s="184"/>
      <c r="B402" s="143"/>
      <c r="C402" s="143"/>
      <c r="D402" s="188"/>
      <c r="E402" s="143"/>
      <c r="F402" s="143"/>
      <c r="G402" s="143"/>
      <c r="H402" s="147"/>
    </row>
    <row r="403" spans="1:8" ht="15" customHeight="1" hidden="1">
      <c r="A403" s="184"/>
      <c r="B403" s="143"/>
      <c r="C403" s="143"/>
      <c r="D403" s="188"/>
      <c r="E403" s="143"/>
      <c r="F403" s="143"/>
      <c r="G403" s="143"/>
      <c r="H403" s="147"/>
    </row>
    <row r="404" spans="1:8" ht="15" customHeight="1" hidden="1">
      <c r="A404" s="184"/>
      <c r="B404" s="143"/>
      <c r="C404" s="143"/>
      <c r="D404" s="188"/>
      <c r="E404" s="143"/>
      <c r="F404" s="143"/>
      <c r="G404" s="143"/>
      <c r="H404" s="147"/>
    </row>
    <row r="405" spans="1:8" ht="15" customHeight="1" hidden="1">
      <c r="A405" s="184"/>
      <c r="B405" s="143"/>
      <c r="C405" s="143"/>
      <c r="D405" s="188"/>
      <c r="E405" s="143"/>
      <c r="F405" s="143"/>
      <c r="G405" s="143"/>
      <c r="H405" s="147"/>
    </row>
    <row r="406" spans="1:8" ht="15" customHeight="1" hidden="1">
      <c r="A406" s="184"/>
      <c r="B406" s="143"/>
      <c r="C406" s="143"/>
      <c r="D406" s="188"/>
      <c r="E406" s="143"/>
      <c r="F406" s="143"/>
      <c r="G406" s="143"/>
      <c r="H406" s="147"/>
    </row>
    <row r="407" spans="1:8" ht="15" customHeight="1" hidden="1">
      <c r="A407" s="184"/>
      <c r="B407" s="143"/>
      <c r="C407" s="143"/>
      <c r="D407" s="188"/>
      <c r="E407" s="143"/>
      <c r="F407" s="143"/>
      <c r="G407" s="143"/>
      <c r="H407" s="147"/>
    </row>
    <row r="408" spans="1:8" ht="15" customHeight="1" hidden="1">
      <c r="A408" s="184"/>
      <c r="B408" s="143"/>
      <c r="C408" s="143"/>
      <c r="D408" s="188"/>
      <c r="E408" s="143"/>
      <c r="F408" s="143"/>
      <c r="G408" s="143"/>
      <c r="H408" s="147"/>
    </row>
    <row r="409" spans="1:8" ht="15" customHeight="1" hidden="1">
      <c r="A409" s="184"/>
      <c r="B409" s="143"/>
      <c r="C409" s="143"/>
      <c r="D409" s="188"/>
      <c r="E409" s="143"/>
      <c r="F409" s="143"/>
      <c r="G409" s="143"/>
      <c r="H409" s="147"/>
    </row>
    <row r="410" spans="1:8" ht="15" customHeight="1" hidden="1">
      <c r="A410" s="184"/>
      <c r="B410" s="143"/>
      <c r="C410" s="143"/>
      <c r="D410" s="188"/>
      <c r="E410" s="143"/>
      <c r="F410" s="143"/>
      <c r="G410" s="143"/>
      <c r="H410" s="147"/>
    </row>
    <row r="411" spans="1:8" ht="15" customHeight="1" hidden="1">
      <c r="A411" s="184"/>
      <c r="B411" s="143"/>
      <c r="C411" s="143"/>
      <c r="D411" s="188"/>
      <c r="E411" s="143"/>
      <c r="F411" s="143"/>
      <c r="G411" s="143"/>
      <c r="H411" s="147"/>
    </row>
    <row r="412" spans="1:8" ht="15" customHeight="1" hidden="1">
      <c r="A412" s="184"/>
      <c r="B412" s="143"/>
      <c r="C412" s="143"/>
      <c r="D412" s="188"/>
      <c r="E412" s="143"/>
      <c r="F412" s="143"/>
      <c r="G412" s="143"/>
      <c r="H412" s="147"/>
    </row>
    <row r="413" spans="1:8" ht="15" customHeight="1" hidden="1">
      <c r="A413" s="184"/>
      <c r="B413" s="143"/>
      <c r="C413" s="143"/>
      <c r="D413" s="188"/>
      <c r="E413" s="143"/>
      <c r="F413" s="143"/>
      <c r="G413" s="143"/>
      <c r="H413" s="147"/>
    </row>
    <row r="414" spans="1:8" ht="15" customHeight="1" hidden="1">
      <c r="A414" s="184"/>
      <c r="B414" s="143"/>
      <c r="C414" s="143"/>
      <c r="D414" s="188"/>
      <c r="E414" s="143"/>
      <c r="F414" s="143"/>
      <c r="G414" s="143"/>
      <c r="H414" s="147"/>
    </row>
    <row r="415" spans="1:8" ht="15" customHeight="1" hidden="1">
      <c r="A415" s="184"/>
      <c r="B415" s="143"/>
      <c r="C415" s="143"/>
      <c r="D415" s="188"/>
      <c r="E415" s="143"/>
      <c r="F415" s="143"/>
      <c r="G415" s="143"/>
      <c r="H415" s="147"/>
    </row>
    <row r="416" spans="1:8" ht="15" customHeight="1" hidden="1">
      <c r="A416" s="184"/>
      <c r="B416" s="143"/>
      <c r="C416" s="143"/>
      <c r="D416" s="188"/>
      <c r="E416" s="143"/>
      <c r="F416" s="143"/>
      <c r="G416" s="143"/>
      <c r="H416" s="147"/>
    </row>
    <row r="417" spans="1:8" ht="15" customHeight="1" hidden="1">
      <c r="A417" s="184"/>
      <c r="B417" s="143"/>
      <c r="C417" s="143"/>
      <c r="D417" s="188"/>
      <c r="E417" s="143"/>
      <c r="F417" s="143"/>
      <c r="G417" s="143"/>
      <c r="H417" s="147"/>
    </row>
    <row r="418" spans="1:8" ht="15" customHeight="1" hidden="1">
      <c r="A418" s="184"/>
      <c r="B418" s="143"/>
      <c r="C418" s="143"/>
      <c r="D418" s="188"/>
      <c r="E418" s="143"/>
      <c r="F418" s="143"/>
      <c r="G418" s="143"/>
      <c r="H418" s="147"/>
    </row>
    <row r="419" spans="1:8" ht="15" customHeight="1" hidden="1">
      <c r="A419" s="184"/>
      <c r="B419" s="143"/>
      <c r="C419" s="143"/>
      <c r="D419" s="188"/>
      <c r="E419" s="143"/>
      <c r="F419" s="143"/>
      <c r="G419" s="143"/>
      <c r="H419" s="147"/>
    </row>
    <row r="420" spans="1:8" ht="15" customHeight="1" hidden="1">
      <c r="A420" s="184"/>
      <c r="B420" s="143"/>
      <c r="C420" s="143"/>
      <c r="D420" s="188"/>
      <c r="E420" s="143"/>
      <c r="F420" s="143"/>
      <c r="G420" s="143"/>
      <c r="H420" s="147"/>
    </row>
    <row r="421" spans="1:8" ht="15" customHeight="1" hidden="1">
      <c r="A421" s="184"/>
      <c r="B421" s="143"/>
      <c r="C421" s="143"/>
      <c r="D421" s="188"/>
      <c r="E421" s="143"/>
      <c r="F421" s="143"/>
      <c r="G421" s="143"/>
      <c r="H421" s="147"/>
    </row>
    <row r="422" spans="1:8" ht="15" customHeight="1" hidden="1">
      <c r="A422" s="184"/>
      <c r="B422" s="143"/>
      <c r="C422" s="143"/>
      <c r="D422" s="188"/>
      <c r="E422" s="143"/>
      <c r="F422" s="143"/>
      <c r="G422" s="143"/>
      <c r="H422" s="147"/>
    </row>
    <row r="423" spans="1:8" ht="15" customHeight="1" hidden="1">
      <c r="A423" s="184"/>
      <c r="B423" s="143"/>
      <c r="C423" s="143"/>
      <c r="D423" s="188"/>
      <c r="E423" s="143"/>
      <c r="F423" s="143"/>
      <c r="G423" s="143"/>
      <c r="H423" s="147"/>
    </row>
    <row r="424" spans="1:8" ht="15" customHeight="1" hidden="1">
      <c r="A424" s="184"/>
      <c r="B424" s="143"/>
      <c r="C424" s="143"/>
      <c r="D424" s="188"/>
      <c r="E424" s="143"/>
      <c r="F424" s="143"/>
      <c r="G424" s="143"/>
      <c r="H424" s="147"/>
    </row>
    <row r="425" spans="1:8" ht="15" customHeight="1" hidden="1">
      <c r="A425" s="184"/>
      <c r="B425" s="143"/>
      <c r="C425" s="143"/>
      <c r="D425" s="188"/>
      <c r="E425" s="143"/>
      <c r="F425" s="143"/>
      <c r="G425" s="143"/>
      <c r="H425" s="147"/>
    </row>
    <row r="426" spans="1:8" ht="15" customHeight="1" hidden="1">
      <c r="A426" s="184"/>
      <c r="B426" s="143"/>
      <c r="C426" s="143"/>
      <c r="D426" s="188"/>
      <c r="E426" s="143"/>
      <c r="F426" s="143"/>
      <c r="G426" s="143"/>
      <c r="H426" s="147"/>
    </row>
    <row r="427" spans="1:8" ht="15" customHeight="1" hidden="1">
      <c r="A427" s="184"/>
      <c r="B427" s="143"/>
      <c r="C427" s="143"/>
      <c r="D427" s="188"/>
      <c r="E427" s="143"/>
      <c r="F427" s="143"/>
      <c r="G427" s="143"/>
      <c r="H427" s="147"/>
    </row>
    <row r="428" spans="1:8" ht="15" customHeight="1" hidden="1">
      <c r="A428" s="184"/>
      <c r="B428" s="143"/>
      <c r="C428" s="143"/>
      <c r="D428" s="188"/>
      <c r="E428" s="143"/>
      <c r="F428" s="143"/>
      <c r="G428" s="143"/>
      <c r="H428" s="147"/>
    </row>
    <row r="429" spans="1:8" ht="15" customHeight="1" hidden="1">
      <c r="A429" s="184"/>
      <c r="B429" s="143"/>
      <c r="C429" s="143"/>
      <c r="D429" s="188"/>
      <c r="E429" s="143"/>
      <c r="F429" s="143"/>
      <c r="G429" s="143"/>
      <c r="H429" s="147"/>
    </row>
    <row r="430" spans="1:8" ht="15" customHeight="1" hidden="1">
      <c r="A430" s="184"/>
      <c r="B430" s="143"/>
      <c r="C430" s="143"/>
      <c r="D430" s="188"/>
      <c r="E430" s="143"/>
      <c r="F430" s="143"/>
      <c r="G430" s="143"/>
      <c r="H430" s="147"/>
    </row>
    <row r="431" spans="1:8" ht="15" customHeight="1" hidden="1">
      <c r="A431" s="184"/>
      <c r="B431" s="143"/>
      <c r="C431" s="143"/>
      <c r="D431" s="188"/>
      <c r="E431" s="143"/>
      <c r="F431" s="143"/>
      <c r="G431" s="143"/>
      <c r="H431" s="147"/>
    </row>
    <row r="432" spans="1:8" ht="15" customHeight="1" hidden="1">
      <c r="A432" s="184"/>
      <c r="B432" s="143"/>
      <c r="C432" s="143"/>
      <c r="D432" s="188"/>
      <c r="E432" s="143"/>
      <c r="F432" s="143"/>
      <c r="G432" s="143"/>
      <c r="H432" s="147"/>
    </row>
    <row r="433" spans="1:8" ht="15" customHeight="1" hidden="1">
      <c r="A433" s="184"/>
      <c r="B433" s="143"/>
      <c r="C433" s="143"/>
      <c r="D433" s="188"/>
      <c r="E433" s="143"/>
      <c r="F433" s="143"/>
      <c r="G433" s="143"/>
      <c r="H433" s="147"/>
    </row>
    <row r="434" spans="1:8" ht="15" customHeight="1" hidden="1">
      <c r="A434" s="184"/>
      <c r="B434" s="143"/>
      <c r="C434" s="143"/>
      <c r="D434" s="188"/>
      <c r="E434" s="143"/>
      <c r="F434" s="143"/>
      <c r="G434" s="143"/>
      <c r="H434" s="147"/>
    </row>
    <row r="435" spans="1:8" ht="15" customHeight="1" hidden="1">
      <c r="A435" s="184"/>
      <c r="B435" s="143"/>
      <c r="C435" s="143"/>
      <c r="D435" s="188"/>
      <c r="E435" s="143"/>
      <c r="F435" s="143"/>
      <c r="G435" s="143"/>
      <c r="H435" s="147"/>
    </row>
    <row r="436" spans="1:8" ht="15" customHeight="1" hidden="1">
      <c r="A436" s="184"/>
      <c r="B436" s="143"/>
      <c r="C436" s="143"/>
      <c r="D436" s="188"/>
      <c r="E436" s="143"/>
      <c r="F436" s="143"/>
      <c r="G436" s="143"/>
      <c r="H436" s="147"/>
    </row>
    <row r="437" spans="1:8" ht="15" customHeight="1" hidden="1">
      <c r="A437" s="184"/>
      <c r="B437" s="143"/>
      <c r="C437" s="143"/>
      <c r="D437" s="188"/>
      <c r="E437" s="143"/>
      <c r="F437" s="143"/>
      <c r="G437" s="143"/>
      <c r="H437" s="147"/>
    </row>
    <row r="438" spans="1:8" ht="15" customHeight="1" hidden="1">
      <c r="A438" s="184"/>
      <c r="B438" s="143"/>
      <c r="C438" s="143"/>
      <c r="D438" s="188"/>
      <c r="E438" s="143"/>
      <c r="F438" s="143"/>
      <c r="G438" s="143"/>
      <c r="H438" s="147"/>
    </row>
    <row r="439" spans="1:8" ht="15" customHeight="1" hidden="1">
      <c r="A439" s="184"/>
      <c r="B439" s="143"/>
      <c r="C439" s="143"/>
      <c r="D439" s="188"/>
      <c r="E439" s="143"/>
      <c r="F439" s="143"/>
      <c r="G439" s="143"/>
      <c r="H439" s="147"/>
    </row>
    <row r="440" spans="1:8" ht="15" customHeight="1" hidden="1">
      <c r="A440" s="184"/>
      <c r="B440" s="143"/>
      <c r="C440" s="143"/>
      <c r="D440" s="188"/>
      <c r="E440" s="143"/>
      <c r="F440" s="143"/>
      <c r="G440" s="143"/>
      <c r="H440" s="147"/>
    </row>
    <row r="441" spans="1:8" ht="15" customHeight="1" hidden="1">
      <c r="A441" s="184"/>
      <c r="B441" s="143"/>
      <c r="C441" s="143"/>
      <c r="D441" s="188"/>
      <c r="E441" s="143"/>
      <c r="F441" s="143"/>
      <c r="G441" s="143"/>
      <c r="H441" s="147"/>
    </row>
    <row r="442" spans="1:8" ht="15" customHeight="1" hidden="1">
      <c r="A442" s="184"/>
      <c r="B442" s="143"/>
      <c r="C442" s="143"/>
      <c r="D442" s="188"/>
      <c r="E442" s="143"/>
      <c r="F442" s="143"/>
      <c r="G442" s="143"/>
      <c r="H442" s="147"/>
    </row>
    <row r="443" spans="1:8" ht="15" customHeight="1" hidden="1">
      <c r="A443" s="184"/>
      <c r="B443" s="143"/>
      <c r="C443" s="143"/>
      <c r="D443" s="188"/>
      <c r="E443" s="143"/>
      <c r="F443" s="143"/>
      <c r="G443" s="143"/>
      <c r="H443" s="147"/>
    </row>
    <row r="444" spans="1:8" ht="15" customHeight="1" hidden="1">
      <c r="A444" s="184"/>
      <c r="B444" s="143"/>
      <c r="C444" s="143"/>
      <c r="D444" s="188"/>
      <c r="E444" s="143"/>
      <c r="F444" s="143"/>
      <c r="G444" s="143"/>
      <c r="H444" s="147"/>
    </row>
    <row r="445" spans="1:8" ht="15" customHeight="1" hidden="1">
      <c r="A445" s="184"/>
      <c r="B445" s="143"/>
      <c r="C445" s="143"/>
      <c r="D445" s="188"/>
      <c r="E445" s="143"/>
      <c r="F445" s="143"/>
      <c r="G445" s="143"/>
      <c r="H445" s="147"/>
    </row>
    <row r="446" spans="1:8" ht="15" customHeight="1" hidden="1">
      <c r="A446" s="184"/>
      <c r="B446" s="143"/>
      <c r="C446" s="143"/>
      <c r="D446" s="188"/>
      <c r="E446" s="143"/>
      <c r="F446" s="143"/>
      <c r="G446" s="143"/>
      <c r="H446" s="147"/>
    </row>
    <row r="447" spans="1:8" ht="15" customHeight="1" hidden="1">
      <c r="A447" s="184"/>
      <c r="B447" s="143"/>
      <c r="C447" s="143"/>
      <c r="D447" s="188"/>
      <c r="E447" s="143"/>
      <c r="F447" s="143"/>
      <c r="G447" s="143"/>
      <c r="H447" s="147"/>
    </row>
    <row r="448" spans="1:8" ht="15" customHeight="1" hidden="1">
      <c r="A448" s="184"/>
      <c r="B448" s="143"/>
      <c r="C448" s="143"/>
      <c r="D448" s="188"/>
      <c r="E448" s="143"/>
      <c r="F448" s="143"/>
      <c r="G448" s="143"/>
      <c r="H448" s="147"/>
    </row>
    <row r="449" spans="1:8" ht="15" customHeight="1" hidden="1">
      <c r="A449" s="184"/>
      <c r="B449" s="143"/>
      <c r="C449" s="143"/>
      <c r="D449" s="188"/>
      <c r="E449" s="143"/>
      <c r="F449" s="143"/>
      <c r="G449" s="143"/>
      <c r="H449" s="147"/>
    </row>
    <row r="450" spans="1:8" ht="15" customHeight="1" hidden="1">
      <c r="A450" s="184"/>
      <c r="B450" s="143"/>
      <c r="C450" s="143"/>
      <c r="D450" s="188"/>
      <c r="E450" s="143"/>
      <c r="F450" s="143"/>
      <c r="G450" s="143"/>
      <c r="H450" s="147"/>
    </row>
    <row r="451" spans="1:8" ht="15" customHeight="1" hidden="1">
      <c r="A451" s="184"/>
      <c r="B451" s="143"/>
      <c r="C451" s="143"/>
      <c r="D451" s="188"/>
      <c r="E451" s="143"/>
      <c r="F451" s="143"/>
      <c r="G451" s="143"/>
      <c r="H451" s="147"/>
    </row>
    <row r="452" spans="1:8" ht="15" customHeight="1" hidden="1">
      <c r="A452" s="184"/>
      <c r="B452" s="143"/>
      <c r="C452" s="143"/>
      <c r="D452" s="188"/>
      <c r="E452" s="143"/>
      <c r="F452" s="143"/>
      <c r="G452" s="143"/>
      <c r="H452" s="147"/>
    </row>
    <row r="453" spans="1:8" ht="15" customHeight="1" hidden="1">
      <c r="A453" s="184"/>
      <c r="B453" s="143"/>
      <c r="C453" s="143"/>
      <c r="D453" s="188"/>
      <c r="E453" s="143"/>
      <c r="F453" s="143"/>
      <c r="G453" s="143"/>
      <c r="H453" s="147"/>
    </row>
    <row r="454" spans="1:8" ht="15" customHeight="1" hidden="1">
      <c r="A454" s="184"/>
      <c r="B454" s="143"/>
      <c r="C454" s="143"/>
      <c r="D454" s="188"/>
      <c r="E454" s="143"/>
      <c r="F454" s="143"/>
      <c r="G454" s="143"/>
      <c r="H454" s="147"/>
    </row>
    <row r="455" spans="1:8" ht="15" customHeight="1" hidden="1">
      <c r="A455" s="184"/>
      <c r="B455" s="143"/>
      <c r="C455" s="143"/>
      <c r="D455" s="188"/>
      <c r="E455" s="143"/>
      <c r="F455" s="143"/>
      <c r="G455" s="143"/>
      <c r="H455" s="147"/>
    </row>
    <row r="456" spans="1:8" ht="15" customHeight="1" hidden="1">
      <c r="A456" s="184"/>
      <c r="B456" s="143"/>
      <c r="C456" s="143"/>
      <c r="D456" s="188"/>
      <c r="E456" s="143"/>
      <c r="F456" s="143"/>
      <c r="G456" s="143"/>
      <c r="H456" s="147"/>
    </row>
    <row r="457" spans="1:8" ht="15" customHeight="1" hidden="1">
      <c r="A457" s="184"/>
      <c r="B457" s="143"/>
      <c r="C457" s="143"/>
      <c r="D457" s="188"/>
      <c r="E457" s="143"/>
      <c r="F457" s="143"/>
      <c r="G457" s="143"/>
      <c r="H457" s="147"/>
    </row>
    <row r="458" spans="1:8" ht="15" customHeight="1" hidden="1">
      <c r="A458" s="184"/>
      <c r="B458" s="143"/>
      <c r="C458" s="143"/>
      <c r="D458" s="188"/>
      <c r="E458" s="143"/>
      <c r="F458" s="143"/>
      <c r="G458" s="143"/>
      <c r="H458" s="147"/>
    </row>
    <row r="459" spans="1:8" ht="15" customHeight="1" hidden="1">
      <c r="A459" s="184"/>
      <c r="B459" s="143"/>
      <c r="C459" s="143"/>
      <c r="D459" s="188"/>
      <c r="E459" s="143"/>
      <c r="F459" s="143"/>
      <c r="G459" s="143"/>
      <c r="H459" s="147"/>
    </row>
    <row r="460" spans="1:8" ht="15" customHeight="1" hidden="1">
      <c r="A460" s="184"/>
      <c r="B460" s="143"/>
      <c r="C460" s="143"/>
      <c r="D460" s="188"/>
      <c r="E460" s="143"/>
      <c r="F460" s="143"/>
      <c r="G460" s="143"/>
      <c r="H460" s="147"/>
    </row>
    <row r="461" spans="1:8" ht="15" customHeight="1" hidden="1">
      <c r="A461" s="184"/>
      <c r="B461" s="143"/>
      <c r="C461" s="143"/>
      <c r="D461" s="188"/>
      <c r="E461" s="143"/>
      <c r="F461" s="143"/>
      <c r="G461" s="143"/>
      <c r="H461" s="147"/>
    </row>
    <row r="462" spans="1:8" ht="15" customHeight="1" hidden="1">
      <c r="A462" s="184"/>
      <c r="B462" s="143"/>
      <c r="C462" s="143"/>
      <c r="D462" s="188"/>
      <c r="E462" s="143"/>
      <c r="F462" s="143"/>
      <c r="G462" s="143"/>
      <c r="H462" s="147"/>
    </row>
    <row r="463" spans="1:8" ht="15" customHeight="1" hidden="1">
      <c r="A463" s="184"/>
      <c r="B463" s="143"/>
      <c r="C463" s="143"/>
      <c r="D463" s="188"/>
      <c r="E463" s="143"/>
      <c r="F463" s="143"/>
      <c r="G463" s="143"/>
      <c r="H463" s="147"/>
    </row>
    <row r="464" spans="1:8" ht="15" customHeight="1" hidden="1">
      <c r="A464" s="184"/>
      <c r="B464" s="143"/>
      <c r="C464" s="143"/>
      <c r="D464" s="188"/>
      <c r="E464" s="143"/>
      <c r="F464" s="143"/>
      <c r="G464" s="143"/>
      <c r="H464" s="147"/>
    </row>
    <row r="465" spans="1:8" ht="15" customHeight="1" hidden="1">
      <c r="A465" s="184"/>
      <c r="B465" s="143"/>
      <c r="C465" s="143"/>
      <c r="D465" s="188"/>
      <c r="E465" s="143"/>
      <c r="F465" s="143"/>
      <c r="G465" s="143"/>
      <c r="H465" s="147"/>
    </row>
    <row r="466" spans="1:8" ht="15" customHeight="1" hidden="1">
      <c r="A466" s="184"/>
      <c r="B466" s="143"/>
      <c r="C466" s="143"/>
      <c r="D466" s="188"/>
      <c r="E466" s="143"/>
      <c r="F466" s="143"/>
      <c r="G466" s="143"/>
      <c r="H466" s="147"/>
    </row>
    <row r="467" spans="1:8" ht="15" customHeight="1" hidden="1">
      <c r="A467" s="184"/>
      <c r="B467" s="143"/>
      <c r="C467" s="143"/>
      <c r="D467" s="188"/>
      <c r="E467" s="143"/>
      <c r="F467" s="143"/>
      <c r="G467" s="143"/>
      <c r="H467" s="147"/>
    </row>
    <row r="468" spans="1:8" ht="15" customHeight="1" hidden="1">
      <c r="A468" s="184"/>
      <c r="B468" s="143"/>
      <c r="C468" s="143"/>
      <c r="D468" s="188"/>
      <c r="E468" s="143"/>
      <c r="F468" s="143"/>
      <c r="G468" s="143"/>
      <c r="H468" s="147"/>
    </row>
    <row r="469" spans="1:8" ht="15" customHeight="1" hidden="1">
      <c r="A469" s="184"/>
      <c r="B469" s="143"/>
      <c r="C469" s="143"/>
      <c r="D469" s="188"/>
      <c r="E469" s="143"/>
      <c r="F469" s="143"/>
      <c r="G469" s="143"/>
      <c r="H469" s="147"/>
    </row>
    <row r="470" spans="1:8" ht="15" customHeight="1" hidden="1">
      <c r="A470" s="184"/>
      <c r="B470" s="143"/>
      <c r="C470" s="143"/>
      <c r="D470" s="188"/>
      <c r="E470" s="143"/>
      <c r="F470" s="143"/>
      <c r="G470" s="143"/>
      <c r="H470" s="147"/>
    </row>
    <row r="471" spans="1:8" ht="15" customHeight="1" hidden="1">
      <c r="A471" s="184"/>
      <c r="B471" s="143"/>
      <c r="C471" s="143"/>
      <c r="D471" s="188"/>
      <c r="E471" s="143"/>
      <c r="F471" s="143"/>
      <c r="G471" s="143"/>
      <c r="H471" s="147"/>
    </row>
    <row r="472" spans="1:8" ht="15" customHeight="1" hidden="1">
      <c r="A472" s="184"/>
      <c r="B472" s="143"/>
      <c r="C472" s="143"/>
      <c r="D472" s="188"/>
      <c r="E472" s="143"/>
      <c r="F472" s="143"/>
      <c r="G472" s="143"/>
      <c r="H472" s="147"/>
    </row>
    <row r="473" spans="1:8" ht="15" customHeight="1" hidden="1">
      <c r="A473" s="184"/>
      <c r="B473" s="143"/>
      <c r="C473" s="143"/>
      <c r="D473" s="188"/>
      <c r="E473" s="143"/>
      <c r="F473" s="143"/>
      <c r="G473" s="143"/>
      <c r="H473" s="147"/>
    </row>
    <row r="474" spans="1:8" ht="15" customHeight="1" hidden="1">
      <c r="A474" s="184"/>
      <c r="B474" s="143"/>
      <c r="C474" s="143"/>
      <c r="D474" s="188"/>
      <c r="E474" s="143"/>
      <c r="F474" s="143"/>
      <c r="G474" s="143"/>
      <c r="H474" s="147"/>
    </row>
    <row r="475" spans="1:8" ht="15" customHeight="1" hidden="1">
      <c r="A475" s="184"/>
      <c r="B475" s="143"/>
      <c r="C475" s="143"/>
      <c r="D475" s="188"/>
      <c r="E475" s="143"/>
      <c r="F475" s="143"/>
      <c r="G475" s="143"/>
      <c r="H475" s="147"/>
    </row>
    <row r="476" spans="1:8" ht="15" customHeight="1" hidden="1">
      <c r="A476" s="184"/>
      <c r="B476" s="143"/>
      <c r="C476" s="143"/>
      <c r="D476" s="188"/>
      <c r="E476" s="143"/>
      <c r="F476" s="143"/>
      <c r="G476" s="143"/>
      <c r="H476" s="147"/>
    </row>
    <row r="477" spans="1:8" ht="15" customHeight="1" hidden="1">
      <c r="A477" s="184"/>
      <c r="B477" s="143"/>
      <c r="C477" s="143"/>
      <c r="D477" s="188"/>
      <c r="E477" s="143"/>
      <c r="F477" s="143"/>
      <c r="G477" s="143"/>
      <c r="H477" s="147"/>
    </row>
    <row r="478" spans="1:8" ht="15" customHeight="1" hidden="1">
      <c r="A478" s="184"/>
      <c r="B478" s="143"/>
      <c r="C478" s="143"/>
      <c r="D478" s="188"/>
      <c r="E478" s="143"/>
      <c r="F478" s="143"/>
      <c r="G478" s="143"/>
      <c r="H478" s="147"/>
    </row>
    <row r="479" spans="1:8" ht="15" customHeight="1" hidden="1">
      <c r="A479" s="184"/>
      <c r="B479" s="143"/>
      <c r="C479" s="143"/>
      <c r="D479" s="188"/>
      <c r="E479" s="143"/>
      <c r="F479" s="143"/>
      <c r="G479" s="143"/>
      <c r="H479" s="147"/>
    </row>
    <row r="480" spans="1:8" ht="15" customHeight="1" hidden="1">
      <c r="A480" s="184"/>
      <c r="B480" s="143"/>
      <c r="C480" s="143"/>
      <c r="D480" s="188"/>
      <c r="E480" s="143"/>
      <c r="F480" s="143"/>
      <c r="G480" s="143"/>
      <c r="H480" s="147"/>
    </row>
    <row r="481" spans="1:8" ht="15" customHeight="1" hidden="1">
      <c r="A481" s="184"/>
      <c r="B481" s="143"/>
      <c r="C481" s="143"/>
      <c r="D481" s="188"/>
      <c r="E481" s="143"/>
      <c r="F481" s="143"/>
      <c r="G481" s="143"/>
      <c r="H481" s="147"/>
    </row>
    <row r="482" spans="1:8" ht="15" customHeight="1" hidden="1">
      <c r="A482" s="184"/>
      <c r="B482" s="143"/>
      <c r="C482" s="143"/>
      <c r="D482" s="188"/>
      <c r="E482" s="143"/>
      <c r="F482" s="143"/>
      <c r="G482" s="143"/>
      <c r="H482" s="147"/>
    </row>
    <row r="483" spans="1:8" ht="15" customHeight="1" hidden="1">
      <c r="A483" s="184"/>
      <c r="B483" s="143"/>
      <c r="C483" s="143"/>
      <c r="D483" s="188"/>
      <c r="E483" s="143"/>
      <c r="F483" s="143"/>
      <c r="G483" s="143"/>
      <c r="H483" s="147"/>
    </row>
    <row r="484" spans="1:8" ht="15" customHeight="1" hidden="1">
      <c r="A484" s="184"/>
      <c r="B484" s="143"/>
      <c r="C484" s="143"/>
      <c r="D484" s="188"/>
      <c r="E484" s="143"/>
      <c r="F484" s="143"/>
      <c r="G484" s="143"/>
      <c r="H484" s="147"/>
    </row>
    <row r="485" spans="1:8" ht="15" customHeight="1" hidden="1">
      <c r="A485" s="184"/>
      <c r="B485" s="143"/>
      <c r="C485" s="143"/>
      <c r="D485" s="188"/>
      <c r="E485" s="143"/>
      <c r="F485" s="143"/>
      <c r="G485" s="143"/>
      <c r="H485" s="147"/>
    </row>
    <row r="486" spans="1:8" ht="15" customHeight="1" hidden="1">
      <c r="A486" s="184"/>
      <c r="B486" s="143"/>
      <c r="C486" s="143"/>
      <c r="D486" s="188"/>
      <c r="E486" s="143"/>
      <c r="F486" s="143"/>
      <c r="G486" s="143"/>
      <c r="H486" s="147"/>
    </row>
    <row r="487" spans="1:8" ht="15" customHeight="1" hidden="1">
      <c r="A487" s="184"/>
      <c r="B487" s="143"/>
      <c r="C487" s="143"/>
      <c r="D487" s="188"/>
      <c r="E487" s="143"/>
      <c r="F487" s="143"/>
      <c r="G487" s="143"/>
      <c r="H487" s="147"/>
    </row>
    <row r="488" spans="1:8" ht="15" customHeight="1" hidden="1">
      <c r="A488" s="184"/>
      <c r="B488" s="143"/>
      <c r="C488" s="143"/>
      <c r="D488" s="188"/>
      <c r="E488" s="143"/>
      <c r="F488" s="143"/>
      <c r="G488" s="143"/>
      <c r="H488" s="147"/>
    </row>
    <row r="489" spans="1:8" ht="15" customHeight="1" hidden="1">
      <c r="A489" s="184"/>
      <c r="B489" s="143"/>
      <c r="C489" s="143"/>
      <c r="D489" s="188"/>
      <c r="E489" s="143"/>
      <c r="F489" s="143"/>
      <c r="G489" s="143"/>
      <c r="H489" s="147"/>
    </row>
    <row r="490" spans="1:8" ht="15" customHeight="1" hidden="1">
      <c r="A490" s="184"/>
      <c r="B490" s="143"/>
      <c r="C490" s="143"/>
      <c r="D490" s="188"/>
      <c r="E490" s="143"/>
      <c r="F490" s="143"/>
      <c r="G490" s="143"/>
      <c r="H490" s="147"/>
    </row>
    <row r="491" spans="1:8" ht="15" customHeight="1" hidden="1">
      <c r="A491" s="184"/>
      <c r="B491" s="143"/>
      <c r="C491" s="143"/>
      <c r="D491" s="188"/>
      <c r="E491" s="143"/>
      <c r="F491" s="143"/>
      <c r="G491" s="143"/>
      <c r="H491" s="147"/>
    </row>
    <row r="492" spans="1:8" ht="15" customHeight="1" hidden="1">
      <c r="A492" s="184"/>
      <c r="B492" s="143"/>
      <c r="C492" s="143"/>
      <c r="D492" s="188"/>
      <c r="E492" s="143"/>
      <c r="F492" s="143"/>
      <c r="G492" s="143"/>
      <c r="H492" s="147"/>
    </row>
    <row r="493" spans="1:8" ht="15" customHeight="1" hidden="1">
      <c r="A493" s="184"/>
      <c r="B493" s="143"/>
      <c r="C493" s="143"/>
      <c r="D493" s="188"/>
      <c r="E493" s="143"/>
      <c r="F493" s="143"/>
      <c r="G493" s="143"/>
      <c r="H493" s="147"/>
    </row>
    <row r="494" spans="1:8" ht="15" customHeight="1" hidden="1">
      <c r="A494" s="184"/>
      <c r="B494" s="143"/>
      <c r="C494" s="143"/>
      <c r="D494" s="188"/>
      <c r="E494" s="143"/>
      <c r="F494" s="143"/>
      <c r="G494" s="143"/>
      <c r="H494" s="147"/>
    </row>
    <row r="495" spans="1:8" ht="15" customHeight="1" hidden="1">
      <c r="A495" s="184"/>
      <c r="B495" s="143"/>
      <c r="C495" s="143"/>
      <c r="D495" s="188"/>
      <c r="E495" s="143"/>
      <c r="F495" s="143"/>
      <c r="G495" s="143"/>
      <c r="H495" s="147"/>
    </row>
    <row r="496" spans="1:8" ht="15" customHeight="1" hidden="1">
      <c r="A496" s="184"/>
      <c r="B496" s="143"/>
      <c r="C496" s="143"/>
      <c r="D496" s="188"/>
      <c r="E496" s="143"/>
      <c r="F496" s="143"/>
      <c r="G496" s="143"/>
      <c r="H496" s="147"/>
    </row>
    <row r="497" spans="1:8" ht="15" customHeight="1" hidden="1">
      <c r="A497" s="184"/>
      <c r="B497" s="143"/>
      <c r="C497" s="143"/>
      <c r="D497" s="188"/>
      <c r="E497" s="143"/>
      <c r="F497" s="143"/>
      <c r="G497" s="143"/>
      <c r="H497" s="147"/>
    </row>
    <row r="498" spans="1:8" ht="15" customHeight="1" hidden="1">
      <c r="A498" s="184"/>
      <c r="B498" s="143"/>
      <c r="C498" s="143"/>
      <c r="D498" s="188"/>
      <c r="E498" s="143"/>
      <c r="F498" s="143"/>
      <c r="G498" s="143"/>
      <c r="H498" s="147"/>
    </row>
    <row r="499" spans="1:8" ht="15" customHeight="1" hidden="1">
      <c r="A499" s="184"/>
      <c r="B499" s="143"/>
      <c r="C499" s="143"/>
      <c r="D499" s="188"/>
      <c r="E499" s="143"/>
      <c r="F499" s="143"/>
      <c r="G499" s="143"/>
      <c r="H499" s="147"/>
    </row>
    <row r="500" spans="1:8" ht="15" customHeight="1" hidden="1">
      <c r="A500" s="184"/>
      <c r="B500" s="143"/>
      <c r="C500" s="143"/>
      <c r="D500" s="188"/>
      <c r="E500" s="143"/>
      <c r="F500" s="143"/>
      <c r="G500" s="143"/>
      <c r="H500" s="147"/>
    </row>
    <row r="501" spans="1:8" ht="15" customHeight="1" hidden="1">
      <c r="A501" s="184"/>
      <c r="B501" s="143"/>
      <c r="C501" s="143"/>
      <c r="D501" s="188"/>
      <c r="E501" s="143"/>
      <c r="F501" s="143"/>
      <c r="G501" s="143"/>
      <c r="H501" s="147"/>
    </row>
    <row r="502" spans="1:8" ht="15" customHeight="1" hidden="1">
      <c r="A502" s="184"/>
      <c r="B502" s="143"/>
      <c r="C502" s="143"/>
      <c r="D502" s="188"/>
      <c r="E502" s="143"/>
      <c r="F502" s="143"/>
      <c r="G502" s="143"/>
      <c r="H502" s="147"/>
    </row>
    <row r="503" spans="1:8" ht="15" customHeight="1" hidden="1">
      <c r="A503" s="184"/>
      <c r="B503" s="143"/>
      <c r="C503" s="143"/>
      <c r="D503" s="188"/>
      <c r="E503" s="143"/>
      <c r="F503" s="143"/>
      <c r="G503" s="143"/>
      <c r="H503" s="147"/>
    </row>
    <row r="504" spans="1:8" ht="15" customHeight="1" hidden="1">
      <c r="A504" s="184"/>
      <c r="B504" s="143"/>
      <c r="C504" s="143"/>
      <c r="D504" s="188"/>
      <c r="E504" s="143"/>
      <c r="F504" s="143"/>
      <c r="G504" s="143"/>
      <c r="H504" s="147"/>
    </row>
    <row r="505" spans="1:8" ht="15" customHeight="1" hidden="1">
      <c r="A505" s="184"/>
      <c r="B505" s="143"/>
      <c r="C505" s="143"/>
      <c r="D505" s="188"/>
      <c r="E505" s="143"/>
      <c r="F505" s="143"/>
      <c r="G505" s="143"/>
      <c r="H505" s="147"/>
    </row>
    <row r="506" spans="1:8" ht="15" customHeight="1" hidden="1">
      <c r="A506" s="184"/>
      <c r="B506" s="143"/>
      <c r="C506" s="143"/>
      <c r="D506" s="188"/>
      <c r="E506" s="143"/>
      <c r="F506" s="143"/>
      <c r="G506" s="143"/>
      <c r="H506" s="147"/>
    </row>
    <row r="507" spans="1:8" ht="15" customHeight="1" hidden="1">
      <c r="A507" s="184"/>
      <c r="B507" s="143"/>
      <c r="C507" s="143"/>
      <c r="D507" s="188"/>
      <c r="E507" s="143"/>
      <c r="F507" s="143"/>
      <c r="G507" s="143"/>
      <c r="H507" s="147"/>
    </row>
    <row r="508" spans="1:8" ht="15" customHeight="1" hidden="1">
      <c r="A508" s="184"/>
      <c r="B508" s="143"/>
      <c r="C508" s="143"/>
      <c r="D508" s="188"/>
      <c r="E508" s="143"/>
      <c r="F508" s="143"/>
      <c r="G508" s="143"/>
      <c r="H508" s="147"/>
    </row>
    <row r="509" spans="1:8" ht="15" customHeight="1" hidden="1">
      <c r="A509" s="184"/>
      <c r="B509" s="143"/>
      <c r="C509" s="143"/>
      <c r="D509" s="188"/>
      <c r="E509" s="143"/>
      <c r="F509" s="143"/>
      <c r="G509" s="143"/>
      <c r="H509" s="147"/>
    </row>
    <row r="510" spans="1:8" ht="15" customHeight="1" hidden="1">
      <c r="A510" s="184"/>
      <c r="B510" s="143"/>
      <c r="C510" s="143"/>
      <c r="D510" s="188"/>
      <c r="E510" s="143"/>
      <c r="F510" s="143"/>
      <c r="G510" s="143"/>
      <c r="H510" s="147"/>
    </row>
    <row r="511" spans="1:8" ht="15" customHeight="1" hidden="1">
      <c r="A511" s="184"/>
      <c r="B511" s="143"/>
      <c r="C511" s="143"/>
      <c r="D511" s="188"/>
      <c r="E511" s="143"/>
      <c r="F511" s="143"/>
      <c r="G511" s="143"/>
      <c r="H511" s="147"/>
    </row>
    <row r="512" spans="1:8" ht="15" customHeight="1" hidden="1">
      <c r="A512" s="184"/>
      <c r="B512" s="143"/>
      <c r="C512" s="143"/>
      <c r="D512" s="188"/>
      <c r="E512" s="143"/>
      <c r="F512" s="143"/>
      <c r="G512" s="143"/>
      <c r="H512" s="147"/>
    </row>
    <row r="513" spans="1:8" ht="15" customHeight="1" hidden="1">
      <c r="A513" s="184"/>
      <c r="B513" s="143"/>
      <c r="C513" s="143"/>
      <c r="D513" s="188"/>
      <c r="E513" s="143"/>
      <c r="F513" s="143"/>
      <c r="G513" s="143"/>
      <c r="H513" s="147"/>
    </row>
    <row r="514" spans="1:8" ht="15" customHeight="1" hidden="1">
      <c r="A514" s="184"/>
      <c r="B514" s="143"/>
      <c r="C514" s="143"/>
      <c r="D514" s="188"/>
      <c r="E514" s="143"/>
      <c r="F514" s="143"/>
      <c r="G514" s="143"/>
      <c r="H514" s="147"/>
    </row>
    <row r="515" spans="1:8" ht="15" customHeight="1" hidden="1">
      <c r="A515" s="184"/>
      <c r="B515" s="143"/>
      <c r="C515" s="143"/>
      <c r="D515" s="188"/>
      <c r="E515" s="143"/>
      <c r="F515" s="143"/>
      <c r="G515" s="143"/>
      <c r="H515" s="147"/>
    </row>
    <row r="516" spans="1:8" ht="15" customHeight="1" hidden="1">
      <c r="A516" s="184"/>
      <c r="B516" s="143"/>
      <c r="C516" s="143"/>
      <c r="D516" s="188"/>
      <c r="E516" s="143"/>
      <c r="F516" s="143"/>
      <c r="G516" s="143"/>
      <c r="H516" s="147"/>
    </row>
    <row r="517" spans="1:8" ht="15" customHeight="1" hidden="1">
      <c r="A517" s="184"/>
      <c r="B517" s="143"/>
      <c r="C517" s="143"/>
      <c r="D517" s="188"/>
      <c r="E517" s="143"/>
      <c r="F517" s="143"/>
      <c r="G517" s="143"/>
      <c r="H517" s="147"/>
    </row>
    <row r="518" spans="1:8" ht="15" customHeight="1" hidden="1">
      <c r="A518" s="184"/>
      <c r="B518" s="143"/>
      <c r="C518" s="143"/>
      <c r="D518" s="188"/>
      <c r="E518" s="143"/>
      <c r="F518" s="143"/>
      <c r="G518" s="143"/>
      <c r="H518" s="147"/>
    </row>
    <row r="519" spans="1:8" ht="15" customHeight="1" hidden="1">
      <c r="A519" s="184"/>
      <c r="B519" s="143"/>
      <c r="C519" s="143"/>
      <c r="D519" s="188"/>
      <c r="E519" s="143"/>
      <c r="F519" s="143"/>
      <c r="G519" s="143"/>
      <c r="H519" s="147"/>
    </row>
    <row r="520" spans="1:8" ht="15" customHeight="1" hidden="1">
      <c r="A520" s="184"/>
      <c r="B520" s="143"/>
      <c r="C520" s="143"/>
      <c r="D520" s="188"/>
      <c r="E520" s="143"/>
      <c r="F520" s="143"/>
      <c r="G520" s="143"/>
      <c r="H520" s="147"/>
    </row>
    <row r="521" spans="1:8" ht="15" customHeight="1" hidden="1">
      <c r="A521" s="184"/>
      <c r="B521" s="143"/>
      <c r="C521" s="143"/>
      <c r="D521" s="188"/>
      <c r="E521" s="143"/>
      <c r="F521" s="143"/>
      <c r="G521" s="143"/>
      <c r="H521" s="147"/>
    </row>
    <row r="522" spans="1:8" ht="15" customHeight="1" hidden="1">
      <c r="A522" s="184"/>
      <c r="B522" s="143"/>
      <c r="C522" s="143"/>
      <c r="D522" s="188"/>
      <c r="E522" s="143"/>
      <c r="F522" s="143"/>
      <c r="G522" s="143"/>
      <c r="H522" s="147"/>
    </row>
    <row r="523" spans="1:8" ht="15" customHeight="1" hidden="1">
      <c r="A523" s="184"/>
      <c r="B523" s="143"/>
      <c r="C523" s="143"/>
      <c r="D523" s="188"/>
      <c r="E523" s="143"/>
      <c r="F523" s="143"/>
      <c r="G523" s="143"/>
      <c r="H523" s="147"/>
    </row>
    <row r="524" spans="1:8" ht="15" customHeight="1" hidden="1">
      <c r="A524" s="184"/>
      <c r="B524" s="143"/>
      <c r="C524" s="143"/>
      <c r="D524" s="188"/>
      <c r="E524" s="143"/>
      <c r="F524" s="143"/>
      <c r="G524" s="143"/>
      <c r="H524" s="147"/>
    </row>
    <row r="525" spans="1:8" ht="15" customHeight="1" hidden="1">
      <c r="A525" s="184"/>
      <c r="B525" s="143"/>
      <c r="C525" s="143"/>
      <c r="D525" s="188"/>
      <c r="E525" s="143"/>
      <c r="F525" s="143"/>
      <c r="G525" s="143"/>
      <c r="H525" s="147"/>
    </row>
    <row r="526" spans="1:8" ht="15" customHeight="1" hidden="1">
      <c r="A526" s="184"/>
      <c r="B526" s="143"/>
      <c r="C526" s="143"/>
      <c r="D526" s="188"/>
      <c r="E526" s="143"/>
      <c r="F526" s="143"/>
      <c r="G526" s="143"/>
      <c r="H526" s="147"/>
    </row>
    <row r="527" spans="1:8" ht="15" customHeight="1" hidden="1">
      <c r="A527" s="184"/>
      <c r="B527" s="143"/>
      <c r="C527" s="143"/>
      <c r="D527" s="188"/>
      <c r="E527" s="143"/>
      <c r="F527" s="143"/>
      <c r="G527" s="143"/>
      <c r="H527" s="147"/>
    </row>
    <row r="528" spans="1:8" ht="15" customHeight="1" hidden="1">
      <c r="A528" s="184"/>
      <c r="B528" s="143"/>
      <c r="C528" s="143"/>
      <c r="D528" s="188"/>
      <c r="E528" s="143"/>
      <c r="F528" s="143"/>
      <c r="G528" s="143"/>
      <c r="H528" s="147"/>
    </row>
    <row r="529" spans="1:8" ht="15" customHeight="1" hidden="1">
      <c r="A529" s="184"/>
      <c r="B529" s="143"/>
      <c r="C529" s="143"/>
      <c r="D529" s="188"/>
      <c r="E529" s="143"/>
      <c r="F529" s="143"/>
      <c r="G529" s="143"/>
      <c r="H529" s="147"/>
    </row>
    <row r="530" spans="1:8" ht="15" customHeight="1" hidden="1">
      <c r="A530" s="184"/>
      <c r="B530" s="143"/>
      <c r="C530" s="143"/>
      <c r="D530" s="188"/>
      <c r="E530" s="143"/>
      <c r="F530" s="143"/>
      <c r="G530" s="143"/>
      <c r="H530" s="147"/>
    </row>
    <row r="531" spans="1:8" ht="15" customHeight="1" hidden="1">
      <c r="A531" s="184"/>
      <c r="B531" s="143"/>
      <c r="C531" s="143"/>
      <c r="D531" s="188"/>
      <c r="E531" s="143"/>
      <c r="F531" s="143"/>
      <c r="G531" s="143"/>
      <c r="H531" s="147"/>
    </row>
    <row r="532" spans="1:8" ht="15" customHeight="1" hidden="1">
      <c r="A532" s="184"/>
      <c r="B532" s="143"/>
      <c r="C532" s="143"/>
      <c r="D532" s="188"/>
      <c r="E532" s="143"/>
      <c r="F532" s="143"/>
      <c r="G532" s="143"/>
      <c r="H532" s="147"/>
    </row>
    <row r="533" spans="1:8" ht="15" customHeight="1" hidden="1">
      <c r="A533" s="184"/>
      <c r="B533" s="143"/>
      <c r="C533" s="143"/>
      <c r="D533" s="188"/>
      <c r="E533" s="143"/>
      <c r="F533" s="143"/>
      <c r="G533" s="143"/>
      <c r="H533" s="147"/>
    </row>
    <row r="534" spans="1:8" ht="15" customHeight="1" hidden="1">
      <c r="A534" s="184"/>
      <c r="B534" s="143"/>
      <c r="C534" s="143"/>
      <c r="D534" s="188"/>
      <c r="E534" s="143"/>
      <c r="F534" s="143"/>
      <c r="G534" s="143"/>
      <c r="H534" s="147"/>
    </row>
    <row r="535" spans="1:8" ht="15" customHeight="1" hidden="1">
      <c r="A535" s="184"/>
      <c r="B535" s="143"/>
      <c r="C535" s="143"/>
      <c r="D535" s="188"/>
      <c r="E535" s="143"/>
      <c r="F535" s="143"/>
      <c r="G535" s="143"/>
      <c r="H535" s="147"/>
    </row>
    <row r="536" spans="1:8" ht="15" customHeight="1" hidden="1">
      <c r="A536" s="184"/>
      <c r="B536" s="143"/>
      <c r="C536" s="143"/>
      <c r="D536" s="188"/>
      <c r="E536" s="143"/>
      <c r="F536" s="143"/>
      <c r="G536" s="143"/>
      <c r="H536" s="147"/>
    </row>
    <row r="537" spans="1:8" ht="15" customHeight="1" hidden="1">
      <c r="A537" s="184"/>
      <c r="B537" s="143"/>
      <c r="C537" s="143"/>
      <c r="D537" s="188"/>
      <c r="E537" s="143"/>
      <c r="F537" s="143"/>
      <c r="G537" s="143"/>
      <c r="H537" s="147"/>
    </row>
    <row r="538" spans="1:8" ht="15" customHeight="1" hidden="1">
      <c r="A538" s="184"/>
      <c r="B538" s="143"/>
      <c r="C538" s="143"/>
      <c r="D538" s="188"/>
      <c r="E538" s="143"/>
      <c r="F538" s="143"/>
      <c r="G538" s="143"/>
      <c r="H538" s="147"/>
    </row>
    <row r="539" spans="1:8" ht="15" customHeight="1" hidden="1">
      <c r="A539" s="184"/>
      <c r="B539" s="143"/>
      <c r="C539" s="143"/>
      <c r="D539" s="188"/>
      <c r="E539" s="143"/>
      <c r="F539" s="143"/>
      <c r="G539" s="143"/>
      <c r="H539" s="147"/>
    </row>
    <row r="540" spans="1:8" ht="15" customHeight="1" hidden="1">
      <c r="A540" s="184"/>
      <c r="B540" s="143"/>
      <c r="C540" s="143"/>
      <c r="D540" s="188"/>
      <c r="E540" s="143"/>
      <c r="F540" s="143"/>
      <c r="G540" s="143"/>
      <c r="H540" s="147"/>
    </row>
    <row r="541" spans="1:8" ht="15" customHeight="1" hidden="1">
      <c r="A541" s="184"/>
      <c r="B541" s="143"/>
      <c r="C541" s="143"/>
      <c r="D541" s="188"/>
      <c r="E541" s="143"/>
      <c r="F541" s="143"/>
      <c r="G541" s="143"/>
      <c r="H541" s="147"/>
    </row>
    <row r="542" spans="1:8" ht="15" customHeight="1" hidden="1">
      <c r="A542" s="184"/>
      <c r="B542" s="143"/>
      <c r="C542" s="143"/>
      <c r="D542" s="188"/>
      <c r="E542" s="143"/>
      <c r="F542" s="143"/>
      <c r="G542" s="143"/>
      <c r="H542" s="147"/>
    </row>
    <row r="543" spans="1:8" ht="15" customHeight="1" hidden="1">
      <c r="A543" s="184"/>
      <c r="B543" s="143"/>
      <c r="C543" s="143"/>
      <c r="D543" s="188"/>
      <c r="E543" s="143"/>
      <c r="F543" s="143"/>
      <c r="G543" s="143"/>
      <c r="H543" s="147"/>
    </row>
    <row r="544" spans="1:8" ht="15" customHeight="1" hidden="1">
      <c r="A544" s="184"/>
      <c r="B544" s="143"/>
      <c r="C544" s="143"/>
      <c r="D544" s="188"/>
      <c r="E544" s="143"/>
      <c r="F544" s="143"/>
      <c r="G544" s="143"/>
      <c r="H544" s="147"/>
    </row>
    <row r="545" spans="1:8" ht="15" customHeight="1" hidden="1">
      <c r="A545" s="184"/>
      <c r="B545" s="143"/>
      <c r="C545" s="143"/>
      <c r="D545" s="188"/>
      <c r="E545" s="143"/>
      <c r="F545" s="143"/>
      <c r="G545" s="143"/>
      <c r="H545" s="147"/>
    </row>
    <row r="546" spans="1:8" ht="15" customHeight="1" hidden="1">
      <c r="A546" s="184"/>
      <c r="B546" s="143"/>
      <c r="C546" s="143"/>
      <c r="D546" s="188"/>
      <c r="E546" s="143"/>
      <c r="F546" s="143"/>
      <c r="G546" s="143"/>
      <c r="H546" s="147"/>
    </row>
    <row r="547" spans="1:8" ht="15" customHeight="1" hidden="1">
      <c r="A547" s="184"/>
      <c r="B547" s="143"/>
      <c r="C547" s="143"/>
      <c r="D547" s="188"/>
      <c r="E547" s="143"/>
      <c r="F547" s="143"/>
      <c r="G547" s="143"/>
      <c r="H547" s="147"/>
    </row>
    <row r="548" spans="1:8" ht="15" customHeight="1" hidden="1">
      <c r="A548" s="184"/>
      <c r="B548" s="143"/>
      <c r="C548" s="143"/>
      <c r="D548" s="188"/>
      <c r="E548" s="143"/>
      <c r="F548" s="143"/>
      <c r="G548" s="143"/>
      <c r="H548" s="147"/>
    </row>
    <row r="549" spans="1:8" ht="15" customHeight="1" hidden="1">
      <c r="A549" s="184"/>
      <c r="B549" s="143"/>
      <c r="C549" s="143"/>
      <c r="D549" s="188"/>
      <c r="E549" s="143"/>
      <c r="F549" s="143"/>
      <c r="G549" s="143"/>
      <c r="H549" s="147"/>
    </row>
    <row r="550" spans="1:8" ht="15" customHeight="1" hidden="1">
      <c r="A550" s="184"/>
      <c r="B550" s="143"/>
      <c r="C550" s="143"/>
      <c r="D550" s="188"/>
      <c r="E550" s="143"/>
      <c r="F550" s="143"/>
      <c r="G550" s="143"/>
      <c r="H550" s="147"/>
    </row>
    <row r="551" spans="1:8" ht="15" customHeight="1" hidden="1">
      <c r="A551" s="184"/>
      <c r="B551" s="143"/>
      <c r="C551" s="143"/>
      <c r="D551" s="188"/>
      <c r="E551" s="143"/>
      <c r="F551" s="143"/>
      <c r="G551" s="143"/>
      <c r="H551" s="147"/>
    </row>
    <row r="552" spans="1:8" ht="15" customHeight="1" hidden="1">
      <c r="A552" s="184"/>
      <c r="B552" s="143"/>
      <c r="C552" s="143"/>
      <c r="D552" s="188"/>
      <c r="E552" s="143"/>
      <c r="F552" s="143"/>
      <c r="G552" s="143"/>
      <c r="H552" s="147"/>
    </row>
    <row r="553" spans="1:8" ht="15" customHeight="1" hidden="1">
      <c r="A553" s="184"/>
      <c r="B553" s="143"/>
      <c r="C553" s="143"/>
      <c r="D553" s="188"/>
      <c r="E553" s="143"/>
      <c r="F553" s="143"/>
      <c r="G553" s="143"/>
      <c r="H553" s="147"/>
    </row>
    <row r="554" spans="1:8" ht="15" customHeight="1" hidden="1">
      <c r="A554" s="184"/>
      <c r="B554" s="143"/>
      <c r="C554" s="143"/>
      <c r="D554" s="188"/>
      <c r="E554" s="143"/>
      <c r="F554" s="143"/>
      <c r="G554" s="143"/>
      <c r="H554" s="147"/>
    </row>
    <row r="555" spans="1:8" ht="15" customHeight="1" hidden="1">
      <c r="A555" s="184"/>
      <c r="B555" s="143"/>
      <c r="C555" s="143"/>
      <c r="D555" s="188"/>
      <c r="E555" s="143"/>
      <c r="F555" s="143"/>
      <c r="G555" s="143"/>
      <c r="H555" s="147"/>
    </row>
    <row r="556" spans="1:8" ht="15" customHeight="1" hidden="1">
      <c r="A556" s="184"/>
      <c r="B556" s="143"/>
      <c r="C556" s="143"/>
      <c r="D556" s="188"/>
      <c r="E556" s="143"/>
      <c r="F556" s="143"/>
      <c r="G556" s="143"/>
      <c r="H556" s="147"/>
    </row>
    <row r="557" spans="1:8" ht="15" customHeight="1" hidden="1">
      <c r="A557" s="184"/>
      <c r="B557" s="143"/>
      <c r="C557" s="143"/>
      <c r="D557" s="188"/>
      <c r="E557" s="143"/>
      <c r="F557" s="143"/>
      <c r="G557" s="143"/>
      <c r="H557" s="147"/>
    </row>
    <row r="558" spans="1:8" ht="15" customHeight="1" hidden="1">
      <c r="A558" s="184"/>
      <c r="B558" s="143"/>
      <c r="C558" s="143"/>
      <c r="D558" s="188"/>
      <c r="E558" s="143"/>
      <c r="F558" s="143"/>
      <c r="G558" s="143"/>
      <c r="H558" s="147"/>
    </row>
    <row r="559" spans="1:8" ht="15" customHeight="1" hidden="1">
      <c r="A559" s="184"/>
      <c r="B559" s="143"/>
      <c r="C559" s="143"/>
      <c r="D559" s="188"/>
      <c r="E559" s="143"/>
      <c r="F559" s="143"/>
      <c r="G559" s="143"/>
      <c r="H559" s="147"/>
    </row>
    <row r="560" spans="1:8" ht="15" customHeight="1" hidden="1">
      <c r="A560" s="184"/>
      <c r="B560" s="143"/>
      <c r="C560" s="143"/>
      <c r="D560" s="188"/>
      <c r="E560" s="143"/>
      <c r="F560" s="143"/>
      <c r="G560" s="143"/>
      <c r="H560" s="147"/>
    </row>
    <row r="561" spans="1:8" ht="15" customHeight="1" hidden="1">
      <c r="A561" s="184"/>
      <c r="B561" s="143"/>
      <c r="C561" s="143"/>
      <c r="D561" s="188"/>
      <c r="E561" s="143"/>
      <c r="F561" s="143"/>
      <c r="G561" s="143"/>
      <c r="H561" s="147"/>
    </row>
    <row r="562" spans="1:8" ht="15" customHeight="1" hidden="1">
      <c r="A562" s="184"/>
      <c r="B562" s="143"/>
      <c r="C562" s="143"/>
      <c r="D562" s="188"/>
      <c r="E562" s="143"/>
      <c r="F562" s="143"/>
      <c r="G562" s="143"/>
      <c r="H562" s="147"/>
    </row>
    <row r="563" spans="1:8" ht="15" customHeight="1" hidden="1">
      <c r="A563" s="184"/>
      <c r="B563" s="143"/>
      <c r="C563" s="143"/>
      <c r="D563" s="188"/>
      <c r="E563" s="143"/>
      <c r="F563" s="143"/>
      <c r="G563" s="143"/>
      <c r="H563" s="147"/>
    </row>
    <row r="564" spans="1:8" ht="15" customHeight="1" hidden="1">
      <c r="A564" s="184"/>
      <c r="B564" s="143"/>
      <c r="C564" s="143"/>
      <c r="D564" s="188"/>
      <c r="E564" s="143"/>
      <c r="F564" s="143"/>
      <c r="G564" s="143"/>
      <c r="H564" s="147"/>
    </row>
    <row r="565" spans="1:8" ht="15" customHeight="1" hidden="1">
      <c r="A565" s="184"/>
      <c r="B565" s="143"/>
      <c r="C565" s="143"/>
      <c r="D565" s="188"/>
      <c r="E565" s="143"/>
      <c r="F565" s="143"/>
      <c r="G565" s="143"/>
      <c r="H565" s="147"/>
    </row>
    <row r="566" spans="1:8" ht="15" customHeight="1" hidden="1">
      <c r="A566" s="184"/>
      <c r="B566" s="143"/>
      <c r="C566" s="143"/>
      <c r="D566" s="188"/>
      <c r="E566" s="143"/>
      <c r="F566" s="143"/>
      <c r="G566" s="143"/>
      <c r="H566" s="147"/>
    </row>
    <row r="567" spans="1:8" ht="15" customHeight="1" hidden="1">
      <c r="A567" s="184"/>
      <c r="B567" s="143"/>
      <c r="C567" s="143"/>
      <c r="D567" s="188"/>
      <c r="E567" s="143"/>
      <c r="F567" s="143"/>
      <c r="G567" s="143"/>
      <c r="H567" s="147"/>
    </row>
    <row r="568" spans="1:8" ht="15" customHeight="1" hidden="1">
      <c r="A568" s="184"/>
      <c r="B568" s="143"/>
      <c r="C568" s="143"/>
      <c r="D568" s="188"/>
      <c r="E568" s="143"/>
      <c r="F568" s="143"/>
      <c r="G568" s="143"/>
      <c r="H568" s="147"/>
    </row>
    <row r="569" spans="1:8" ht="15" customHeight="1" hidden="1">
      <c r="A569" s="184"/>
      <c r="B569" s="143"/>
      <c r="C569" s="143"/>
      <c r="D569" s="188"/>
      <c r="E569" s="143"/>
      <c r="F569" s="143"/>
      <c r="G569" s="143"/>
      <c r="H569" s="147"/>
    </row>
    <row r="570" spans="1:8" ht="15" customHeight="1" hidden="1">
      <c r="A570" s="184"/>
      <c r="B570" s="143"/>
      <c r="C570" s="143"/>
      <c r="D570" s="188"/>
      <c r="E570" s="143"/>
      <c r="F570" s="143"/>
      <c r="G570" s="143"/>
      <c r="H570" s="147"/>
    </row>
    <row r="571" spans="1:8" ht="15" customHeight="1" hidden="1">
      <c r="A571" s="184"/>
      <c r="B571" s="143"/>
      <c r="C571" s="143"/>
      <c r="D571" s="188"/>
      <c r="E571" s="143"/>
      <c r="F571" s="143"/>
      <c r="G571" s="143"/>
      <c r="H571" s="147"/>
    </row>
    <row r="572" spans="1:8" ht="15" customHeight="1" hidden="1">
      <c r="A572" s="184"/>
      <c r="B572" s="143"/>
      <c r="C572" s="143"/>
      <c r="D572" s="188"/>
      <c r="E572" s="143"/>
      <c r="F572" s="143"/>
      <c r="G572" s="143"/>
      <c r="H572" s="147"/>
    </row>
    <row r="573" spans="1:8" ht="15" customHeight="1" hidden="1">
      <c r="A573" s="184"/>
      <c r="B573" s="143"/>
      <c r="C573" s="143"/>
      <c r="D573" s="188"/>
      <c r="E573" s="143"/>
      <c r="F573" s="143"/>
      <c r="G573" s="143"/>
      <c r="H573" s="147"/>
    </row>
    <row r="574" spans="1:8" ht="15" customHeight="1" hidden="1">
      <c r="A574" s="184"/>
      <c r="B574" s="143"/>
      <c r="C574" s="143"/>
      <c r="D574" s="188"/>
      <c r="E574" s="143"/>
      <c r="F574" s="143"/>
      <c r="G574" s="143"/>
      <c r="H574" s="147"/>
    </row>
    <row r="575" spans="1:8" ht="15" customHeight="1" hidden="1">
      <c r="A575" s="184"/>
      <c r="B575" s="143"/>
      <c r="C575" s="143"/>
      <c r="D575" s="188"/>
      <c r="E575" s="143"/>
      <c r="F575" s="143"/>
      <c r="G575" s="143"/>
      <c r="H575" s="147"/>
    </row>
    <row r="576" spans="1:8" ht="15" customHeight="1" hidden="1">
      <c r="A576" s="184"/>
      <c r="B576" s="143"/>
      <c r="C576" s="143"/>
      <c r="D576" s="188"/>
      <c r="E576" s="143"/>
      <c r="F576" s="143"/>
      <c r="G576" s="143"/>
      <c r="H576" s="147"/>
    </row>
    <row r="577" spans="1:8" ht="15" customHeight="1" hidden="1">
      <c r="A577" s="184"/>
      <c r="B577" s="143"/>
      <c r="C577" s="143"/>
      <c r="D577" s="188"/>
      <c r="E577" s="143"/>
      <c r="F577" s="143"/>
      <c r="G577" s="143"/>
      <c r="H577" s="147"/>
    </row>
    <row r="578" spans="1:8" ht="15" customHeight="1" hidden="1">
      <c r="A578" s="184"/>
      <c r="B578" s="143"/>
      <c r="C578" s="143"/>
      <c r="D578" s="188"/>
      <c r="E578" s="143"/>
      <c r="F578" s="143"/>
      <c r="G578" s="143"/>
      <c r="H578" s="147"/>
    </row>
    <row r="579" spans="1:8" ht="15" customHeight="1" hidden="1">
      <c r="A579" s="184"/>
      <c r="B579" s="143"/>
      <c r="C579" s="143"/>
      <c r="D579" s="188"/>
      <c r="E579" s="143"/>
      <c r="F579" s="143"/>
      <c r="G579" s="143"/>
      <c r="H579" s="147"/>
    </row>
    <row r="580" spans="1:8" ht="15" customHeight="1" hidden="1">
      <c r="A580" s="184"/>
      <c r="B580" s="143"/>
      <c r="C580" s="143"/>
      <c r="D580" s="188"/>
      <c r="E580" s="143"/>
      <c r="F580" s="143"/>
      <c r="G580" s="143"/>
      <c r="H580" s="147"/>
    </row>
    <row r="581" spans="1:8" ht="15" customHeight="1" hidden="1">
      <c r="A581" s="184"/>
      <c r="B581" s="143"/>
      <c r="C581" s="143"/>
      <c r="D581" s="188"/>
      <c r="E581" s="143"/>
      <c r="F581" s="143"/>
      <c r="G581" s="143"/>
      <c r="H581" s="147"/>
    </row>
    <row r="582" spans="1:8" ht="15" customHeight="1" hidden="1">
      <c r="A582" s="184"/>
      <c r="B582" s="143"/>
      <c r="C582" s="143"/>
      <c r="D582" s="188"/>
      <c r="E582" s="143"/>
      <c r="F582" s="143"/>
      <c r="G582" s="143"/>
      <c r="H582" s="147"/>
    </row>
    <row r="583" spans="1:8" ht="15" customHeight="1" hidden="1">
      <c r="A583" s="184"/>
      <c r="B583" s="143"/>
      <c r="C583" s="143"/>
      <c r="D583" s="188"/>
      <c r="E583" s="143"/>
      <c r="F583" s="143"/>
      <c r="G583" s="143"/>
      <c r="H583" s="147"/>
    </row>
    <row r="584" spans="1:8" ht="15" customHeight="1" hidden="1">
      <c r="A584" s="184"/>
      <c r="B584" s="143"/>
      <c r="C584" s="143"/>
      <c r="D584" s="188"/>
      <c r="E584" s="143"/>
      <c r="F584" s="143"/>
      <c r="G584" s="143"/>
      <c r="H584" s="147"/>
    </row>
    <row r="585" spans="1:8" ht="15" customHeight="1" hidden="1">
      <c r="A585" s="184"/>
      <c r="B585" s="143"/>
      <c r="C585" s="143"/>
      <c r="D585" s="188"/>
      <c r="E585" s="143"/>
      <c r="F585" s="143"/>
      <c r="G585" s="143"/>
      <c r="H585" s="147"/>
    </row>
    <row r="586" spans="1:8" ht="15" customHeight="1" hidden="1">
      <c r="A586" s="184"/>
      <c r="B586" s="143"/>
      <c r="C586" s="143"/>
      <c r="D586" s="188"/>
      <c r="E586" s="143"/>
      <c r="F586" s="143"/>
      <c r="G586" s="143"/>
      <c r="H586" s="147"/>
    </row>
    <row r="587" spans="1:8" ht="15" customHeight="1" hidden="1">
      <c r="A587" s="184"/>
      <c r="B587" s="143"/>
      <c r="C587" s="143"/>
      <c r="D587" s="188"/>
      <c r="E587" s="143"/>
      <c r="F587" s="143"/>
      <c r="G587" s="143"/>
      <c r="H587" s="147"/>
    </row>
    <row r="588" spans="1:8" ht="15" customHeight="1" hidden="1">
      <c r="A588" s="184"/>
      <c r="B588" s="143"/>
      <c r="C588" s="143"/>
      <c r="D588" s="188"/>
      <c r="E588" s="143"/>
      <c r="F588" s="143"/>
      <c r="G588" s="143"/>
      <c r="H588" s="147"/>
    </row>
    <row r="589" spans="1:8" ht="15" customHeight="1" hidden="1">
      <c r="A589" s="184"/>
      <c r="B589" s="143"/>
      <c r="C589" s="143"/>
      <c r="D589" s="188"/>
      <c r="E589" s="143"/>
      <c r="F589" s="143"/>
      <c r="G589" s="143"/>
      <c r="H589" s="147"/>
    </row>
    <row r="590" spans="1:8" ht="15" customHeight="1" hidden="1">
      <c r="A590" s="184"/>
      <c r="B590" s="143"/>
      <c r="C590" s="143"/>
      <c r="D590" s="188"/>
      <c r="E590" s="143"/>
      <c r="F590" s="143"/>
      <c r="G590" s="143"/>
      <c r="H590" s="147"/>
    </row>
    <row r="591" spans="1:8" ht="15" customHeight="1" hidden="1">
      <c r="A591" s="184"/>
      <c r="B591" s="143"/>
      <c r="C591" s="143"/>
      <c r="D591" s="188"/>
      <c r="E591" s="143"/>
      <c r="F591" s="143"/>
      <c r="G591" s="143"/>
      <c r="H591" s="147"/>
    </row>
    <row r="592" spans="1:8" ht="15" customHeight="1" hidden="1">
      <c r="A592" s="184"/>
      <c r="B592" s="143"/>
      <c r="C592" s="143"/>
      <c r="D592" s="188"/>
      <c r="E592" s="143"/>
      <c r="F592" s="143"/>
      <c r="G592" s="143"/>
      <c r="H592" s="147"/>
    </row>
    <row r="593" spans="1:8" ht="15" customHeight="1" hidden="1">
      <c r="A593" s="184"/>
      <c r="B593" s="143"/>
      <c r="C593" s="143"/>
      <c r="D593" s="188"/>
      <c r="E593" s="143"/>
      <c r="F593" s="143"/>
      <c r="G593" s="143"/>
      <c r="H593" s="147"/>
    </row>
    <row r="594" spans="1:8" ht="15" customHeight="1" hidden="1">
      <c r="A594" s="184"/>
      <c r="B594" s="143"/>
      <c r="C594" s="143"/>
      <c r="D594" s="188"/>
      <c r="E594" s="143"/>
      <c r="F594" s="143"/>
      <c r="G594" s="143"/>
      <c r="H594" s="147"/>
    </row>
    <row r="595" spans="1:8" ht="15" customHeight="1" hidden="1">
      <c r="A595" s="184"/>
      <c r="B595" s="143"/>
      <c r="C595" s="143"/>
      <c r="D595" s="188"/>
      <c r="E595" s="143"/>
      <c r="F595" s="143"/>
      <c r="G595" s="143"/>
      <c r="H595" s="147"/>
    </row>
    <row r="596" spans="1:8" ht="15" customHeight="1" hidden="1">
      <c r="A596" s="184"/>
      <c r="B596" s="143"/>
      <c r="C596" s="143"/>
      <c r="D596" s="188"/>
      <c r="E596" s="143"/>
      <c r="F596" s="143"/>
      <c r="G596" s="143"/>
      <c r="H596" s="147"/>
    </row>
    <row r="597" spans="1:8" ht="15" customHeight="1" hidden="1">
      <c r="A597" s="184"/>
      <c r="B597" s="143"/>
      <c r="C597" s="143"/>
      <c r="D597" s="188"/>
      <c r="E597" s="143"/>
      <c r="F597" s="143"/>
      <c r="G597" s="143"/>
      <c r="H597" s="147"/>
    </row>
    <row r="598" spans="1:8" ht="15" customHeight="1" hidden="1">
      <c r="A598" s="184"/>
      <c r="B598" s="143"/>
      <c r="C598" s="143"/>
      <c r="D598" s="188"/>
      <c r="E598" s="143"/>
      <c r="F598" s="143"/>
      <c r="G598" s="143"/>
      <c r="H598" s="147"/>
    </row>
    <row r="599" spans="1:8" ht="15" customHeight="1" hidden="1">
      <c r="A599" s="184"/>
      <c r="B599" s="143"/>
      <c r="C599" s="143"/>
      <c r="D599" s="188"/>
      <c r="E599" s="143"/>
      <c r="F599" s="143"/>
      <c r="G599" s="143"/>
      <c r="H599" s="147"/>
    </row>
    <row r="600" spans="1:8" ht="15" customHeight="1" hidden="1">
      <c r="A600" s="184"/>
      <c r="B600" s="143"/>
      <c r="C600" s="143"/>
      <c r="D600" s="188"/>
      <c r="E600" s="143"/>
      <c r="F600" s="143"/>
      <c r="G600" s="143"/>
      <c r="H600" s="147"/>
    </row>
    <row r="601" spans="1:8" ht="15" customHeight="1" hidden="1">
      <c r="A601" s="184"/>
      <c r="B601" s="143"/>
      <c r="C601" s="143"/>
      <c r="D601" s="188"/>
      <c r="E601" s="143"/>
      <c r="F601" s="143"/>
      <c r="G601" s="143"/>
      <c r="H601" s="147"/>
    </row>
    <row r="602" spans="1:8" ht="15" customHeight="1" hidden="1">
      <c r="A602" s="184"/>
      <c r="B602" s="143"/>
      <c r="C602" s="143"/>
      <c r="D602" s="188"/>
      <c r="E602" s="143"/>
      <c r="F602" s="143"/>
      <c r="G602" s="143"/>
      <c r="H602" s="147"/>
    </row>
    <row r="603" spans="1:8" ht="15" customHeight="1" hidden="1">
      <c r="A603" s="184"/>
      <c r="B603" s="143"/>
      <c r="C603" s="143"/>
      <c r="D603" s="188"/>
      <c r="E603" s="143"/>
      <c r="F603" s="143"/>
      <c r="G603" s="143"/>
      <c r="H603" s="147"/>
    </row>
    <row r="604" spans="1:8" ht="15" customHeight="1" hidden="1">
      <c r="A604" s="184"/>
      <c r="B604" s="143"/>
      <c r="C604" s="143"/>
      <c r="D604" s="188"/>
      <c r="E604" s="143"/>
      <c r="F604" s="143"/>
      <c r="G604" s="143"/>
      <c r="H604" s="147"/>
    </row>
    <row r="605" spans="1:8" ht="15" customHeight="1" hidden="1">
      <c r="A605" s="184"/>
      <c r="B605" s="143"/>
      <c r="C605" s="143"/>
      <c r="D605" s="188"/>
      <c r="E605" s="143"/>
      <c r="F605" s="143"/>
      <c r="G605" s="143"/>
      <c r="H605" s="147"/>
    </row>
    <row r="606" spans="1:8" ht="15" customHeight="1" hidden="1">
      <c r="A606" s="184"/>
      <c r="B606" s="143"/>
      <c r="C606" s="143"/>
      <c r="D606" s="188"/>
      <c r="E606" s="143"/>
      <c r="F606" s="143"/>
      <c r="G606" s="143"/>
      <c r="H606" s="147"/>
    </row>
    <row r="607" spans="1:8" ht="15" customHeight="1" hidden="1">
      <c r="A607" s="184"/>
      <c r="B607" s="143"/>
      <c r="C607" s="143"/>
      <c r="D607" s="188"/>
      <c r="E607" s="143"/>
      <c r="F607" s="143"/>
      <c r="G607" s="143"/>
      <c r="H607" s="147"/>
    </row>
    <row r="608" spans="1:8" ht="15" customHeight="1" hidden="1">
      <c r="A608" s="184"/>
      <c r="B608" s="143"/>
      <c r="C608" s="143"/>
      <c r="D608" s="188"/>
      <c r="E608" s="143"/>
      <c r="F608" s="143"/>
      <c r="G608" s="143"/>
      <c r="H608" s="147"/>
    </row>
    <row r="609" spans="1:8" ht="15" customHeight="1" hidden="1">
      <c r="A609" s="184"/>
      <c r="B609" s="143"/>
      <c r="C609" s="143"/>
      <c r="D609" s="188"/>
      <c r="E609" s="143"/>
      <c r="F609" s="143"/>
      <c r="G609" s="143"/>
      <c r="H609" s="147"/>
    </row>
    <row r="610" spans="1:8" ht="15" customHeight="1" hidden="1">
      <c r="A610" s="184"/>
      <c r="B610" s="143"/>
      <c r="C610" s="143"/>
      <c r="D610" s="188"/>
      <c r="E610" s="143"/>
      <c r="F610" s="143"/>
      <c r="G610" s="143"/>
      <c r="H610" s="147"/>
    </row>
    <row r="611" spans="1:8" ht="15" customHeight="1" hidden="1">
      <c r="A611" s="184"/>
      <c r="B611" s="143"/>
      <c r="C611" s="143"/>
      <c r="D611" s="188"/>
      <c r="E611" s="143"/>
      <c r="F611" s="143"/>
      <c r="G611" s="143"/>
      <c r="H611" s="147"/>
    </row>
    <row r="612" spans="1:8" ht="15" customHeight="1" hidden="1">
      <c r="A612" s="184"/>
      <c r="B612" s="143"/>
      <c r="C612" s="143"/>
      <c r="D612" s="188"/>
      <c r="E612" s="143"/>
      <c r="F612" s="143"/>
      <c r="G612" s="143"/>
      <c r="H612" s="147"/>
    </row>
    <row r="613" spans="1:8" ht="15" customHeight="1" hidden="1">
      <c r="A613" s="184"/>
      <c r="B613" s="143"/>
      <c r="C613" s="143"/>
      <c r="D613" s="188"/>
      <c r="E613" s="143"/>
      <c r="F613" s="143"/>
      <c r="G613" s="143"/>
      <c r="H613" s="147"/>
    </row>
    <row r="614" spans="1:8" ht="15" customHeight="1" hidden="1">
      <c r="A614" s="184"/>
      <c r="B614" s="143"/>
      <c r="C614" s="143"/>
      <c r="D614" s="188"/>
      <c r="E614" s="143"/>
      <c r="F614" s="143"/>
      <c r="G614" s="143"/>
      <c r="H614" s="147"/>
    </row>
    <row r="615" spans="1:8" ht="15" customHeight="1" hidden="1">
      <c r="A615" s="184"/>
      <c r="B615" s="143"/>
      <c r="C615" s="143"/>
      <c r="D615" s="188"/>
      <c r="E615" s="143"/>
      <c r="F615" s="143"/>
      <c r="G615" s="143"/>
      <c r="H615" s="147"/>
    </row>
    <row r="616" spans="1:8" ht="15" customHeight="1" hidden="1">
      <c r="A616" s="184"/>
      <c r="B616" s="143"/>
      <c r="C616" s="143"/>
      <c r="D616" s="188"/>
      <c r="E616" s="143"/>
      <c r="F616" s="143"/>
      <c r="G616" s="143"/>
      <c r="H616" s="147"/>
    </row>
    <row r="617" spans="1:8" ht="15" customHeight="1" hidden="1">
      <c r="A617" s="184"/>
      <c r="B617" s="143"/>
      <c r="C617" s="143"/>
      <c r="D617" s="188"/>
      <c r="E617" s="143"/>
      <c r="F617" s="143"/>
      <c r="G617" s="143"/>
      <c r="H617" s="147"/>
    </row>
    <row r="618" spans="1:8" ht="15" customHeight="1" hidden="1">
      <c r="A618" s="184"/>
      <c r="B618" s="143"/>
      <c r="C618" s="143"/>
      <c r="D618" s="188"/>
      <c r="E618" s="143"/>
      <c r="F618" s="143"/>
      <c r="G618" s="143"/>
      <c r="H618" s="147"/>
    </row>
    <row r="619" spans="1:8" ht="15" customHeight="1" hidden="1">
      <c r="A619" s="184"/>
      <c r="B619" s="143"/>
      <c r="C619" s="143"/>
      <c r="D619" s="188"/>
      <c r="E619" s="143"/>
      <c r="F619" s="143"/>
      <c r="G619" s="143"/>
      <c r="H619" s="147"/>
    </row>
    <row r="620" spans="1:8" ht="15" customHeight="1" hidden="1">
      <c r="A620" s="184"/>
      <c r="B620" s="143"/>
      <c r="C620" s="143"/>
      <c r="D620" s="188"/>
      <c r="E620" s="143"/>
      <c r="F620" s="143"/>
      <c r="G620" s="143"/>
      <c r="H620" s="147"/>
    </row>
    <row r="621" spans="1:8" ht="15" customHeight="1" hidden="1">
      <c r="A621" s="184"/>
      <c r="B621" s="143"/>
      <c r="C621" s="143"/>
      <c r="D621" s="188"/>
      <c r="E621" s="143"/>
      <c r="F621" s="143"/>
      <c r="G621" s="143"/>
      <c r="H621" s="147"/>
    </row>
    <row r="622" spans="1:8" ht="15" customHeight="1" hidden="1">
      <c r="A622" s="184"/>
      <c r="B622" s="143"/>
      <c r="C622" s="143"/>
      <c r="D622" s="188"/>
      <c r="E622" s="143"/>
      <c r="F622" s="143"/>
      <c r="G622" s="143"/>
      <c r="H622" s="147"/>
    </row>
    <row r="623" spans="1:8" ht="15" customHeight="1" hidden="1">
      <c r="A623" s="184"/>
      <c r="B623" s="143"/>
      <c r="C623" s="143"/>
      <c r="D623" s="188"/>
      <c r="E623" s="143"/>
      <c r="F623" s="143"/>
      <c r="G623" s="143"/>
      <c r="H623" s="147"/>
    </row>
    <row r="624" spans="1:8" ht="15" customHeight="1" hidden="1">
      <c r="A624" s="184"/>
      <c r="B624" s="143"/>
      <c r="C624" s="143"/>
      <c r="D624" s="188"/>
      <c r="E624" s="143"/>
      <c r="F624" s="143"/>
      <c r="G624" s="143"/>
      <c r="H624" s="147"/>
    </row>
    <row r="625" spans="1:8" ht="15" customHeight="1" hidden="1">
      <c r="A625" s="184"/>
      <c r="B625" s="143"/>
      <c r="C625" s="143"/>
      <c r="D625" s="188"/>
      <c r="E625" s="143"/>
      <c r="F625" s="143"/>
      <c r="G625" s="143"/>
      <c r="H625" s="147"/>
    </row>
    <row r="626" spans="1:8" ht="15" customHeight="1" hidden="1">
      <c r="A626" s="184"/>
      <c r="B626" s="143"/>
      <c r="C626" s="143"/>
      <c r="D626" s="188"/>
      <c r="E626" s="143"/>
      <c r="F626" s="143"/>
      <c r="G626" s="143"/>
      <c r="H626" s="147"/>
    </row>
    <row r="627" spans="1:8" ht="15" customHeight="1" hidden="1">
      <c r="A627" s="184"/>
      <c r="B627" s="143"/>
      <c r="C627" s="143"/>
      <c r="D627" s="188"/>
      <c r="E627" s="143"/>
      <c r="F627" s="143"/>
      <c r="G627" s="143"/>
      <c r="H627" s="147"/>
    </row>
    <row r="628" spans="1:8" ht="15" customHeight="1" hidden="1">
      <c r="A628" s="184"/>
      <c r="B628" s="143"/>
      <c r="C628" s="143"/>
      <c r="D628" s="188"/>
      <c r="E628" s="143"/>
      <c r="F628" s="143"/>
      <c r="G628" s="143"/>
      <c r="H628" s="147"/>
    </row>
    <row r="629" spans="1:8" ht="15" customHeight="1" hidden="1">
      <c r="A629" s="184"/>
      <c r="B629" s="143"/>
      <c r="C629" s="143"/>
      <c r="D629" s="188"/>
      <c r="E629" s="143"/>
      <c r="F629" s="143"/>
      <c r="G629" s="143"/>
      <c r="H629" s="147"/>
    </row>
    <row r="630" spans="1:8" ht="15" customHeight="1" hidden="1">
      <c r="A630" s="184"/>
      <c r="B630" s="143"/>
      <c r="C630" s="143"/>
      <c r="D630" s="188"/>
      <c r="E630" s="143"/>
      <c r="F630" s="143"/>
      <c r="G630" s="143"/>
      <c r="H630" s="147"/>
    </row>
    <row r="631" spans="1:8" ht="15" customHeight="1" hidden="1">
      <c r="A631" s="184"/>
      <c r="B631" s="143"/>
      <c r="C631" s="143"/>
      <c r="D631" s="188"/>
      <c r="E631" s="143"/>
      <c r="F631" s="143"/>
      <c r="G631" s="143"/>
      <c r="H631" s="147"/>
    </row>
    <row r="632" spans="1:8" ht="15" customHeight="1" hidden="1">
      <c r="A632" s="184"/>
      <c r="B632" s="143"/>
      <c r="C632" s="143"/>
      <c r="D632" s="188"/>
      <c r="E632" s="143"/>
      <c r="F632" s="143"/>
      <c r="G632" s="143"/>
      <c r="H632" s="147"/>
    </row>
    <row r="633" spans="1:8" ht="15" customHeight="1" hidden="1">
      <c r="A633" s="184"/>
      <c r="B633" s="143"/>
      <c r="C633" s="143"/>
      <c r="D633" s="188"/>
      <c r="E633" s="143"/>
      <c r="F633" s="143"/>
      <c r="G633" s="143"/>
      <c r="H633" s="147"/>
    </row>
    <row r="634" spans="1:8" ht="15" customHeight="1" hidden="1">
      <c r="A634" s="184"/>
      <c r="B634" s="143"/>
      <c r="C634" s="143"/>
      <c r="D634" s="188"/>
      <c r="E634" s="143"/>
      <c r="F634" s="143"/>
      <c r="G634" s="143"/>
      <c r="H634" s="147"/>
    </row>
    <row r="635" spans="1:8" ht="15" customHeight="1" hidden="1">
      <c r="A635" s="184"/>
      <c r="B635" s="143"/>
      <c r="C635" s="143"/>
      <c r="D635" s="188"/>
      <c r="E635" s="143"/>
      <c r="F635" s="143"/>
      <c r="G635" s="143"/>
      <c r="H635" s="147"/>
    </row>
    <row r="636" spans="1:8" ht="15" customHeight="1" hidden="1">
      <c r="A636" s="184"/>
      <c r="B636" s="143"/>
      <c r="C636" s="143"/>
      <c r="D636" s="188"/>
      <c r="E636" s="143"/>
      <c r="F636" s="143"/>
      <c r="G636" s="143"/>
      <c r="H636" s="147"/>
    </row>
    <row r="637" spans="1:8" ht="15" customHeight="1" hidden="1">
      <c r="A637" s="184"/>
      <c r="B637" s="143"/>
      <c r="C637" s="143"/>
      <c r="D637" s="188"/>
      <c r="E637" s="143"/>
      <c r="F637" s="143"/>
      <c r="G637" s="143"/>
      <c r="H637" s="147"/>
    </row>
    <row r="638" spans="1:8" ht="15" customHeight="1" hidden="1">
      <c r="A638" s="184"/>
      <c r="B638" s="143"/>
      <c r="C638" s="143"/>
      <c r="D638" s="188"/>
      <c r="E638" s="143"/>
      <c r="F638" s="143"/>
      <c r="G638" s="143"/>
      <c r="H638" s="147"/>
    </row>
    <row r="639" spans="1:8" ht="15" customHeight="1" hidden="1">
      <c r="A639" s="184"/>
      <c r="B639" s="143"/>
      <c r="C639" s="143"/>
      <c r="D639" s="188"/>
      <c r="E639" s="143"/>
      <c r="F639" s="143"/>
      <c r="G639" s="143"/>
      <c r="H639" s="147"/>
    </row>
    <row r="640" spans="1:8" ht="15" customHeight="1" hidden="1">
      <c r="A640" s="184"/>
      <c r="B640" s="143"/>
      <c r="C640" s="143"/>
      <c r="D640" s="188"/>
      <c r="E640" s="143"/>
      <c r="F640" s="143"/>
      <c r="G640" s="143"/>
      <c r="H640" s="147"/>
    </row>
    <row r="641" spans="1:8" ht="15" customHeight="1" hidden="1">
      <c r="A641" s="184"/>
      <c r="B641" s="143"/>
      <c r="C641" s="143"/>
      <c r="D641" s="188"/>
      <c r="E641" s="143"/>
      <c r="F641" s="143"/>
      <c r="G641" s="143"/>
      <c r="H641" s="147"/>
    </row>
    <row r="642" spans="1:8" ht="15" customHeight="1" hidden="1">
      <c r="A642" s="184"/>
      <c r="B642" s="143"/>
      <c r="C642" s="143"/>
      <c r="D642" s="188"/>
      <c r="E642" s="143"/>
      <c r="F642" s="143"/>
      <c r="G642" s="143"/>
      <c r="H642" s="147"/>
    </row>
    <row r="643" spans="1:8" ht="15" customHeight="1" hidden="1">
      <c r="A643" s="184"/>
      <c r="B643" s="143"/>
      <c r="C643" s="143"/>
      <c r="D643" s="188"/>
      <c r="E643" s="143"/>
      <c r="F643" s="143"/>
      <c r="G643" s="143"/>
      <c r="H643" s="147"/>
    </row>
    <row r="644" spans="1:8" ht="15" customHeight="1" hidden="1">
      <c r="A644" s="184"/>
      <c r="B644" s="143"/>
      <c r="C644" s="143"/>
      <c r="D644" s="188"/>
      <c r="E644" s="143"/>
      <c r="F644" s="143"/>
      <c r="G644" s="143"/>
      <c r="H644" s="147"/>
    </row>
    <row r="645" spans="1:8" ht="15" customHeight="1" hidden="1">
      <c r="A645" s="184"/>
      <c r="B645" s="143"/>
      <c r="C645" s="143"/>
      <c r="D645" s="188"/>
      <c r="E645" s="143"/>
      <c r="F645" s="143"/>
      <c r="G645" s="143"/>
      <c r="H645" s="147"/>
    </row>
    <row r="646" spans="1:8" ht="15" customHeight="1" hidden="1">
      <c r="A646" s="184"/>
      <c r="B646" s="143"/>
      <c r="C646" s="143"/>
      <c r="D646" s="188"/>
      <c r="E646" s="143"/>
      <c r="F646" s="143"/>
      <c r="G646" s="143"/>
      <c r="H646" s="147"/>
    </row>
    <row r="647" spans="1:8" ht="15" customHeight="1" hidden="1">
      <c r="A647" s="184"/>
      <c r="B647" s="143"/>
      <c r="C647" s="143"/>
      <c r="D647" s="188"/>
      <c r="E647" s="143"/>
      <c r="F647" s="143"/>
      <c r="G647" s="143"/>
      <c r="H647" s="147"/>
    </row>
    <row r="648" spans="1:8" ht="15" customHeight="1" hidden="1">
      <c r="A648" s="184"/>
      <c r="B648" s="143"/>
      <c r="C648" s="143"/>
      <c r="D648" s="188"/>
      <c r="E648" s="143"/>
      <c r="F648" s="143"/>
      <c r="G648" s="143"/>
      <c r="H648" s="147"/>
    </row>
    <row r="649" spans="1:8" ht="15" customHeight="1" hidden="1">
      <c r="A649" s="184"/>
      <c r="B649" s="143"/>
      <c r="C649" s="143"/>
      <c r="D649" s="188"/>
      <c r="E649" s="143"/>
      <c r="F649" s="143"/>
      <c r="G649" s="143"/>
      <c r="H649" s="147"/>
    </row>
    <row r="650" spans="1:8" ht="15" customHeight="1" hidden="1">
      <c r="A650" s="184"/>
      <c r="B650" s="143"/>
      <c r="C650" s="143"/>
      <c r="D650" s="188"/>
      <c r="E650" s="143"/>
      <c r="F650" s="143"/>
      <c r="G650" s="143"/>
      <c r="H650" s="147"/>
    </row>
    <row r="651" spans="1:8" ht="15" customHeight="1" hidden="1">
      <c r="A651" s="184"/>
      <c r="B651" s="143"/>
      <c r="C651" s="143"/>
      <c r="D651" s="188"/>
      <c r="E651" s="143"/>
      <c r="F651" s="143"/>
      <c r="G651" s="143"/>
      <c r="H651" s="147"/>
    </row>
    <row r="652" spans="1:8" ht="15" customHeight="1" hidden="1">
      <c r="A652" s="184"/>
      <c r="B652" s="143"/>
      <c r="C652" s="143"/>
      <c r="D652" s="188"/>
      <c r="E652" s="143"/>
      <c r="F652" s="143"/>
      <c r="G652" s="143"/>
      <c r="H652" s="147"/>
    </row>
    <row r="653" spans="1:8" ht="15" customHeight="1" hidden="1">
      <c r="A653" s="184"/>
      <c r="B653" s="143"/>
      <c r="C653" s="143"/>
      <c r="D653" s="188"/>
      <c r="E653" s="143"/>
      <c r="F653" s="143"/>
      <c r="G653" s="143"/>
      <c r="H653" s="147"/>
    </row>
    <row r="654" spans="1:8" ht="15" customHeight="1" hidden="1">
      <c r="A654" s="184"/>
      <c r="B654" s="143"/>
      <c r="C654" s="143"/>
      <c r="D654" s="188"/>
      <c r="E654" s="143"/>
      <c r="F654" s="143"/>
      <c r="G654" s="143"/>
      <c r="H654" s="147"/>
    </row>
    <row r="655" spans="1:8" ht="15" customHeight="1" hidden="1">
      <c r="A655" s="184"/>
      <c r="B655" s="143"/>
      <c r="C655" s="143"/>
      <c r="D655" s="188"/>
      <c r="E655" s="143"/>
      <c r="F655" s="143"/>
      <c r="G655" s="143"/>
      <c r="H655" s="147"/>
    </row>
    <row r="656" spans="1:8" ht="15" customHeight="1" hidden="1">
      <c r="A656" s="184"/>
      <c r="B656" s="143"/>
      <c r="C656" s="143"/>
      <c r="D656" s="188"/>
      <c r="E656" s="143"/>
      <c r="F656" s="143"/>
      <c r="G656" s="143"/>
      <c r="H656" s="147"/>
    </row>
    <row r="657" spans="1:8" ht="15" customHeight="1" hidden="1">
      <c r="A657" s="184"/>
      <c r="B657" s="143"/>
      <c r="C657" s="143"/>
      <c r="D657" s="188"/>
      <c r="E657" s="143"/>
      <c r="F657" s="143"/>
      <c r="G657" s="143"/>
      <c r="H657" s="147"/>
    </row>
    <row r="658" spans="1:8" ht="15" customHeight="1" hidden="1">
      <c r="A658" s="184"/>
      <c r="B658" s="143"/>
      <c r="C658" s="143"/>
      <c r="D658" s="188"/>
      <c r="E658" s="143"/>
      <c r="F658" s="143"/>
      <c r="G658" s="143"/>
      <c r="H658" s="147"/>
    </row>
    <row r="659" spans="1:8" ht="15" customHeight="1" hidden="1">
      <c r="A659" s="184"/>
      <c r="B659" s="143"/>
      <c r="C659" s="143"/>
      <c r="D659" s="188"/>
      <c r="E659" s="143"/>
      <c r="F659" s="143"/>
      <c r="G659" s="143"/>
      <c r="H659" s="147"/>
    </row>
    <row r="660" spans="1:8" ht="15" customHeight="1" hidden="1">
      <c r="A660" s="184"/>
      <c r="B660" s="143"/>
      <c r="C660" s="143"/>
      <c r="D660" s="188"/>
      <c r="E660" s="143"/>
      <c r="F660" s="143"/>
      <c r="G660" s="143"/>
      <c r="H660" s="147"/>
    </row>
    <row r="661" spans="1:8" ht="15" customHeight="1" hidden="1">
      <c r="A661" s="184"/>
      <c r="B661" s="143"/>
      <c r="C661" s="143"/>
      <c r="D661" s="188"/>
      <c r="E661" s="143"/>
      <c r="F661" s="143"/>
      <c r="G661" s="143"/>
      <c r="H661" s="147"/>
    </row>
    <row r="662" spans="1:8" ht="15" customHeight="1" hidden="1">
      <c r="A662" s="184"/>
      <c r="B662" s="143"/>
      <c r="C662" s="143"/>
      <c r="D662" s="188"/>
      <c r="E662" s="143"/>
      <c r="F662" s="143"/>
      <c r="G662" s="143"/>
      <c r="H662" s="147"/>
    </row>
    <row r="663" spans="1:8" ht="15" customHeight="1" hidden="1">
      <c r="A663" s="184"/>
      <c r="B663" s="143"/>
      <c r="C663" s="143"/>
      <c r="D663" s="188"/>
      <c r="E663" s="143"/>
      <c r="F663" s="143"/>
      <c r="G663" s="143"/>
      <c r="H663" s="147"/>
    </row>
    <row r="664" spans="1:8" ht="15" customHeight="1" hidden="1">
      <c r="A664" s="184"/>
      <c r="B664" s="143"/>
      <c r="C664" s="143"/>
      <c r="D664" s="188"/>
      <c r="E664" s="143"/>
      <c r="F664" s="143"/>
      <c r="G664" s="143"/>
      <c r="H664" s="147"/>
    </row>
    <row r="665" spans="1:8" ht="15" customHeight="1" hidden="1">
      <c r="A665" s="184"/>
      <c r="B665" s="143"/>
      <c r="C665" s="143"/>
      <c r="D665" s="188"/>
      <c r="E665" s="143"/>
      <c r="F665" s="143"/>
      <c r="G665" s="143"/>
      <c r="H665" s="147"/>
    </row>
    <row r="666" spans="1:8" ht="15" customHeight="1" hidden="1">
      <c r="A666" s="184"/>
      <c r="B666" s="143"/>
      <c r="C666" s="143"/>
      <c r="D666" s="188"/>
      <c r="E666" s="143"/>
      <c r="F666" s="143"/>
      <c r="G666" s="143"/>
      <c r="H666" s="147"/>
    </row>
    <row r="667" spans="1:8" ht="15" customHeight="1" hidden="1">
      <c r="A667" s="184"/>
      <c r="B667" s="143"/>
      <c r="C667" s="143"/>
      <c r="D667" s="188"/>
      <c r="E667" s="143"/>
      <c r="F667" s="143"/>
      <c r="G667" s="143"/>
      <c r="H667" s="147"/>
    </row>
    <row r="668" spans="1:8" ht="15" customHeight="1" hidden="1">
      <c r="A668" s="184"/>
      <c r="B668" s="143"/>
      <c r="C668" s="143"/>
      <c r="D668" s="188"/>
      <c r="E668" s="143"/>
      <c r="F668" s="143"/>
      <c r="G668" s="143"/>
      <c r="H668" s="147"/>
    </row>
    <row r="669" spans="1:8" ht="15" customHeight="1" hidden="1">
      <c r="A669" s="184"/>
      <c r="B669" s="143"/>
      <c r="C669" s="143"/>
      <c r="D669" s="188"/>
      <c r="E669" s="143"/>
      <c r="F669" s="143"/>
      <c r="G669" s="143"/>
      <c r="H669" s="147"/>
    </row>
    <row r="670" spans="1:8" ht="15" customHeight="1" hidden="1">
      <c r="A670" s="184"/>
      <c r="B670" s="143"/>
      <c r="C670" s="143"/>
      <c r="D670" s="188"/>
      <c r="E670" s="143"/>
      <c r="F670" s="143"/>
      <c r="G670" s="143"/>
      <c r="H670" s="147"/>
    </row>
    <row r="671" spans="1:8" ht="15" customHeight="1" hidden="1">
      <c r="A671" s="184"/>
      <c r="B671" s="143"/>
      <c r="C671" s="143"/>
      <c r="D671" s="188"/>
      <c r="E671" s="143"/>
      <c r="F671" s="143"/>
      <c r="G671" s="143"/>
      <c r="H671" s="147"/>
    </row>
    <row r="672" spans="1:8" ht="15" customHeight="1" hidden="1">
      <c r="A672" s="184"/>
      <c r="B672" s="143"/>
      <c r="C672" s="143"/>
      <c r="D672" s="188"/>
      <c r="E672" s="143"/>
      <c r="F672" s="143"/>
      <c r="G672" s="143"/>
      <c r="H672" s="147"/>
    </row>
    <row r="673" spans="1:8" ht="15" customHeight="1" hidden="1">
      <c r="A673" s="184"/>
      <c r="B673" s="143"/>
      <c r="C673" s="143"/>
      <c r="D673" s="188"/>
      <c r="E673" s="143"/>
      <c r="F673" s="143"/>
      <c r="G673" s="143"/>
      <c r="H673" s="147"/>
    </row>
    <row r="674" spans="1:8" ht="15" customHeight="1" hidden="1">
      <c r="A674" s="184"/>
      <c r="B674" s="143"/>
      <c r="C674" s="143"/>
      <c r="D674" s="188"/>
      <c r="E674" s="143"/>
      <c r="F674" s="143"/>
      <c r="G674" s="143"/>
      <c r="H674" s="147"/>
    </row>
    <row r="675" spans="1:8" ht="15" customHeight="1" hidden="1">
      <c r="A675" s="184"/>
      <c r="B675" s="143"/>
      <c r="C675" s="143"/>
      <c r="D675" s="188"/>
      <c r="E675" s="143"/>
      <c r="F675" s="143"/>
      <c r="G675" s="143"/>
      <c r="H675" s="147"/>
    </row>
    <row r="676" spans="1:8" ht="15" customHeight="1" hidden="1">
      <c r="A676" s="184"/>
      <c r="B676" s="143"/>
      <c r="C676" s="143"/>
      <c r="D676" s="188"/>
      <c r="E676" s="143"/>
      <c r="F676" s="143"/>
      <c r="G676" s="143"/>
      <c r="H676" s="147"/>
    </row>
    <row r="677" spans="1:8" ht="15" customHeight="1" hidden="1">
      <c r="A677" s="184"/>
      <c r="B677" s="143"/>
      <c r="C677" s="143"/>
      <c r="D677" s="188"/>
      <c r="E677" s="143"/>
      <c r="F677" s="143"/>
      <c r="G677" s="143"/>
      <c r="H677" s="147"/>
    </row>
    <row r="678" spans="1:8" ht="15" customHeight="1" hidden="1">
      <c r="A678" s="184"/>
      <c r="B678" s="143"/>
      <c r="C678" s="143"/>
      <c r="D678" s="188"/>
      <c r="E678" s="143"/>
      <c r="F678" s="143"/>
      <c r="G678" s="143"/>
      <c r="H678" s="147"/>
    </row>
    <row r="679" spans="1:8" ht="15" customHeight="1" hidden="1">
      <c r="A679" s="184"/>
      <c r="B679" s="143"/>
      <c r="C679" s="143"/>
      <c r="D679" s="188"/>
      <c r="E679" s="143"/>
      <c r="F679" s="143"/>
      <c r="G679" s="143"/>
      <c r="H679" s="147"/>
    </row>
    <row r="680" spans="1:8" ht="15" customHeight="1" hidden="1">
      <c r="A680" s="184"/>
      <c r="B680" s="143"/>
      <c r="C680" s="143"/>
      <c r="D680" s="188"/>
      <c r="E680" s="143"/>
      <c r="F680" s="143"/>
      <c r="G680" s="143"/>
      <c r="H680" s="147"/>
    </row>
    <row r="681" spans="1:8" ht="15" customHeight="1" hidden="1">
      <c r="A681" s="184"/>
      <c r="B681" s="143"/>
      <c r="C681" s="143"/>
      <c r="D681" s="188"/>
      <c r="E681" s="143"/>
      <c r="F681" s="143"/>
      <c r="G681" s="143"/>
      <c r="H681" s="147"/>
    </row>
    <row r="682" spans="1:8" ht="15" customHeight="1" hidden="1">
      <c r="A682" s="184"/>
      <c r="B682" s="143"/>
      <c r="C682" s="143"/>
      <c r="D682" s="188"/>
      <c r="E682" s="143"/>
      <c r="F682" s="143"/>
      <c r="G682" s="143"/>
      <c r="H682" s="147"/>
    </row>
    <row r="683" spans="1:8" ht="15" customHeight="1" hidden="1">
      <c r="A683" s="184"/>
      <c r="B683" s="143"/>
      <c r="C683" s="143"/>
      <c r="D683" s="188"/>
      <c r="E683" s="143"/>
      <c r="F683" s="143"/>
      <c r="G683" s="143"/>
      <c r="H683" s="147"/>
    </row>
    <row r="684" spans="1:8" ht="15" customHeight="1" hidden="1">
      <c r="A684" s="184"/>
      <c r="B684" s="143"/>
      <c r="C684" s="143"/>
      <c r="D684" s="188"/>
      <c r="E684" s="143"/>
      <c r="F684" s="143"/>
      <c r="G684" s="143"/>
      <c r="H684" s="147"/>
    </row>
    <row r="685" spans="1:8" ht="15" customHeight="1" hidden="1">
      <c r="A685" s="184"/>
      <c r="B685" s="143"/>
      <c r="C685" s="143"/>
      <c r="D685" s="188"/>
      <c r="E685" s="143"/>
      <c r="F685" s="143"/>
      <c r="G685" s="143"/>
      <c r="H685" s="147"/>
    </row>
    <row r="686" spans="1:8" ht="15" customHeight="1" hidden="1">
      <c r="A686" s="184"/>
      <c r="B686" s="143"/>
      <c r="C686" s="143"/>
      <c r="D686" s="188"/>
      <c r="E686" s="143"/>
      <c r="F686" s="143"/>
      <c r="G686" s="143"/>
      <c r="H686" s="147"/>
    </row>
    <row r="687" spans="1:8" ht="15" customHeight="1" hidden="1">
      <c r="A687" s="184"/>
      <c r="B687" s="143"/>
      <c r="C687" s="143"/>
      <c r="D687" s="188"/>
      <c r="E687" s="143"/>
      <c r="F687" s="143"/>
      <c r="G687" s="143"/>
      <c r="H687" s="147"/>
    </row>
    <row r="688" spans="1:8" ht="15" customHeight="1" hidden="1">
      <c r="A688" s="184"/>
      <c r="B688" s="143"/>
      <c r="C688" s="143"/>
      <c r="D688" s="188"/>
      <c r="E688" s="143"/>
      <c r="F688" s="143"/>
      <c r="G688" s="143"/>
      <c r="H688" s="147"/>
    </row>
    <row r="689" spans="1:8" ht="15" customHeight="1" hidden="1">
      <c r="A689" s="184"/>
      <c r="B689" s="143"/>
      <c r="C689" s="143"/>
      <c r="D689" s="188"/>
      <c r="E689" s="143"/>
      <c r="F689" s="143"/>
      <c r="G689" s="143"/>
      <c r="H689" s="147"/>
    </row>
    <row r="690" spans="1:8" ht="15" customHeight="1" hidden="1">
      <c r="A690" s="184"/>
      <c r="B690" s="143"/>
      <c r="C690" s="143"/>
      <c r="D690" s="188"/>
      <c r="E690" s="143"/>
      <c r="F690" s="143"/>
      <c r="G690" s="143"/>
      <c r="H690" s="147"/>
    </row>
    <row r="691" spans="1:8" ht="15" customHeight="1" hidden="1">
      <c r="A691" s="184"/>
      <c r="B691" s="143"/>
      <c r="C691" s="143"/>
      <c r="D691" s="188"/>
      <c r="E691" s="143"/>
      <c r="F691" s="143"/>
      <c r="G691" s="143"/>
      <c r="H691" s="147"/>
    </row>
    <row r="692" spans="1:8" ht="15" customHeight="1" hidden="1">
      <c r="A692" s="184"/>
      <c r="B692" s="143"/>
      <c r="C692" s="143"/>
      <c r="D692" s="188"/>
      <c r="E692" s="143"/>
      <c r="F692" s="143"/>
      <c r="G692" s="143"/>
      <c r="H692" s="147"/>
    </row>
    <row r="693" spans="1:8" ht="15" customHeight="1" hidden="1">
      <c r="A693" s="184"/>
      <c r="B693" s="143"/>
      <c r="C693" s="143"/>
      <c r="D693" s="188"/>
      <c r="E693" s="143"/>
      <c r="F693" s="143"/>
      <c r="G693" s="143"/>
      <c r="H693" s="147"/>
    </row>
    <row r="694" spans="1:8" ht="15" customHeight="1" hidden="1">
      <c r="A694" s="184"/>
      <c r="B694" s="143"/>
      <c r="C694" s="143"/>
      <c r="D694" s="188"/>
      <c r="E694" s="143"/>
      <c r="F694" s="143"/>
      <c r="G694" s="143"/>
      <c r="H694" s="147"/>
    </row>
    <row r="695" spans="1:8" ht="15" customHeight="1" hidden="1">
      <c r="A695" s="184"/>
      <c r="B695" s="143"/>
      <c r="C695" s="143"/>
      <c r="D695" s="188"/>
      <c r="E695" s="143"/>
      <c r="F695" s="143"/>
      <c r="G695" s="143"/>
      <c r="H695" s="147"/>
    </row>
    <row r="696" spans="1:8" ht="15" customHeight="1" hidden="1">
      <c r="A696" s="184"/>
      <c r="B696" s="143"/>
      <c r="C696" s="143"/>
      <c r="D696" s="188"/>
      <c r="E696" s="143"/>
      <c r="F696" s="143"/>
      <c r="G696" s="143"/>
      <c r="H696" s="147"/>
    </row>
    <row r="697" spans="1:8" ht="15" customHeight="1" hidden="1">
      <c r="A697" s="184"/>
      <c r="B697" s="143"/>
      <c r="C697" s="143"/>
      <c r="D697" s="188"/>
      <c r="E697" s="143"/>
      <c r="F697" s="143"/>
      <c r="G697" s="143"/>
      <c r="H697" s="147"/>
    </row>
    <row r="698" spans="1:8" ht="15" customHeight="1" hidden="1">
      <c r="A698" s="184"/>
      <c r="B698" s="143"/>
      <c r="C698" s="143"/>
      <c r="D698" s="188"/>
      <c r="E698" s="143"/>
      <c r="F698" s="143"/>
      <c r="G698" s="143"/>
      <c r="H698" s="147"/>
    </row>
    <row r="699" spans="1:8" ht="15" customHeight="1" hidden="1">
      <c r="A699" s="184"/>
      <c r="B699" s="143"/>
      <c r="C699" s="143"/>
      <c r="D699" s="188"/>
      <c r="E699" s="143"/>
      <c r="F699" s="143"/>
      <c r="G699" s="143"/>
      <c r="H699" s="147"/>
    </row>
    <row r="700" spans="1:8" ht="15" customHeight="1" hidden="1">
      <c r="A700" s="184"/>
      <c r="B700" s="143"/>
      <c r="C700" s="143"/>
      <c r="D700" s="188"/>
      <c r="E700" s="143"/>
      <c r="F700" s="143"/>
      <c r="G700" s="143"/>
      <c r="H700" s="147"/>
    </row>
    <row r="701" spans="1:8" ht="15" customHeight="1" hidden="1">
      <c r="A701" s="184"/>
      <c r="B701" s="143"/>
      <c r="C701" s="143"/>
      <c r="D701" s="188"/>
      <c r="E701" s="143"/>
      <c r="F701" s="143"/>
      <c r="G701" s="143"/>
      <c r="H701" s="147"/>
    </row>
    <row r="702" spans="1:8" ht="15" customHeight="1" hidden="1">
      <c r="A702" s="184"/>
      <c r="B702" s="143"/>
      <c r="C702" s="143"/>
      <c r="D702" s="188"/>
      <c r="E702" s="143"/>
      <c r="F702" s="143"/>
      <c r="G702" s="143"/>
      <c r="H702" s="147"/>
    </row>
    <row r="703" spans="1:8" ht="15" customHeight="1" hidden="1">
      <c r="A703" s="184"/>
      <c r="B703" s="143"/>
      <c r="C703" s="143"/>
      <c r="D703" s="188"/>
      <c r="E703" s="143"/>
      <c r="F703" s="143"/>
      <c r="G703" s="143"/>
      <c r="H703" s="147"/>
    </row>
    <row r="704" spans="1:8" ht="15" customHeight="1" hidden="1">
      <c r="A704" s="184"/>
      <c r="B704" s="143"/>
      <c r="C704" s="143"/>
      <c r="D704" s="188"/>
      <c r="E704" s="143"/>
      <c r="F704" s="143"/>
      <c r="G704" s="143"/>
      <c r="H704" s="147"/>
    </row>
    <row r="705" spans="1:8" ht="15" customHeight="1" hidden="1">
      <c r="A705" s="184"/>
      <c r="B705" s="143"/>
      <c r="C705" s="143"/>
      <c r="D705" s="188"/>
      <c r="E705" s="143"/>
      <c r="F705" s="143"/>
      <c r="G705" s="143"/>
      <c r="H705" s="147"/>
    </row>
    <row r="706" spans="1:8" ht="15" customHeight="1" hidden="1">
      <c r="A706" s="184"/>
      <c r="B706" s="143"/>
      <c r="C706" s="143"/>
      <c r="D706" s="188"/>
      <c r="E706" s="143"/>
      <c r="F706" s="143"/>
      <c r="G706" s="143"/>
      <c r="H706" s="147"/>
    </row>
    <row r="707" spans="1:8" ht="15" customHeight="1" hidden="1">
      <c r="A707" s="184"/>
      <c r="B707" s="143"/>
      <c r="C707" s="143"/>
      <c r="D707" s="188"/>
      <c r="E707" s="143"/>
      <c r="F707" s="143"/>
      <c r="G707" s="143"/>
      <c r="H707" s="147"/>
    </row>
    <row r="708" spans="1:8" ht="15" customHeight="1" hidden="1">
      <c r="A708" s="184"/>
      <c r="B708" s="143"/>
      <c r="C708" s="143"/>
      <c r="D708" s="188"/>
      <c r="E708" s="143"/>
      <c r="F708" s="143"/>
      <c r="G708" s="143"/>
      <c r="H708" s="147"/>
    </row>
    <row r="709" spans="1:8" ht="15" customHeight="1" hidden="1">
      <c r="A709" s="184"/>
      <c r="B709" s="143"/>
      <c r="C709" s="143"/>
      <c r="D709" s="188"/>
      <c r="E709" s="143"/>
      <c r="F709" s="143"/>
      <c r="G709" s="143"/>
      <c r="H709" s="147"/>
    </row>
    <row r="710" spans="1:8" ht="15" customHeight="1" hidden="1">
      <c r="A710" s="184"/>
      <c r="B710" s="143"/>
      <c r="C710" s="143"/>
      <c r="D710" s="188"/>
      <c r="E710" s="143"/>
      <c r="F710" s="143"/>
      <c r="G710" s="143"/>
      <c r="H710" s="147"/>
    </row>
    <row r="711" spans="1:8" ht="15" customHeight="1" hidden="1">
      <c r="A711" s="184"/>
      <c r="B711" s="143"/>
      <c r="C711" s="143"/>
      <c r="D711" s="188"/>
      <c r="E711" s="143"/>
      <c r="F711" s="143"/>
      <c r="G711" s="143"/>
      <c r="H711" s="147"/>
    </row>
    <row r="712" spans="1:8" ht="15" customHeight="1" hidden="1">
      <c r="A712" s="184"/>
      <c r="B712" s="143"/>
      <c r="C712" s="143"/>
      <c r="D712" s="188"/>
      <c r="E712" s="143"/>
      <c r="F712" s="143"/>
      <c r="G712" s="143"/>
      <c r="H712" s="147"/>
    </row>
    <row r="713" spans="1:8" ht="15" customHeight="1" hidden="1">
      <c r="A713" s="184"/>
      <c r="B713" s="143"/>
      <c r="C713" s="143"/>
      <c r="D713" s="188"/>
      <c r="E713" s="143"/>
      <c r="F713" s="143"/>
      <c r="G713" s="143"/>
      <c r="H713" s="147"/>
    </row>
    <row r="714" spans="1:8" ht="15" customHeight="1" hidden="1">
      <c r="A714" s="184"/>
      <c r="B714" s="143"/>
      <c r="C714" s="143"/>
      <c r="D714" s="188"/>
      <c r="E714" s="143"/>
      <c r="F714" s="143"/>
      <c r="G714" s="143"/>
      <c r="H714" s="147"/>
    </row>
    <row r="715" spans="1:8" ht="15" customHeight="1" hidden="1">
      <c r="A715" s="184"/>
      <c r="B715" s="143"/>
      <c r="C715" s="143"/>
      <c r="D715" s="188"/>
      <c r="E715" s="143"/>
      <c r="F715" s="143"/>
      <c r="G715" s="143"/>
      <c r="H715" s="147"/>
    </row>
    <row r="716" spans="1:8" ht="15" customHeight="1" hidden="1">
      <c r="A716" s="184"/>
      <c r="B716" s="143"/>
      <c r="C716" s="143"/>
      <c r="D716" s="188"/>
      <c r="E716" s="143"/>
      <c r="F716" s="143"/>
      <c r="G716" s="143"/>
      <c r="H716" s="147"/>
    </row>
    <row r="717" spans="1:8" ht="15" customHeight="1" hidden="1">
      <c r="A717" s="184"/>
      <c r="B717" s="143"/>
      <c r="C717" s="143"/>
      <c r="D717" s="188"/>
      <c r="E717" s="143"/>
      <c r="F717" s="143"/>
      <c r="G717" s="143"/>
      <c r="H717" s="147"/>
    </row>
    <row r="718" spans="1:8" ht="15" customHeight="1" hidden="1">
      <c r="A718" s="184"/>
      <c r="B718" s="143"/>
      <c r="C718" s="143"/>
      <c r="D718" s="188"/>
      <c r="E718" s="143"/>
      <c r="F718" s="143"/>
      <c r="G718" s="143"/>
      <c r="H718" s="147"/>
    </row>
    <row r="719" spans="1:8" ht="15" customHeight="1" hidden="1">
      <c r="A719" s="184"/>
      <c r="B719" s="143"/>
      <c r="C719" s="143"/>
      <c r="D719" s="188"/>
      <c r="E719" s="143"/>
      <c r="F719" s="143"/>
      <c r="G719" s="143"/>
      <c r="H719" s="147"/>
    </row>
    <row r="720" spans="1:8" ht="15" customHeight="1" hidden="1">
      <c r="A720" s="184"/>
      <c r="B720" s="143"/>
      <c r="C720" s="143"/>
      <c r="D720" s="188"/>
      <c r="E720" s="143"/>
      <c r="F720" s="143"/>
      <c r="G720" s="143"/>
      <c r="H720" s="147"/>
    </row>
    <row r="721" spans="1:8" ht="15" customHeight="1" hidden="1">
      <c r="A721" s="184"/>
      <c r="B721" s="143"/>
      <c r="C721" s="143"/>
      <c r="D721" s="188"/>
      <c r="E721" s="143"/>
      <c r="F721" s="143"/>
      <c r="G721" s="143"/>
      <c r="H721" s="147"/>
    </row>
    <row r="722" spans="1:8" ht="15" customHeight="1" hidden="1">
      <c r="A722" s="184"/>
      <c r="B722" s="143"/>
      <c r="C722" s="143"/>
      <c r="D722" s="188"/>
      <c r="E722" s="143"/>
      <c r="F722" s="143"/>
      <c r="G722" s="143"/>
      <c r="H722" s="147"/>
    </row>
    <row r="723" spans="1:8" ht="15" customHeight="1" hidden="1">
      <c r="A723" s="184"/>
      <c r="B723" s="143"/>
      <c r="C723" s="143"/>
      <c r="D723" s="188"/>
      <c r="E723" s="143"/>
      <c r="F723" s="143"/>
      <c r="G723" s="143"/>
      <c r="H723" s="147"/>
    </row>
    <row r="724" spans="1:8" ht="15" customHeight="1" hidden="1">
      <c r="A724" s="184"/>
      <c r="B724" s="143"/>
      <c r="C724" s="143"/>
      <c r="D724" s="188"/>
      <c r="E724" s="143"/>
      <c r="F724" s="143"/>
      <c r="G724" s="143"/>
      <c r="H724" s="147"/>
    </row>
    <row r="725" spans="1:8" ht="15" customHeight="1" hidden="1">
      <c r="A725" s="184"/>
      <c r="B725" s="143"/>
      <c r="C725" s="143"/>
      <c r="D725" s="188"/>
      <c r="E725" s="143"/>
      <c r="F725" s="143"/>
      <c r="G725" s="143"/>
      <c r="H725" s="147"/>
    </row>
    <row r="726" spans="1:8" ht="15" customHeight="1" hidden="1">
      <c r="A726" s="184"/>
      <c r="B726" s="143"/>
      <c r="C726" s="143"/>
      <c r="D726" s="188"/>
      <c r="E726" s="143"/>
      <c r="F726" s="143"/>
      <c r="G726" s="143"/>
      <c r="H726" s="147"/>
    </row>
    <row r="727" spans="1:8" ht="15" customHeight="1" hidden="1">
      <c r="A727" s="184"/>
      <c r="B727" s="143"/>
      <c r="C727" s="143"/>
      <c r="D727" s="188"/>
      <c r="E727" s="143"/>
      <c r="F727" s="143"/>
      <c r="G727" s="143"/>
      <c r="H727" s="147"/>
    </row>
    <row r="728" spans="1:8" ht="15" customHeight="1" hidden="1">
      <c r="A728" s="184"/>
      <c r="B728" s="143"/>
      <c r="C728" s="143"/>
      <c r="D728" s="188"/>
      <c r="E728" s="143"/>
      <c r="F728" s="143"/>
      <c r="G728" s="143"/>
      <c r="H728" s="147"/>
    </row>
    <row r="729" spans="1:8" ht="15" customHeight="1" hidden="1">
      <c r="A729" s="184"/>
      <c r="B729" s="143"/>
      <c r="C729" s="143"/>
      <c r="D729" s="188"/>
      <c r="E729" s="143"/>
      <c r="F729" s="143"/>
      <c r="G729" s="143"/>
      <c r="H729" s="147"/>
    </row>
    <row r="730" spans="1:8" ht="15" customHeight="1" hidden="1">
      <c r="A730" s="184"/>
      <c r="B730" s="143"/>
      <c r="C730" s="143"/>
      <c r="D730" s="188"/>
      <c r="E730" s="143"/>
      <c r="F730" s="143"/>
      <c r="G730" s="143"/>
      <c r="H730" s="147"/>
    </row>
    <row r="731" spans="1:8" ht="15" customHeight="1" hidden="1">
      <c r="A731" s="184"/>
      <c r="B731" s="143"/>
      <c r="C731" s="143"/>
      <c r="D731" s="188"/>
      <c r="E731" s="143"/>
      <c r="F731" s="143"/>
      <c r="G731" s="143"/>
      <c r="H731" s="147"/>
    </row>
    <row r="732" spans="1:8" ht="15" customHeight="1" hidden="1">
      <c r="A732" s="184"/>
      <c r="B732" s="143"/>
      <c r="C732" s="143"/>
      <c r="D732" s="188"/>
      <c r="E732" s="143"/>
      <c r="F732" s="143"/>
      <c r="G732" s="143"/>
      <c r="H732" s="147"/>
    </row>
    <row r="733" spans="1:8" ht="15" customHeight="1" hidden="1">
      <c r="A733" s="184"/>
      <c r="B733" s="143"/>
      <c r="C733" s="143"/>
      <c r="D733" s="188"/>
      <c r="E733" s="143"/>
      <c r="F733" s="143"/>
      <c r="G733" s="143"/>
      <c r="H733" s="147"/>
    </row>
    <row r="734" spans="1:8" ht="15" customHeight="1" hidden="1">
      <c r="A734" s="184"/>
      <c r="B734" s="143"/>
      <c r="C734" s="143"/>
      <c r="D734" s="188"/>
      <c r="E734" s="143"/>
      <c r="F734" s="143"/>
      <c r="G734" s="143"/>
      <c r="H734" s="147"/>
    </row>
    <row r="735" spans="1:8" ht="15" customHeight="1" hidden="1">
      <c r="A735" s="184"/>
      <c r="B735" s="143"/>
      <c r="C735" s="143"/>
      <c r="D735" s="188"/>
      <c r="E735" s="143"/>
      <c r="F735" s="143"/>
      <c r="G735" s="143"/>
      <c r="H735" s="147"/>
    </row>
    <row r="736" spans="1:8" ht="15" customHeight="1" hidden="1">
      <c r="A736" s="184"/>
      <c r="B736" s="143"/>
      <c r="C736" s="143"/>
      <c r="D736" s="188"/>
      <c r="E736" s="143"/>
      <c r="F736" s="143"/>
      <c r="G736" s="143"/>
      <c r="H736" s="147"/>
    </row>
    <row r="737" spans="1:8" ht="15" customHeight="1" hidden="1">
      <c r="A737" s="184"/>
      <c r="B737" s="143"/>
      <c r="C737" s="143"/>
      <c r="D737" s="188"/>
      <c r="E737" s="143"/>
      <c r="F737" s="143"/>
      <c r="G737" s="143"/>
      <c r="H737" s="147"/>
    </row>
    <row r="738" spans="1:8" ht="15" customHeight="1" hidden="1">
      <c r="A738" s="184"/>
      <c r="B738" s="143"/>
      <c r="C738" s="143"/>
      <c r="D738" s="188"/>
      <c r="E738" s="143"/>
      <c r="F738" s="143"/>
      <c r="G738" s="143"/>
      <c r="H738" s="147"/>
    </row>
    <row r="739" spans="1:8" ht="15" customHeight="1" hidden="1">
      <c r="A739" s="184"/>
      <c r="B739" s="143"/>
      <c r="C739" s="143"/>
      <c r="D739" s="188"/>
      <c r="E739" s="143"/>
      <c r="F739" s="143"/>
      <c r="G739" s="143"/>
      <c r="H739" s="147"/>
    </row>
    <row r="740" spans="1:8" ht="15" customHeight="1" hidden="1">
      <c r="A740" s="184"/>
      <c r="B740" s="143"/>
      <c r="C740" s="143"/>
      <c r="D740" s="188"/>
      <c r="E740" s="143"/>
      <c r="F740" s="143"/>
      <c r="G740" s="143"/>
      <c r="H740" s="147"/>
    </row>
    <row r="741" spans="1:8" ht="15" customHeight="1" hidden="1">
      <c r="A741" s="184"/>
      <c r="B741" s="143"/>
      <c r="C741" s="143"/>
      <c r="D741" s="188"/>
      <c r="E741" s="143"/>
      <c r="F741" s="143"/>
      <c r="G741" s="143"/>
      <c r="H741" s="147"/>
    </row>
    <row r="742" spans="1:8" ht="15" customHeight="1" hidden="1">
      <c r="A742" s="184"/>
      <c r="B742" s="143"/>
      <c r="C742" s="143"/>
      <c r="D742" s="188"/>
      <c r="E742" s="143"/>
      <c r="F742" s="143"/>
      <c r="G742" s="143"/>
      <c r="H742" s="147"/>
    </row>
    <row r="743" spans="1:8" ht="15" customHeight="1" hidden="1">
      <c r="A743" s="184"/>
      <c r="B743" s="143"/>
      <c r="C743" s="143"/>
      <c r="D743" s="188"/>
      <c r="E743" s="143"/>
      <c r="F743" s="143"/>
      <c r="G743" s="143"/>
      <c r="H743" s="147"/>
    </row>
    <row r="744" spans="1:8" ht="15" customHeight="1" hidden="1">
      <c r="A744" s="184"/>
      <c r="B744" s="143"/>
      <c r="C744" s="143"/>
      <c r="D744" s="188"/>
      <c r="E744" s="143"/>
      <c r="F744" s="143"/>
      <c r="G744" s="143"/>
      <c r="H744" s="147"/>
    </row>
    <row r="745" spans="1:8" ht="15" customHeight="1" hidden="1">
      <c r="A745" s="184"/>
      <c r="B745" s="143"/>
      <c r="C745" s="143"/>
      <c r="D745" s="188"/>
      <c r="E745" s="143"/>
      <c r="F745" s="143"/>
      <c r="G745" s="143"/>
      <c r="H745" s="147"/>
    </row>
    <row r="746" spans="1:8" ht="15" customHeight="1" hidden="1">
      <c r="A746" s="184"/>
      <c r="B746" s="143"/>
      <c r="C746" s="143"/>
      <c r="D746" s="188"/>
      <c r="E746" s="143"/>
      <c r="F746" s="143"/>
      <c r="G746" s="143"/>
      <c r="H746" s="147"/>
    </row>
    <row r="747" spans="1:8" ht="15" customHeight="1" hidden="1">
      <c r="A747" s="184"/>
      <c r="B747" s="143"/>
      <c r="C747" s="143"/>
      <c r="D747" s="188"/>
      <c r="E747" s="143"/>
      <c r="F747" s="143"/>
      <c r="G747" s="143"/>
      <c r="H747" s="147"/>
    </row>
    <row r="748" spans="1:8" ht="15" customHeight="1" hidden="1">
      <c r="A748" s="184"/>
      <c r="B748" s="143"/>
      <c r="C748" s="143"/>
      <c r="D748" s="188"/>
      <c r="E748" s="143"/>
      <c r="F748" s="143"/>
      <c r="G748" s="143"/>
      <c r="H748" s="147"/>
    </row>
    <row r="749" spans="1:8" ht="15" customHeight="1" hidden="1">
      <c r="A749" s="184"/>
      <c r="B749" s="143"/>
      <c r="C749" s="143"/>
      <c r="D749" s="188"/>
      <c r="E749" s="143"/>
      <c r="F749" s="143"/>
      <c r="G749" s="143"/>
      <c r="H749" s="147"/>
    </row>
    <row r="750" spans="1:8" ht="15" customHeight="1" hidden="1">
      <c r="A750" s="184"/>
      <c r="B750" s="143"/>
      <c r="C750" s="143"/>
      <c r="D750" s="188"/>
      <c r="E750" s="143"/>
      <c r="F750" s="143"/>
      <c r="G750" s="143"/>
      <c r="H750" s="147"/>
    </row>
    <row r="751" spans="1:8" ht="15" customHeight="1" hidden="1">
      <c r="A751" s="184"/>
      <c r="B751" s="143"/>
      <c r="C751" s="143"/>
      <c r="D751" s="188"/>
      <c r="E751" s="143"/>
      <c r="F751" s="143"/>
      <c r="G751" s="143"/>
      <c r="H751" s="147"/>
    </row>
    <row r="752" spans="1:8" ht="15" customHeight="1" hidden="1">
      <c r="A752" s="184"/>
      <c r="B752" s="143"/>
      <c r="C752" s="143"/>
      <c r="D752" s="188"/>
      <c r="E752" s="143"/>
      <c r="F752" s="143"/>
      <c r="G752" s="143"/>
      <c r="H752" s="147"/>
    </row>
    <row r="753" spans="1:8" ht="15" customHeight="1" hidden="1">
      <c r="A753" s="184"/>
      <c r="B753" s="143"/>
      <c r="C753" s="143"/>
      <c r="D753" s="188"/>
      <c r="E753" s="143"/>
      <c r="F753" s="143"/>
      <c r="G753" s="143"/>
      <c r="H753" s="147"/>
    </row>
    <row r="754" spans="1:8" ht="15" customHeight="1" hidden="1">
      <c r="A754" s="184"/>
      <c r="B754" s="143"/>
      <c r="C754" s="143"/>
      <c r="D754" s="188"/>
      <c r="E754" s="143"/>
      <c r="F754" s="143"/>
      <c r="G754" s="143"/>
      <c r="H754" s="147"/>
    </row>
    <row r="755" spans="1:8" ht="15" customHeight="1" hidden="1">
      <c r="A755" s="184"/>
      <c r="B755" s="143"/>
      <c r="C755" s="143"/>
      <c r="D755" s="188"/>
      <c r="E755" s="143"/>
      <c r="F755" s="143"/>
      <c r="G755" s="143"/>
      <c r="H755" s="147"/>
    </row>
    <row r="756" spans="1:8" ht="15" customHeight="1" hidden="1">
      <c r="A756" s="184"/>
      <c r="B756" s="143"/>
      <c r="C756" s="143"/>
      <c r="D756" s="188"/>
      <c r="E756" s="143"/>
      <c r="F756" s="143"/>
      <c r="G756" s="143"/>
      <c r="H756" s="147"/>
    </row>
    <row r="757" spans="1:8" ht="15" customHeight="1" hidden="1">
      <c r="A757" s="184"/>
      <c r="B757" s="143"/>
      <c r="C757" s="143"/>
      <c r="D757" s="188"/>
      <c r="E757" s="143"/>
      <c r="F757" s="143"/>
      <c r="G757" s="143"/>
      <c r="H757" s="147"/>
    </row>
    <row r="758" spans="1:8" ht="15" customHeight="1" hidden="1">
      <c r="A758" s="184"/>
      <c r="B758" s="143"/>
      <c r="C758" s="143"/>
      <c r="D758" s="188"/>
      <c r="E758" s="143"/>
      <c r="F758" s="143"/>
      <c r="G758" s="143"/>
      <c r="H758" s="147"/>
    </row>
    <row r="759" spans="1:8" ht="15" customHeight="1" hidden="1">
      <c r="A759" s="184"/>
      <c r="B759" s="143"/>
      <c r="C759" s="143"/>
      <c r="D759" s="188"/>
      <c r="E759" s="143"/>
      <c r="F759" s="143"/>
      <c r="G759" s="143"/>
      <c r="H759" s="147"/>
    </row>
    <row r="760" spans="1:8" ht="15" customHeight="1" hidden="1">
      <c r="A760" s="184"/>
      <c r="B760" s="143"/>
      <c r="C760" s="143"/>
      <c r="D760" s="188"/>
      <c r="E760" s="143"/>
      <c r="F760" s="143"/>
      <c r="G760" s="143"/>
      <c r="H760" s="147"/>
    </row>
    <row r="761" spans="1:8" ht="15" customHeight="1" hidden="1">
      <c r="A761" s="184"/>
      <c r="B761" s="143"/>
      <c r="C761" s="143"/>
      <c r="D761" s="188"/>
      <c r="E761" s="143"/>
      <c r="F761" s="143"/>
      <c r="G761" s="143"/>
      <c r="H761" s="147"/>
    </row>
    <row r="762" spans="1:8" ht="15" customHeight="1" hidden="1">
      <c r="A762" s="184"/>
      <c r="B762" s="143"/>
      <c r="C762" s="143"/>
      <c r="D762" s="188"/>
      <c r="E762" s="143"/>
      <c r="F762" s="143"/>
      <c r="G762" s="143"/>
      <c r="H762" s="147"/>
    </row>
    <row r="763" spans="1:8" ht="15" customHeight="1" hidden="1">
      <c r="A763" s="184"/>
      <c r="B763" s="143"/>
      <c r="C763" s="143"/>
      <c r="D763" s="188"/>
      <c r="E763" s="143"/>
      <c r="F763" s="143"/>
      <c r="G763" s="143"/>
      <c r="H763" s="147"/>
    </row>
    <row r="764" spans="1:8" ht="15" customHeight="1" hidden="1">
      <c r="A764" s="184"/>
      <c r="B764" s="143"/>
      <c r="C764" s="143"/>
      <c r="D764" s="188"/>
      <c r="E764" s="143"/>
      <c r="F764" s="143"/>
      <c r="G764" s="143"/>
      <c r="H764" s="147"/>
    </row>
    <row r="765" spans="1:8" ht="15" customHeight="1" hidden="1">
      <c r="A765" s="184"/>
      <c r="B765" s="143"/>
      <c r="C765" s="143"/>
      <c r="D765" s="188"/>
      <c r="E765" s="143"/>
      <c r="F765" s="143"/>
      <c r="G765" s="143"/>
      <c r="H765" s="147"/>
    </row>
    <row r="766" spans="1:8" ht="15" customHeight="1" hidden="1">
      <c r="A766" s="184"/>
      <c r="B766" s="143"/>
      <c r="C766" s="143"/>
      <c r="D766" s="188"/>
      <c r="E766" s="143"/>
      <c r="F766" s="143"/>
      <c r="G766" s="143"/>
      <c r="H766" s="147"/>
    </row>
    <row r="767" spans="1:8" ht="15" customHeight="1" hidden="1">
      <c r="A767" s="184"/>
      <c r="B767" s="143"/>
      <c r="C767" s="143"/>
      <c r="D767" s="188"/>
      <c r="E767" s="143"/>
      <c r="F767" s="143"/>
      <c r="G767" s="143"/>
      <c r="H767" s="147"/>
    </row>
    <row r="768" spans="1:8" ht="15" customHeight="1" hidden="1">
      <c r="A768" s="184"/>
      <c r="B768" s="143"/>
      <c r="C768" s="143"/>
      <c r="D768" s="188"/>
      <c r="E768" s="143"/>
      <c r="F768" s="143"/>
      <c r="G768" s="143"/>
      <c r="H768" s="147"/>
    </row>
    <row r="769" spans="1:8" ht="15" customHeight="1" hidden="1">
      <c r="A769" s="184"/>
      <c r="B769" s="143"/>
      <c r="C769" s="143"/>
      <c r="D769" s="188"/>
      <c r="E769" s="143"/>
      <c r="F769" s="143"/>
      <c r="G769" s="143"/>
      <c r="H769" s="147"/>
    </row>
    <row r="770" spans="1:8" ht="15" customHeight="1" hidden="1">
      <c r="A770" s="184"/>
      <c r="B770" s="143"/>
      <c r="C770" s="143"/>
      <c r="D770" s="188"/>
      <c r="E770" s="143"/>
      <c r="F770" s="143"/>
      <c r="G770" s="143"/>
      <c r="H770" s="147"/>
    </row>
    <row r="771" spans="1:8" ht="15" customHeight="1" hidden="1">
      <c r="A771" s="184"/>
      <c r="B771" s="143"/>
      <c r="C771" s="143"/>
      <c r="D771" s="188"/>
      <c r="E771" s="143"/>
      <c r="F771" s="143"/>
      <c r="G771" s="143"/>
      <c r="H771" s="147"/>
    </row>
    <row r="772" spans="1:8" ht="15" customHeight="1" hidden="1">
      <c r="A772" s="184"/>
      <c r="B772" s="143"/>
      <c r="C772" s="143"/>
      <c r="D772" s="188"/>
      <c r="E772" s="143"/>
      <c r="F772" s="143"/>
      <c r="G772" s="143"/>
      <c r="H772" s="147"/>
    </row>
    <row r="773" spans="1:8" ht="15" customHeight="1" hidden="1">
      <c r="A773" s="184"/>
      <c r="B773" s="143"/>
      <c r="C773" s="143"/>
      <c r="D773" s="188"/>
      <c r="E773" s="143"/>
      <c r="F773" s="143"/>
      <c r="G773" s="143"/>
      <c r="H773" s="147"/>
    </row>
    <row r="774" spans="1:8" ht="15" customHeight="1" hidden="1">
      <c r="A774" s="184"/>
      <c r="B774" s="143"/>
      <c r="C774" s="143"/>
      <c r="D774" s="188"/>
      <c r="E774" s="143"/>
      <c r="F774" s="143"/>
      <c r="G774" s="143"/>
      <c r="H774" s="147"/>
    </row>
    <row r="775" spans="1:8" ht="15" customHeight="1" hidden="1">
      <c r="A775" s="184"/>
      <c r="B775" s="143"/>
      <c r="C775" s="143"/>
      <c r="D775" s="188"/>
      <c r="E775" s="143"/>
      <c r="F775" s="143"/>
      <c r="G775" s="143"/>
      <c r="H775" s="147"/>
    </row>
    <row r="776" spans="1:8" ht="15" customHeight="1" hidden="1">
      <c r="A776" s="184"/>
      <c r="B776" s="143"/>
      <c r="C776" s="143"/>
      <c r="D776" s="188"/>
      <c r="E776" s="143"/>
      <c r="F776" s="143"/>
      <c r="G776" s="143"/>
      <c r="H776" s="147"/>
    </row>
    <row r="777" spans="1:8" ht="15" customHeight="1" hidden="1">
      <c r="A777" s="184"/>
      <c r="B777" s="143"/>
      <c r="C777" s="143"/>
      <c r="D777" s="188"/>
      <c r="E777" s="143"/>
      <c r="F777" s="143"/>
      <c r="G777" s="143"/>
      <c r="H777" s="147"/>
    </row>
    <row r="778" spans="1:8" ht="15" customHeight="1" hidden="1">
      <c r="A778" s="184"/>
      <c r="B778" s="143"/>
      <c r="C778" s="143"/>
      <c r="D778" s="188"/>
      <c r="E778" s="143"/>
      <c r="F778" s="143"/>
      <c r="G778" s="143"/>
      <c r="H778" s="147"/>
    </row>
    <row r="779" spans="1:8" ht="15" customHeight="1" hidden="1">
      <c r="A779" s="184"/>
      <c r="B779" s="143"/>
      <c r="C779" s="143"/>
      <c r="D779" s="188"/>
      <c r="E779" s="143"/>
      <c r="F779" s="143"/>
      <c r="G779" s="143"/>
      <c r="H779" s="147"/>
    </row>
    <row r="780" spans="1:8" ht="15" customHeight="1" hidden="1">
      <c r="A780" s="184"/>
      <c r="B780" s="143"/>
      <c r="C780" s="143"/>
      <c r="D780" s="188"/>
      <c r="E780" s="143"/>
      <c r="F780" s="143"/>
      <c r="G780" s="143"/>
      <c r="H780" s="147"/>
    </row>
    <row r="781" spans="1:8" ht="15" customHeight="1" hidden="1">
      <c r="A781" s="184"/>
      <c r="B781" s="143"/>
      <c r="C781" s="143"/>
      <c r="D781" s="188"/>
      <c r="E781" s="143"/>
      <c r="F781" s="143"/>
      <c r="G781" s="143"/>
      <c r="H781" s="147"/>
    </row>
    <row r="782" spans="1:8" ht="15" customHeight="1" hidden="1">
      <c r="A782" s="184"/>
      <c r="B782" s="143"/>
      <c r="C782" s="143"/>
      <c r="D782" s="188"/>
      <c r="E782" s="143"/>
      <c r="F782" s="143"/>
      <c r="G782" s="143"/>
      <c r="H782" s="147"/>
    </row>
    <row r="783" spans="1:8" ht="15" customHeight="1" hidden="1">
      <c r="A783" s="184"/>
      <c r="B783" s="143"/>
      <c r="C783" s="143"/>
      <c r="D783" s="188"/>
      <c r="E783" s="143"/>
      <c r="F783" s="143"/>
      <c r="G783" s="143"/>
      <c r="H783" s="147"/>
    </row>
    <row r="784" spans="1:8" ht="15" customHeight="1" hidden="1">
      <c r="A784" s="184"/>
      <c r="B784" s="143"/>
      <c r="C784" s="143"/>
      <c r="D784" s="188"/>
      <c r="E784" s="143"/>
      <c r="F784" s="143"/>
      <c r="G784" s="143"/>
      <c r="H784" s="147"/>
    </row>
    <row r="785" spans="1:8" ht="15" customHeight="1" hidden="1">
      <c r="A785" s="184"/>
      <c r="B785" s="143"/>
      <c r="C785" s="143"/>
      <c r="D785" s="188"/>
      <c r="E785" s="143"/>
      <c r="F785" s="143"/>
      <c r="G785" s="143"/>
      <c r="H785" s="147"/>
    </row>
    <row r="786" spans="1:8" ht="15" customHeight="1" hidden="1">
      <c r="A786" s="184"/>
      <c r="B786" s="143"/>
      <c r="C786" s="143"/>
      <c r="D786" s="188"/>
      <c r="E786" s="143"/>
      <c r="F786" s="143"/>
      <c r="G786" s="143"/>
      <c r="H786" s="147"/>
    </row>
    <row r="787" spans="1:8" ht="15" customHeight="1" hidden="1">
      <c r="A787" s="184"/>
      <c r="B787" s="143"/>
      <c r="C787" s="143"/>
      <c r="D787" s="188"/>
      <c r="E787" s="143"/>
      <c r="F787" s="143"/>
      <c r="G787" s="143"/>
      <c r="H787" s="147"/>
    </row>
    <row r="788" spans="1:8" ht="15" customHeight="1" hidden="1">
      <c r="A788" s="184"/>
      <c r="B788" s="143"/>
      <c r="C788" s="143"/>
      <c r="D788" s="188"/>
      <c r="E788" s="143"/>
      <c r="F788" s="143"/>
      <c r="G788" s="143"/>
      <c r="H788" s="147"/>
    </row>
    <row r="789" spans="1:8" ht="15" customHeight="1" hidden="1">
      <c r="A789" s="184"/>
      <c r="B789" s="143"/>
      <c r="C789" s="143"/>
      <c r="D789" s="188"/>
      <c r="E789" s="143"/>
      <c r="F789" s="143"/>
      <c r="G789" s="143"/>
      <c r="H789" s="147"/>
    </row>
    <row r="790" spans="1:8" ht="15" customHeight="1" hidden="1">
      <c r="A790" s="184"/>
      <c r="B790" s="143"/>
      <c r="C790" s="143"/>
      <c r="D790" s="188"/>
      <c r="E790" s="143"/>
      <c r="F790" s="143"/>
      <c r="G790" s="143"/>
      <c r="H790" s="147"/>
    </row>
    <row r="791" spans="1:8" ht="15" customHeight="1" hidden="1">
      <c r="A791" s="184"/>
      <c r="B791" s="143"/>
      <c r="C791" s="143"/>
      <c r="D791" s="188"/>
      <c r="E791" s="143"/>
      <c r="F791" s="143"/>
      <c r="G791" s="143"/>
      <c r="H791" s="147"/>
    </row>
    <row r="792" spans="1:8" ht="15" customHeight="1" hidden="1">
      <c r="A792" s="184"/>
      <c r="B792" s="143"/>
      <c r="C792" s="143"/>
      <c r="D792" s="188"/>
      <c r="E792" s="143"/>
      <c r="F792" s="143"/>
      <c r="G792" s="143"/>
      <c r="H792" s="147"/>
    </row>
    <row r="793" spans="1:8" ht="15" customHeight="1" hidden="1">
      <c r="A793" s="184"/>
      <c r="B793" s="143"/>
      <c r="C793" s="143"/>
      <c r="D793" s="188"/>
      <c r="E793" s="143"/>
      <c r="F793" s="143"/>
      <c r="G793" s="143"/>
      <c r="H793" s="147"/>
    </row>
    <row r="794" spans="1:8" ht="15" customHeight="1" hidden="1">
      <c r="A794" s="184"/>
      <c r="B794" s="143"/>
      <c r="C794" s="143"/>
      <c r="D794" s="188"/>
      <c r="E794" s="143"/>
      <c r="F794" s="143"/>
      <c r="G794" s="143"/>
      <c r="H794" s="147"/>
    </row>
    <row r="795" spans="1:8" ht="15" customHeight="1" hidden="1">
      <c r="A795" s="184"/>
      <c r="B795" s="143"/>
      <c r="C795" s="143"/>
      <c r="D795" s="188"/>
      <c r="E795" s="143"/>
      <c r="F795" s="143"/>
      <c r="G795" s="143"/>
      <c r="H795" s="147"/>
    </row>
    <row r="796" spans="1:8" ht="15" customHeight="1" hidden="1">
      <c r="A796" s="184"/>
      <c r="B796" s="143"/>
      <c r="C796" s="143"/>
      <c r="D796" s="188"/>
      <c r="E796" s="143"/>
      <c r="F796" s="143"/>
      <c r="G796" s="143"/>
      <c r="H796" s="147"/>
    </row>
    <row r="797" spans="1:8" ht="15" customHeight="1" hidden="1">
      <c r="A797" s="184"/>
      <c r="B797" s="143"/>
      <c r="C797" s="143"/>
      <c r="D797" s="188"/>
      <c r="E797" s="143"/>
      <c r="F797" s="143"/>
      <c r="G797" s="143"/>
      <c r="H797" s="147"/>
    </row>
    <row r="798" spans="1:8" ht="15" customHeight="1" hidden="1">
      <c r="A798" s="184"/>
      <c r="B798" s="143"/>
      <c r="C798" s="143"/>
      <c r="D798" s="188"/>
      <c r="E798" s="143"/>
      <c r="F798" s="143"/>
      <c r="G798" s="143"/>
      <c r="H798" s="147"/>
    </row>
    <row r="799" spans="1:8" ht="15" customHeight="1" hidden="1">
      <c r="A799" s="184"/>
      <c r="B799" s="143"/>
      <c r="C799" s="143"/>
      <c r="D799" s="188"/>
      <c r="E799" s="143"/>
      <c r="F799" s="143"/>
      <c r="G799" s="143"/>
      <c r="H799" s="147"/>
    </row>
    <row r="800" spans="1:8" ht="15" customHeight="1" hidden="1">
      <c r="A800" s="184"/>
      <c r="B800" s="143"/>
      <c r="C800" s="143"/>
      <c r="D800" s="188"/>
      <c r="E800" s="143"/>
      <c r="F800" s="143"/>
      <c r="G800" s="143"/>
      <c r="H800" s="147"/>
    </row>
    <row r="801" spans="1:8" ht="15" customHeight="1" hidden="1">
      <c r="A801" s="184"/>
      <c r="B801" s="143"/>
      <c r="C801" s="143"/>
      <c r="D801" s="188"/>
      <c r="E801" s="143"/>
      <c r="F801" s="143"/>
      <c r="G801" s="143"/>
      <c r="H801" s="147"/>
    </row>
    <row r="802" spans="1:8" ht="15" customHeight="1" hidden="1">
      <c r="A802" s="184"/>
      <c r="B802" s="143"/>
      <c r="C802" s="143"/>
      <c r="D802" s="188"/>
      <c r="E802" s="143"/>
      <c r="F802" s="143"/>
      <c r="G802" s="143"/>
      <c r="H802" s="147"/>
    </row>
    <row r="803" spans="1:8" ht="15" customHeight="1" hidden="1">
      <c r="A803" s="184"/>
      <c r="B803" s="143"/>
      <c r="C803" s="143"/>
      <c r="D803" s="188"/>
      <c r="E803" s="143"/>
      <c r="F803" s="143"/>
      <c r="G803" s="143"/>
      <c r="H803" s="147"/>
    </row>
    <row r="804" spans="1:8" ht="15" customHeight="1" hidden="1">
      <c r="A804" s="184"/>
      <c r="B804" s="143"/>
      <c r="C804" s="143"/>
      <c r="D804" s="188"/>
      <c r="E804" s="143"/>
      <c r="F804" s="143"/>
      <c r="G804" s="143"/>
      <c r="H804" s="147"/>
    </row>
    <row r="805" spans="1:8" ht="15" customHeight="1" hidden="1">
      <c r="A805" s="184"/>
      <c r="B805" s="143"/>
      <c r="C805" s="143"/>
      <c r="D805" s="188"/>
      <c r="E805" s="143"/>
      <c r="F805" s="143"/>
      <c r="G805" s="143"/>
      <c r="H805" s="147"/>
    </row>
    <row r="806" spans="1:8" ht="15" customHeight="1" hidden="1">
      <c r="A806" s="184"/>
      <c r="B806" s="143"/>
      <c r="C806" s="143"/>
      <c r="D806" s="188"/>
      <c r="E806" s="143"/>
      <c r="F806" s="143"/>
      <c r="G806" s="143"/>
      <c r="H806" s="147"/>
    </row>
    <row r="807" spans="1:8" ht="15" customHeight="1" hidden="1">
      <c r="A807" s="184"/>
      <c r="B807" s="143"/>
      <c r="C807" s="143"/>
      <c r="D807" s="188"/>
      <c r="E807" s="143"/>
      <c r="F807" s="143"/>
      <c r="G807" s="143"/>
      <c r="H807" s="147"/>
    </row>
    <row r="808" spans="1:8" ht="15" customHeight="1" hidden="1">
      <c r="A808" s="184"/>
      <c r="B808" s="143"/>
      <c r="C808" s="143"/>
      <c r="D808" s="188"/>
      <c r="E808" s="143"/>
      <c r="F808" s="143"/>
      <c r="G808" s="143"/>
      <c r="H808" s="147"/>
    </row>
    <row r="809" spans="1:8" ht="15" customHeight="1" hidden="1">
      <c r="A809" s="184"/>
      <c r="B809" s="143"/>
      <c r="C809" s="143"/>
      <c r="D809" s="188"/>
      <c r="E809" s="143"/>
      <c r="F809" s="143"/>
      <c r="G809" s="143"/>
      <c r="H809" s="147"/>
    </row>
    <row r="810" spans="1:8" ht="15" customHeight="1" hidden="1">
      <c r="A810" s="184"/>
      <c r="B810" s="143"/>
      <c r="C810" s="143"/>
      <c r="D810" s="188"/>
      <c r="E810" s="143"/>
      <c r="F810" s="143"/>
      <c r="G810" s="143"/>
      <c r="H810" s="147"/>
    </row>
    <row r="811" spans="1:8" ht="15" customHeight="1" hidden="1">
      <c r="A811" s="184"/>
      <c r="B811" s="143"/>
      <c r="C811" s="143"/>
      <c r="D811" s="188"/>
      <c r="E811" s="143"/>
      <c r="F811" s="143"/>
      <c r="G811" s="143"/>
      <c r="H811" s="147"/>
    </row>
    <row r="812" spans="1:8" ht="15" customHeight="1" hidden="1">
      <c r="A812" s="184"/>
      <c r="B812" s="143"/>
      <c r="C812" s="143"/>
      <c r="D812" s="188"/>
      <c r="E812" s="143"/>
      <c r="F812" s="143"/>
      <c r="G812" s="143"/>
      <c r="H812" s="147"/>
    </row>
    <row r="813" spans="1:8" ht="15" customHeight="1" hidden="1">
      <c r="A813" s="184"/>
      <c r="B813" s="143"/>
      <c r="C813" s="143"/>
      <c r="D813" s="188"/>
      <c r="E813" s="143"/>
      <c r="F813" s="143"/>
      <c r="G813" s="143"/>
      <c r="H813" s="147"/>
    </row>
    <row r="814" spans="1:8" ht="15" customHeight="1" hidden="1">
      <c r="A814" s="184"/>
      <c r="B814" s="143"/>
      <c r="C814" s="143"/>
      <c r="D814" s="188"/>
      <c r="E814" s="143"/>
      <c r="F814" s="143"/>
      <c r="G814" s="143"/>
      <c r="H814" s="147"/>
    </row>
    <row r="815" spans="1:8" ht="15" customHeight="1" hidden="1">
      <c r="A815" s="184"/>
      <c r="B815" s="143"/>
      <c r="C815" s="143"/>
      <c r="D815" s="188"/>
      <c r="E815" s="143"/>
      <c r="F815" s="143"/>
      <c r="G815" s="143"/>
      <c r="H815" s="147"/>
    </row>
    <row r="816" spans="1:8" ht="15" customHeight="1" hidden="1">
      <c r="A816" s="184"/>
      <c r="B816" s="143"/>
      <c r="C816" s="143"/>
      <c r="D816" s="188"/>
      <c r="E816" s="143"/>
      <c r="F816" s="143"/>
      <c r="G816" s="143"/>
      <c r="H816" s="147"/>
    </row>
    <row r="817" spans="1:8" ht="15" customHeight="1" hidden="1">
      <c r="A817" s="184"/>
      <c r="B817" s="143"/>
      <c r="C817" s="143"/>
      <c r="D817" s="188"/>
      <c r="E817" s="143"/>
      <c r="F817" s="143"/>
      <c r="G817" s="143"/>
      <c r="H817" s="147"/>
    </row>
    <row r="818" spans="1:8" ht="15" customHeight="1" hidden="1">
      <c r="A818" s="184"/>
      <c r="B818" s="143"/>
      <c r="C818" s="143"/>
      <c r="D818" s="188"/>
      <c r="E818" s="143"/>
      <c r="F818" s="143"/>
      <c r="G818" s="143"/>
      <c r="H818" s="147"/>
    </row>
    <row r="819" spans="1:8" ht="15" customHeight="1" hidden="1">
      <c r="A819" s="184"/>
      <c r="B819" s="143"/>
      <c r="C819" s="143"/>
      <c r="D819" s="188"/>
      <c r="E819" s="143"/>
      <c r="F819" s="143"/>
      <c r="G819" s="143"/>
      <c r="H819" s="147"/>
    </row>
    <row r="820" spans="1:8" ht="15" customHeight="1" hidden="1">
      <c r="A820" s="184"/>
      <c r="B820" s="143"/>
      <c r="C820" s="143"/>
      <c r="D820" s="188"/>
      <c r="E820" s="143"/>
      <c r="F820" s="143"/>
      <c r="G820" s="143"/>
      <c r="H820" s="147"/>
    </row>
    <row r="821" spans="1:8" ht="15" customHeight="1" hidden="1">
      <c r="A821" s="184"/>
      <c r="B821" s="143"/>
      <c r="C821" s="143"/>
      <c r="D821" s="188"/>
      <c r="E821" s="143"/>
      <c r="F821" s="143"/>
      <c r="G821" s="143"/>
      <c r="H821" s="147"/>
    </row>
    <row r="822" spans="1:8" ht="15" customHeight="1" hidden="1">
      <c r="A822" s="184"/>
      <c r="B822" s="143"/>
      <c r="C822" s="143"/>
      <c r="D822" s="188"/>
      <c r="E822" s="143"/>
      <c r="F822" s="143"/>
      <c r="G822" s="143"/>
      <c r="H822" s="147"/>
    </row>
    <row r="823" spans="1:8" ht="15" customHeight="1" hidden="1">
      <c r="A823" s="184"/>
      <c r="B823" s="143"/>
      <c r="C823" s="143"/>
      <c r="D823" s="188"/>
      <c r="E823" s="143"/>
      <c r="F823" s="143"/>
      <c r="G823" s="143"/>
      <c r="H823" s="147"/>
    </row>
    <row r="824" spans="1:8" ht="15" customHeight="1" hidden="1">
      <c r="A824" s="184"/>
      <c r="B824" s="143"/>
      <c r="C824" s="143"/>
      <c r="D824" s="188"/>
      <c r="E824" s="143"/>
      <c r="F824" s="143"/>
      <c r="G824" s="143"/>
      <c r="H824" s="147"/>
    </row>
    <row r="825" spans="1:8" ht="15" customHeight="1" hidden="1">
      <c r="A825" s="184"/>
      <c r="B825" s="143"/>
      <c r="C825" s="143"/>
      <c r="D825" s="188"/>
      <c r="E825" s="143"/>
      <c r="F825" s="143"/>
      <c r="G825" s="143"/>
      <c r="H825" s="147"/>
    </row>
    <row r="826" spans="1:8" ht="15" customHeight="1" hidden="1">
      <c r="A826" s="184"/>
      <c r="B826" s="143"/>
      <c r="C826" s="143"/>
      <c r="D826" s="188"/>
      <c r="E826" s="143"/>
      <c r="F826" s="143"/>
      <c r="G826" s="143"/>
      <c r="H826" s="147"/>
    </row>
    <row r="827" spans="1:8" ht="15" customHeight="1" hidden="1">
      <c r="A827" s="184"/>
      <c r="B827" s="143"/>
      <c r="C827" s="143"/>
      <c r="D827" s="188"/>
      <c r="E827" s="143"/>
      <c r="F827" s="143"/>
      <c r="G827" s="143"/>
      <c r="H827" s="147"/>
    </row>
    <row r="828" spans="1:8" ht="15" customHeight="1" hidden="1">
      <c r="A828" s="184"/>
      <c r="B828" s="143"/>
      <c r="C828" s="143"/>
      <c r="D828" s="188"/>
      <c r="E828" s="143"/>
      <c r="F828" s="143"/>
      <c r="G828" s="143"/>
      <c r="H828" s="147"/>
    </row>
    <row r="829" spans="1:8" ht="15" customHeight="1" hidden="1">
      <c r="A829" s="184"/>
      <c r="B829" s="143"/>
      <c r="C829" s="143"/>
      <c r="D829" s="188"/>
      <c r="E829" s="143"/>
      <c r="F829" s="143"/>
      <c r="G829" s="143"/>
      <c r="H829" s="147"/>
    </row>
    <row r="830" spans="1:8" ht="15" customHeight="1" hidden="1">
      <c r="A830" s="184"/>
      <c r="B830" s="143"/>
      <c r="C830" s="143"/>
      <c r="D830" s="188"/>
      <c r="E830" s="143"/>
      <c r="F830" s="143"/>
      <c r="G830" s="143"/>
      <c r="H830" s="147"/>
    </row>
    <row r="831" spans="1:8" ht="15" customHeight="1" hidden="1">
      <c r="A831" s="184"/>
      <c r="B831" s="143"/>
      <c r="C831" s="143"/>
      <c r="D831" s="188"/>
      <c r="E831" s="143"/>
      <c r="F831" s="143"/>
      <c r="G831" s="143"/>
      <c r="H831" s="147"/>
    </row>
    <row r="832" spans="1:8" ht="15" customHeight="1" hidden="1">
      <c r="A832" s="184"/>
      <c r="B832" s="143"/>
      <c r="C832" s="143"/>
      <c r="D832" s="188"/>
      <c r="E832" s="143"/>
      <c r="F832" s="143"/>
      <c r="G832" s="143"/>
      <c r="H832" s="147"/>
    </row>
    <row r="833" spans="1:8" ht="15" customHeight="1" hidden="1">
      <c r="A833" s="184"/>
      <c r="B833" s="143"/>
      <c r="C833" s="143"/>
      <c r="D833" s="188"/>
      <c r="E833" s="143"/>
      <c r="F833" s="143"/>
      <c r="G833" s="143"/>
      <c r="H833" s="147"/>
    </row>
    <row r="834" spans="1:8" ht="15" customHeight="1" hidden="1">
      <c r="A834" s="184"/>
      <c r="B834" s="143"/>
      <c r="C834" s="143"/>
      <c r="D834" s="188"/>
      <c r="E834" s="143"/>
      <c r="F834" s="143"/>
      <c r="G834" s="143"/>
      <c r="H834" s="147"/>
    </row>
    <row r="835" spans="1:8" ht="15" customHeight="1" hidden="1">
      <c r="A835" s="184"/>
      <c r="B835" s="143"/>
      <c r="C835" s="143"/>
      <c r="D835" s="188"/>
      <c r="E835" s="143"/>
      <c r="F835" s="143"/>
      <c r="G835" s="143"/>
      <c r="H835" s="147"/>
    </row>
    <row r="836" spans="1:8" ht="15" customHeight="1" hidden="1">
      <c r="A836" s="184"/>
      <c r="B836" s="143"/>
      <c r="C836" s="143"/>
      <c r="D836" s="188"/>
      <c r="E836" s="143"/>
      <c r="F836" s="143"/>
      <c r="G836" s="143"/>
      <c r="H836" s="147"/>
    </row>
    <row r="837" spans="1:8" ht="15" customHeight="1" hidden="1">
      <c r="A837" s="184"/>
      <c r="B837" s="143"/>
      <c r="C837" s="143"/>
      <c r="D837" s="188"/>
      <c r="E837" s="143"/>
      <c r="F837" s="143"/>
      <c r="G837" s="143"/>
      <c r="H837" s="147"/>
    </row>
    <row r="838" spans="1:8" ht="15" customHeight="1" hidden="1">
      <c r="A838" s="184"/>
      <c r="B838" s="143"/>
      <c r="C838" s="143"/>
      <c r="D838" s="188"/>
      <c r="E838" s="143"/>
      <c r="F838" s="143"/>
      <c r="G838" s="143"/>
      <c r="H838" s="147"/>
    </row>
    <row r="839" spans="1:8" ht="15" customHeight="1" hidden="1">
      <c r="A839" s="184"/>
      <c r="B839" s="143"/>
      <c r="C839" s="143"/>
      <c r="D839" s="188"/>
      <c r="E839" s="143"/>
      <c r="F839" s="143"/>
      <c r="G839" s="143"/>
      <c r="H839" s="147"/>
    </row>
    <row r="840" spans="1:8" ht="15" customHeight="1" hidden="1">
      <c r="A840" s="184"/>
      <c r="B840" s="143"/>
      <c r="C840" s="143"/>
      <c r="D840" s="188"/>
      <c r="E840" s="143"/>
      <c r="F840" s="143"/>
      <c r="G840" s="143"/>
      <c r="H840" s="147"/>
    </row>
    <row r="841" spans="1:8" ht="15" customHeight="1" hidden="1">
      <c r="A841" s="184"/>
      <c r="B841" s="143"/>
      <c r="C841" s="143"/>
      <c r="D841" s="188"/>
      <c r="E841" s="143"/>
      <c r="F841" s="143"/>
      <c r="G841" s="143"/>
      <c r="H841" s="147"/>
    </row>
    <row r="842" spans="1:8" ht="15" customHeight="1" hidden="1">
      <c r="A842" s="184"/>
      <c r="B842" s="143"/>
      <c r="C842" s="143"/>
      <c r="D842" s="188"/>
      <c r="E842" s="143"/>
      <c r="F842" s="143"/>
      <c r="G842" s="143"/>
      <c r="H842" s="147"/>
    </row>
    <row r="843" spans="1:8" ht="15" customHeight="1" hidden="1">
      <c r="A843" s="184"/>
      <c r="B843" s="143"/>
      <c r="C843" s="143"/>
      <c r="D843" s="188"/>
      <c r="E843" s="143"/>
      <c r="F843" s="143"/>
      <c r="G843" s="143"/>
      <c r="H843" s="147"/>
    </row>
    <row r="844" spans="1:8" ht="15" customHeight="1" hidden="1">
      <c r="A844" s="184"/>
      <c r="B844" s="143"/>
      <c r="C844" s="143"/>
      <c r="D844" s="188"/>
      <c r="E844" s="143"/>
      <c r="F844" s="143"/>
      <c r="G844" s="143"/>
      <c r="H844" s="147"/>
    </row>
    <row r="845" spans="1:8" ht="15" customHeight="1" hidden="1">
      <c r="A845" s="184"/>
      <c r="B845" s="143"/>
      <c r="C845" s="143"/>
      <c r="D845" s="188"/>
      <c r="E845" s="143"/>
      <c r="F845" s="143"/>
      <c r="G845" s="143"/>
      <c r="H845" s="147"/>
    </row>
    <row r="846" spans="1:8" ht="15" customHeight="1" hidden="1">
      <c r="A846" s="184"/>
      <c r="B846" s="143"/>
      <c r="C846" s="143"/>
      <c r="D846" s="188"/>
      <c r="E846" s="143"/>
      <c r="F846" s="143"/>
      <c r="G846" s="143"/>
      <c r="H846" s="147"/>
    </row>
    <row r="847" spans="1:8" ht="15" customHeight="1" hidden="1">
      <c r="A847" s="184"/>
      <c r="B847" s="143"/>
      <c r="C847" s="143"/>
      <c r="D847" s="188"/>
      <c r="E847" s="143"/>
      <c r="F847" s="143"/>
      <c r="G847" s="143"/>
      <c r="H847" s="147"/>
    </row>
    <row r="848" spans="1:8" ht="15" customHeight="1" hidden="1">
      <c r="A848" s="184"/>
      <c r="B848" s="143"/>
      <c r="C848" s="143"/>
      <c r="D848" s="188"/>
      <c r="E848" s="143"/>
      <c r="F848" s="143"/>
      <c r="G848" s="143"/>
      <c r="H848" s="147"/>
    </row>
    <row r="849" spans="1:8" ht="15" customHeight="1" hidden="1">
      <c r="A849" s="184"/>
      <c r="B849" s="143"/>
      <c r="C849" s="143"/>
      <c r="D849" s="188"/>
      <c r="E849" s="143"/>
      <c r="F849" s="143"/>
      <c r="G849" s="143"/>
      <c r="H849" s="147"/>
    </row>
    <row r="850" spans="1:8" ht="15" customHeight="1" hidden="1">
      <c r="A850" s="184"/>
      <c r="B850" s="143"/>
      <c r="C850" s="143"/>
      <c r="D850" s="188"/>
      <c r="E850" s="143"/>
      <c r="F850" s="143"/>
      <c r="G850" s="143"/>
      <c r="H850" s="147"/>
    </row>
    <row r="851" spans="1:8" ht="15" customHeight="1" hidden="1">
      <c r="A851" s="184"/>
      <c r="B851" s="143"/>
      <c r="C851" s="143"/>
      <c r="D851" s="188"/>
      <c r="E851" s="143"/>
      <c r="F851" s="143"/>
      <c r="G851" s="143"/>
      <c r="H851" s="147"/>
    </row>
    <row r="852" spans="1:8" ht="15" customHeight="1" hidden="1">
      <c r="A852" s="184"/>
      <c r="B852" s="143"/>
      <c r="C852" s="143"/>
      <c r="D852" s="188"/>
      <c r="E852" s="143"/>
      <c r="F852" s="143"/>
      <c r="G852" s="143"/>
      <c r="H852" s="147"/>
    </row>
    <row r="853" spans="1:8" ht="15" customHeight="1" hidden="1">
      <c r="A853" s="184"/>
      <c r="B853" s="143"/>
      <c r="C853" s="143"/>
      <c r="D853" s="188"/>
      <c r="E853" s="143"/>
      <c r="F853" s="143"/>
      <c r="G853" s="143"/>
      <c r="H853" s="147"/>
    </row>
    <row r="854" spans="1:8" ht="15" customHeight="1" hidden="1">
      <c r="A854" s="184"/>
      <c r="B854" s="143"/>
      <c r="C854" s="143"/>
      <c r="D854" s="188"/>
      <c r="E854" s="143"/>
      <c r="F854" s="143"/>
      <c r="G854" s="143"/>
      <c r="H854" s="147"/>
    </row>
    <row r="855" spans="1:8" ht="15" customHeight="1" hidden="1">
      <c r="A855" s="184"/>
      <c r="B855" s="143"/>
      <c r="C855" s="143"/>
      <c r="D855" s="188"/>
      <c r="E855" s="143"/>
      <c r="F855" s="143"/>
      <c r="G855" s="143"/>
      <c r="H855" s="147"/>
    </row>
    <row r="856" spans="1:8" ht="15" customHeight="1" hidden="1">
      <c r="A856" s="184"/>
      <c r="B856" s="143"/>
      <c r="C856" s="143"/>
      <c r="D856" s="188"/>
      <c r="E856" s="143"/>
      <c r="F856" s="143"/>
      <c r="G856" s="143"/>
      <c r="H856" s="147"/>
    </row>
    <row r="857" spans="1:8" ht="15" customHeight="1" hidden="1">
      <c r="A857" s="184"/>
      <c r="B857" s="143"/>
      <c r="C857" s="143"/>
      <c r="D857" s="188"/>
      <c r="E857" s="143"/>
      <c r="F857" s="143"/>
      <c r="G857" s="143"/>
      <c r="H857" s="147"/>
    </row>
    <row r="858" spans="1:8" ht="15" customHeight="1" hidden="1">
      <c r="A858" s="184"/>
      <c r="B858" s="143"/>
      <c r="C858" s="143"/>
      <c r="D858" s="188"/>
      <c r="E858" s="143"/>
      <c r="F858" s="143"/>
      <c r="G858" s="143"/>
      <c r="H858" s="147"/>
    </row>
    <row r="859" spans="1:8" ht="15" customHeight="1" hidden="1">
      <c r="A859" s="184"/>
      <c r="B859" s="143"/>
      <c r="C859" s="143"/>
      <c r="D859" s="188"/>
      <c r="E859" s="143"/>
      <c r="F859" s="143"/>
      <c r="G859" s="143"/>
      <c r="H859" s="147"/>
    </row>
    <row r="860" spans="1:8" ht="15" customHeight="1" hidden="1">
      <c r="A860" s="184"/>
      <c r="B860" s="143"/>
      <c r="C860" s="143"/>
      <c r="D860" s="188"/>
      <c r="E860" s="143"/>
      <c r="F860" s="143"/>
      <c r="G860" s="143"/>
      <c r="H860" s="147"/>
    </row>
    <row r="861" spans="1:8" ht="15" customHeight="1" hidden="1">
      <c r="A861" s="184"/>
      <c r="B861" s="143"/>
      <c r="C861" s="143"/>
      <c r="D861" s="188"/>
      <c r="E861" s="143"/>
      <c r="F861" s="143"/>
      <c r="G861" s="143"/>
      <c r="H861" s="147"/>
    </row>
    <row r="862" spans="1:8" ht="15" customHeight="1" hidden="1">
      <c r="A862" s="184"/>
      <c r="B862" s="143"/>
      <c r="C862" s="143"/>
      <c r="D862" s="188"/>
      <c r="E862" s="143"/>
      <c r="F862" s="143"/>
      <c r="G862" s="143"/>
      <c r="H862" s="147"/>
    </row>
    <row r="863" spans="1:8" ht="15" customHeight="1" hidden="1">
      <c r="A863" s="184"/>
      <c r="B863" s="143"/>
      <c r="C863" s="143"/>
      <c r="D863" s="188"/>
      <c r="E863" s="143"/>
      <c r="F863" s="143"/>
      <c r="G863" s="143"/>
      <c r="H863" s="147"/>
    </row>
    <row r="864" spans="1:8" ht="15" customHeight="1" hidden="1">
      <c r="A864" s="184"/>
      <c r="B864" s="143"/>
      <c r="C864" s="143"/>
      <c r="D864" s="188"/>
      <c r="E864" s="143"/>
      <c r="F864" s="143"/>
      <c r="G864" s="143"/>
      <c r="H864" s="147"/>
    </row>
    <row r="865" spans="1:8" ht="15" customHeight="1" hidden="1">
      <c r="A865" s="184"/>
      <c r="B865" s="143"/>
      <c r="C865" s="143"/>
      <c r="D865" s="188"/>
      <c r="E865" s="143"/>
      <c r="F865" s="143"/>
      <c r="G865" s="143"/>
      <c r="H865" s="147"/>
    </row>
    <row r="866" spans="1:8" ht="15" customHeight="1" hidden="1">
      <c r="A866" s="184"/>
      <c r="B866" s="143"/>
      <c r="C866" s="143"/>
      <c r="D866" s="188"/>
      <c r="E866" s="143"/>
      <c r="F866" s="143"/>
      <c r="G866" s="143"/>
      <c r="H866" s="147"/>
    </row>
    <row r="867" spans="1:8" ht="15" customHeight="1" hidden="1">
      <c r="A867" s="184"/>
      <c r="B867" s="143"/>
      <c r="C867" s="143"/>
      <c r="D867" s="188"/>
      <c r="E867" s="143"/>
      <c r="F867" s="143"/>
      <c r="G867" s="143"/>
      <c r="H867" s="147"/>
    </row>
    <row r="868" spans="1:8" ht="15" customHeight="1" hidden="1">
      <c r="A868" s="184"/>
      <c r="B868" s="143"/>
      <c r="C868" s="143"/>
      <c r="D868" s="188"/>
      <c r="E868" s="143"/>
      <c r="F868" s="143"/>
      <c r="G868" s="143"/>
      <c r="H868" s="147"/>
    </row>
    <row r="869" spans="1:8" ht="15" customHeight="1" hidden="1">
      <c r="A869" s="184"/>
      <c r="B869" s="143"/>
      <c r="C869" s="143"/>
      <c r="D869" s="188"/>
      <c r="E869" s="143"/>
      <c r="F869" s="143"/>
      <c r="G869" s="143"/>
      <c r="H869" s="147"/>
    </row>
    <row r="870" spans="1:8" ht="15" customHeight="1" hidden="1">
      <c r="A870" s="184"/>
      <c r="B870" s="143"/>
      <c r="C870" s="143"/>
      <c r="D870" s="188"/>
      <c r="E870" s="143"/>
      <c r="F870" s="143"/>
      <c r="G870" s="143"/>
      <c r="H870" s="147"/>
    </row>
    <row r="871" spans="1:8" ht="15" customHeight="1" hidden="1">
      <c r="A871" s="184"/>
      <c r="B871" s="143"/>
      <c r="C871" s="143"/>
      <c r="D871" s="188"/>
      <c r="E871" s="143"/>
      <c r="F871" s="143"/>
      <c r="G871" s="143"/>
      <c r="H871" s="147"/>
    </row>
    <row r="872" spans="1:8" ht="15" customHeight="1" hidden="1">
      <c r="A872" s="184"/>
      <c r="B872" s="143"/>
      <c r="C872" s="143"/>
      <c r="D872" s="188"/>
      <c r="E872" s="143"/>
      <c r="F872" s="143"/>
      <c r="G872" s="143"/>
      <c r="H872" s="147"/>
    </row>
    <row r="873" spans="1:8" ht="15" customHeight="1" hidden="1">
      <c r="A873" s="184"/>
      <c r="B873" s="143"/>
      <c r="C873" s="143"/>
      <c r="D873" s="188"/>
      <c r="E873" s="143"/>
      <c r="F873" s="143"/>
      <c r="G873" s="143"/>
      <c r="H873" s="147"/>
    </row>
    <row r="874" spans="1:8" ht="15" customHeight="1" hidden="1">
      <c r="A874" s="184"/>
      <c r="B874" s="143"/>
      <c r="C874" s="143"/>
      <c r="D874" s="188"/>
      <c r="E874" s="143"/>
      <c r="F874" s="143"/>
      <c r="G874" s="143"/>
      <c r="H874" s="147"/>
    </row>
    <row r="875" spans="1:8" ht="15" customHeight="1" hidden="1">
      <c r="A875" s="184"/>
      <c r="B875" s="143"/>
      <c r="C875" s="143"/>
      <c r="D875" s="188"/>
      <c r="E875" s="143"/>
      <c r="F875" s="143"/>
      <c r="G875" s="143"/>
      <c r="H875" s="147"/>
    </row>
    <row r="876" spans="1:8" ht="15" customHeight="1" hidden="1">
      <c r="A876" s="184"/>
      <c r="B876" s="143"/>
      <c r="C876" s="143"/>
      <c r="D876" s="188"/>
      <c r="E876" s="143"/>
      <c r="F876" s="143"/>
      <c r="G876" s="143"/>
      <c r="H876" s="147"/>
    </row>
    <row r="877" spans="1:8" ht="15" customHeight="1" hidden="1">
      <c r="A877" s="184"/>
      <c r="B877" s="143"/>
      <c r="C877" s="143"/>
      <c r="D877" s="188"/>
      <c r="E877" s="143"/>
      <c r="F877" s="143"/>
      <c r="G877" s="143"/>
      <c r="H877" s="147"/>
    </row>
    <row r="878" spans="1:8" ht="15" customHeight="1" hidden="1">
      <c r="A878" s="184"/>
      <c r="B878" s="143"/>
      <c r="C878" s="143"/>
      <c r="D878" s="188"/>
      <c r="E878" s="143"/>
      <c r="F878" s="143"/>
      <c r="G878" s="143"/>
      <c r="H878" s="147"/>
    </row>
    <row r="879" spans="1:8" ht="15" customHeight="1" hidden="1">
      <c r="A879" s="184"/>
      <c r="B879" s="143"/>
      <c r="C879" s="143"/>
      <c r="D879" s="188"/>
      <c r="E879" s="143"/>
      <c r="F879" s="143"/>
      <c r="G879" s="143"/>
      <c r="H879" s="147"/>
    </row>
    <row r="880" spans="1:8" ht="15" customHeight="1" hidden="1">
      <c r="A880" s="184"/>
      <c r="B880" s="143"/>
      <c r="C880" s="143"/>
      <c r="D880" s="188"/>
      <c r="E880" s="143"/>
      <c r="F880" s="143"/>
      <c r="G880" s="143"/>
      <c r="H880" s="147"/>
    </row>
    <row r="881" spans="1:8" ht="15" customHeight="1" hidden="1">
      <c r="A881" s="184"/>
      <c r="B881" s="143"/>
      <c r="C881" s="143"/>
      <c r="D881" s="188"/>
      <c r="E881" s="143"/>
      <c r="F881" s="143"/>
      <c r="G881" s="143"/>
      <c r="H881" s="147"/>
    </row>
    <row r="882" spans="1:8" ht="15" customHeight="1" hidden="1">
      <c r="A882" s="184"/>
      <c r="B882" s="143"/>
      <c r="C882" s="143"/>
      <c r="D882" s="188"/>
      <c r="E882" s="143"/>
      <c r="F882" s="143"/>
      <c r="G882" s="143"/>
      <c r="H882" s="147"/>
    </row>
    <row r="883" spans="1:8" ht="15" customHeight="1" hidden="1">
      <c r="A883" s="184"/>
      <c r="B883" s="143"/>
      <c r="C883" s="143"/>
      <c r="D883" s="188"/>
      <c r="E883" s="143"/>
      <c r="F883" s="143"/>
      <c r="G883" s="143"/>
      <c r="H883" s="147"/>
    </row>
    <row r="884" spans="1:8" ht="15" customHeight="1" hidden="1">
      <c r="A884" s="184"/>
      <c r="B884" s="143"/>
      <c r="C884" s="143"/>
      <c r="D884" s="188"/>
      <c r="E884" s="143"/>
      <c r="F884" s="143"/>
      <c r="G884" s="143"/>
      <c r="H884" s="147"/>
    </row>
    <row r="885" spans="1:8" ht="15" customHeight="1" hidden="1">
      <c r="A885" s="184"/>
      <c r="B885" s="143"/>
      <c r="C885" s="143"/>
      <c r="D885" s="188"/>
      <c r="E885" s="143"/>
      <c r="F885" s="143"/>
      <c r="G885" s="143"/>
      <c r="H885" s="147"/>
    </row>
    <row r="886" spans="1:8" ht="15" customHeight="1" hidden="1">
      <c r="A886" s="184"/>
      <c r="B886" s="143"/>
      <c r="C886" s="143"/>
      <c r="D886" s="188"/>
      <c r="E886" s="143"/>
      <c r="F886" s="143"/>
      <c r="G886" s="143"/>
      <c r="H886" s="147"/>
    </row>
    <row r="887" spans="1:8" ht="15" customHeight="1" hidden="1">
      <c r="A887" s="184"/>
      <c r="B887" s="143"/>
      <c r="C887" s="143"/>
      <c r="D887" s="188"/>
      <c r="E887" s="143"/>
      <c r="F887" s="143"/>
      <c r="G887" s="143"/>
      <c r="H887" s="147"/>
    </row>
    <row r="888" spans="1:8" ht="15" customHeight="1" hidden="1">
      <c r="A888" s="184"/>
      <c r="B888" s="143"/>
      <c r="C888" s="143"/>
      <c r="D888" s="188"/>
      <c r="E888" s="143"/>
      <c r="F888" s="143"/>
      <c r="G888" s="143"/>
      <c r="H888" s="147"/>
    </row>
    <row r="889" spans="1:8" ht="15" customHeight="1" hidden="1">
      <c r="A889" s="184"/>
      <c r="B889" s="143"/>
      <c r="C889" s="143"/>
      <c r="D889" s="188"/>
      <c r="E889" s="143"/>
      <c r="F889" s="143"/>
      <c r="G889" s="143"/>
      <c r="H889" s="147"/>
    </row>
    <row r="890" spans="1:8" ht="15" customHeight="1" hidden="1">
      <c r="A890" s="184"/>
      <c r="B890" s="143"/>
      <c r="C890" s="143"/>
      <c r="D890" s="188"/>
      <c r="E890" s="143"/>
      <c r="F890" s="143"/>
      <c r="G890" s="143"/>
      <c r="H890" s="147"/>
    </row>
    <row r="891" spans="1:8" ht="15" customHeight="1" hidden="1">
      <c r="A891" s="184"/>
      <c r="B891" s="143"/>
      <c r="C891" s="143"/>
      <c r="D891" s="188"/>
      <c r="E891" s="143"/>
      <c r="F891" s="143"/>
      <c r="G891" s="143"/>
      <c r="H891" s="147"/>
    </row>
    <row r="892" spans="1:8" ht="15" customHeight="1" hidden="1">
      <c r="A892" s="184"/>
      <c r="B892" s="143"/>
      <c r="C892" s="143"/>
      <c r="D892" s="188"/>
      <c r="E892" s="143"/>
      <c r="F892" s="143"/>
      <c r="G892" s="143"/>
      <c r="H892" s="147"/>
    </row>
    <row r="893" spans="1:8" ht="15" customHeight="1" hidden="1">
      <c r="A893" s="184"/>
      <c r="B893" s="143"/>
      <c r="C893" s="143"/>
      <c r="D893" s="188"/>
      <c r="E893" s="143"/>
      <c r="F893" s="143"/>
      <c r="G893" s="143"/>
      <c r="H893" s="147"/>
    </row>
    <row r="894" spans="1:8" ht="15" customHeight="1" hidden="1">
      <c r="A894" s="184"/>
      <c r="B894" s="143"/>
      <c r="C894" s="143"/>
      <c r="D894" s="188"/>
      <c r="E894" s="143"/>
      <c r="F894" s="143"/>
      <c r="G894" s="143"/>
      <c r="H894" s="147"/>
    </row>
    <row r="895" spans="1:8" ht="15" customHeight="1" hidden="1">
      <c r="A895" s="184"/>
      <c r="B895" s="143"/>
      <c r="C895" s="143"/>
      <c r="D895" s="188"/>
      <c r="E895" s="143"/>
      <c r="F895" s="143"/>
      <c r="G895" s="143"/>
      <c r="H895" s="147"/>
    </row>
    <row r="896" spans="1:8" ht="15" customHeight="1" hidden="1">
      <c r="A896" s="184"/>
      <c r="B896" s="143"/>
      <c r="C896" s="143"/>
      <c r="D896" s="188"/>
      <c r="E896" s="143"/>
      <c r="F896" s="143"/>
      <c r="G896" s="143"/>
      <c r="H896" s="147"/>
    </row>
    <row r="897" spans="1:8" ht="15" customHeight="1" hidden="1">
      <c r="A897" s="184"/>
      <c r="B897" s="143"/>
      <c r="C897" s="143"/>
      <c r="D897" s="188"/>
      <c r="E897" s="143"/>
      <c r="F897" s="143"/>
      <c r="G897" s="143"/>
      <c r="H897" s="147"/>
    </row>
    <row r="898" spans="1:8" ht="15" customHeight="1" hidden="1">
      <c r="A898" s="184"/>
      <c r="B898" s="143"/>
      <c r="C898" s="143"/>
      <c r="D898" s="188"/>
      <c r="E898" s="143"/>
      <c r="F898" s="143"/>
      <c r="G898" s="143"/>
      <c r="H898" s="147"/>
    </row>
    <row r="899" spans="1:8" ht="15" customHeight="1" hidden="1">
      <c r="A899" s="184"/>
      <c r="B899" s="143"/>
      <c r="C899" s="143"/>
      <c r="D899" s="188"/>
      <c r="E899" s="143"/>
      <c r="F899" s="143"/>
      <c r="G899" s="143"/>
      <c r="H899" s="147"/>
    </row>
    <row r="900" spans="1:8" ht="15" customHeight="1" hidden="1">
      <c r="A900" s="184"/>
      <c r="B900" s="143"/>
      <c r="C900" s="143"/>
      <c r="D900" s="188"/>
      <c r="E900" s="143"/>
      <c r="F900" s="143"/>
      <c r="G900" s="143"/>
      <c r="H900" s="147"/>
    </row>
    <row r="901" spans="1:8" ht="15" customHeight="1" hidden="1">
      <c r="A901" s="184"/>
      <c r="B901" s="143"/>
      <c r="C901" s="143"/>
      <c r="D901" s="188"/>
      <c r="E901" s="143"/>
      <c r="F901" s="143"/>
      <c r="G901" s="143"/>
      <c r="H901" s="147"/>
    </row>
    <row r="902" spans="1:8" ht="15" customHeight="1" hidden="1">
      <c r="A902" s="184"/>
      <c r="B902" s="143"/>
      <c r="C902" s="143"/>
      <c r="D902" s="188"/>
      <c r="E902" s="143"/>
      <c r="F902" s="143"/>
      <c r="G902" s="143"/>
      <c r="H902" s="147"/>
    </row>
    <row r="903" spans="1:8" ht="15" customHeight="1" hidden="1">
      <c r="A903" s="184"/>
      <c r="B903" s="143"/>
      <c r="C903" s="143"/>
      <c r="D903" s="188"/>
      <c r="E903" s="143"/>
      <c r="F903" s="143"/>
      <c r="G903" s="143"/>
      <c r="H903" s="147"/>
    </row>
    <row r="904" spans="1:8" ht="15" customHeight="1" hidden="1">
      <c r="A904" s="184"/>
      <c r="B904" s="143"/>
      <c r="C904" s="143"/>
      <c r="D904" s="188"/>
      <c r="E904" s="143"/>
      <c r="F904" s="143"/>
      <c r="G904" s="143"/>
      <c r="H904" s="147"/>
    </row>
    <row r="905" spans="1:8" ht="15" customHeight="1" hidden="1">
      <c r="A905" s="184"/>
      <c r="B905" s="143"/>
      <c r="C905" s="143"/>
      <c r="D905" s="188"/>
      <c r="E905" s="143"/>
      <c r="F905" s="143"/>
      <c r="G905" s="143"/>
      <c r="H905" s="147"/>
    </row>
    <row r="906" spans="1:8" ht="15" customHeight="1" hidden="1">
      <c r="A906" s="184"/>
      <c r="B906" s="143"/>
      <c r="C906" s="143"/>
      <c r="D906" s="188"/>
      <c r="E906" s="143"/>
      <c r="F906" s="143"/>
      <c r="G906" s="143"/>
      <c r="H906" s="147"/>
    </row>
    <row r="907" spans="1:8" ht="15" customHeight="1" hidden="1">
      <c r="A907" s="184"/>
      <c r="B907" s="143"/>
      <c r="C907" s="143"/>
      <c r="D907" s="188"/>
      <c r="E907" s="143"/>
      <c r="F907" s="143"/>
      <c r="G907" s="143"/>
      <c r="H907" s="147"/>
    </row>
    <row r="908" spans="1:8" ht="15" customHeight="1" hidden="1">
      <c r="A908" s="184"/>
      <c r="B908" s="143"/>
      <c r="C908" s="143"/>
      <c r="D908" s="188"/>
      <c r="E908" s="143"/>
      <c r="F908" s="143"/>
      <c r="G908" s="143"/>
      <c r="H908" s="147"/>
    </row>
    <row r="909" spans="1:8" ht="15" customHeight="1" hidden="1">
      <c r="A909" s="184"/>
      <c r="B909" s="143"/>
      <c r="C909" s="143"/>
      <c r="D909" s="188"/>
      <c r="E909" s="143"/>
      <c r="F909" s="143"/>
      <c r="G909" s="143"/>
      <c r="H909" s="147"/>
    </row>
    <row r="910" spans="1:8" ht="15" customHeight="1" hidden="1">
      <c r="A910" s="184"/>
      <c r="B910" s="143"/>
      <c r="C910" s="143"/>
      <c r="D910" s="188"/>
      <c r="E910" s="143"/>
      <c r="F910" s="143"/>
      <c r="G910" s="143"/>
      <c r="H910" s="147"/>
    </row>
    <row r="911" spans="1:8" ht="15" customHeight="1" hidden="1">
      <c r="A911" s="184"/>
      <c r="B911" s="143"/>
      <c r="C911" s="143"/>
      <c r="D911" s="188"/>
      <c r="E911" s="143"/>
      <c r="F911" s="143"/>
      <c r="G911" s="143"/>
      <c r="H911" s="147"/>
    </row>
    <row r="912" spans="1:8" ht="15" customHeight="1" hidden="1">
      <c r="A912" s="184"/>
      <c r="B912" s="143"/>
      <c r="C912" s="143"/>
      <c r="D912" s="188"/>
      <c r="E912" s="143"/>
      <c r="F912" s="143"/>
      <c r="G912" s="143"/>
      <c r="H912" s="147"/>
    </row>
    <row r="913" spans="1:8" ht="15" customHeight="1" hidden="1">
      <c r="A913" s="184"/>
      <c r="B913" s="143"/>
      <c r="C913" s="143"/>
      <c r="D913" s="188"/>
      <c r="E913" s="143"/>
      <c r="F913" s="143"/>
      <c r="G913" s="143"/>
      <c r="H913" s="147"/>
    </row>
    <row r="914" spans="1:8" ht="15" customHeight="1" hidden="1">
      <c r="A914" s="184"/>
      <c r="B914" s="143"/>
      <c r="C914" s="143"/>
      <c r="D914" s="188"/>
      <c r="E914" s="143"/>
      <c r="F914" s="143"/>
      <c r="G914" s="143"/>
      <c r="H914" s="147"/>
    </row>
    <row r="915" spans="1:8" ht="15" customHeight="1" hidden="1">
      <c r="A915" s="184"/>
      <c r="B915" s="143"/>
      <c r="C915" s="143"/>
      <c r="D915" s="188"/>
      <c r="E915" s="143"/>
      <c r="F915" s="143"/>
      <c r="G915" s="143"/>
      <c r="H915" s="147"/>
    </row>
    <row r="916" spans="1:8" ht="15" customHeight="1" hidden="1">
      <c r="A916" s="184"/>
      <c r="B916" s="143"/>
      <c r="C916" s="143"/>
      <c r="D916" s="188"/>
      <c r="E916" s="143"/>
      <c r="F916" s="143"/>
      <c r="G916" s="143"/>
      <c r="H916" s="147"/>
    </row>
    <row r="917" spans="1:8" ht="15" customHeight="1" hidden="1">
      <c r="A917" s="184"/>
      <c r="B917" s="143"/>
      <c r="C917" s="143"/>
      <c r="D917" s="188"/>
      <c r="E917" s="143"/>
      <c r="F917" s="143"/>
      <c r="G917" s="143"/>
      <c r="H917" s="147"/>
    </row>
    <row r="918" spans="1:8" ht="15" customHeight="1" hidden="1">
      <c r="A918" s="184"/>
      <c r="B918" s="143"/>
      <c r="C918" s="143"/>
      <c r="D918" s="188"/>
      <c r="E918" s="143"/>
      <c r="F918" s="143"/>
      <c r="G918" s="143"/>
      <c r="H918" s="147"/>
    </row>
    <row r="919" spans="1:8" ht="15" customHeight="1" hidden="1">
      <c r="A919" s="184"/>
      <c r="B919" s="143"/>
      <c r="C919" s="143"/>
      <c r="D919" s="188"/>
      <c r="E919" s="143"/>
      <c r="F919" s="143"/>
      <c r="G919" s="143"/>
      <c r="H919" s="147"/>
    </row>
    <row r="920" spans="1:8" ht="15" customHeight="1" hidden="1">
      <c r="A920" s="184"/>
      <c r="B920" s="143"/>
      <c r="C920" s="143"/>
      <c r="D920" s="188"/>
      <c r="E920" s="143"/>
      <c r="F920" s="143"/>
      <c r="G920" s="143"/>
      <c r="H920" s="147"/>
    </row>
    <row r="921" spans="1:8" ht="15" customHeight="1" hidden="1">
      <c r="A921" s="184"/>
      <c r="B921" s="143"/>
      <c r="C921" s="143"/>
      <c r="D921" s="188"/>
      <c r="E921" s="143"/>
      <c r="F921" s="143"/>
      <c r="G921" s="143"/>
      <c r="H921" s="147"/>
    </row>
    <row r="922" spans="1:8" ht="15" customHeight="1" hidden="1">
      <c r="A922" s="184"/>
      <c r="B922" s="143"/>
      <c r="C922" s="143"/>
      <c r="D922" s="188"/>
      <c r="E922" s="143"/>
      <c r="F922" s="143"/>
      <c r="G922" s="143"/>
      <c r="H922" s="147"/>
    </row>
    <row r="923" spans="1:8" ht="15" customHeight="1" hidden="1">
      <c r="A923" s="184"/>
      <c r="B923" s="143"/>
      <c r="C923" s="143"/>
      <c r="D923" s="188"/>
      <c r="E923" s="143"/>
      <c r="F923" s="143"/>
      <c r="G923" s="143"/>
      <c r="H923" s="147"/>
    </row>
    <row r="924" spans="1:8" ht="15" customHeight="1" hidden="1">
      <c r="A924" s="184"/>
      <c r="B924" s="143"/>
      <c r="C924" s="143"/>
      <c r="D924" s="188"/>
      <c r="E924" s="143"/>
      <c r="F924" s="143"/>
      <c r="G924" s="143"/>
      <c r="H924" s="147"/>
    </row>
    <row r="925" spans="1:8" ht="15" customHeight="1" hidden="1">
      <c r="A925" s="184"/>
      <c r="B925" s="143"/>
      <c r="C925" s="143"/>
      <c r="D925" s="188"/>
      <c r="E925" s="143"/>
      <c r="F925" s="143"/>
      <c r="G925" s="143"/>
      <c r="H925" s="147"/>
    </row>
    <row r="926" spans="1:8" ht="15" customHeight="1" hidden="1">
      <c r="A926" s="184"/>
      <c r="B926" s="143"/>
      <c r="C926" s="143"/>
      <c r="D926" s="188"/>
      <c r="E926" s="143"/>
      <c r="F926" s="143"/>
      <c r="G926" s="143"/>
      <c r="H926" s="147"/>
    </row>
    <row r="927" spans="1:8" ht="15" customHeight="1" hidden="1">
      <c r="A927" s="184"/>
      <c r="B927" s="143"/>
      <c r="C927" s="143"/>
      <c r="D927" s="188"/>
      <c r="E927" s="143"/>
      <c r="F927" s="143"/>
      <c r="G927" s="143"/>
      <c r="H927" s="147"/>
    </row>
    <row r="928" spans="1:8" ht="15" customHeight="1" hidden="1">
      <c r="A928" s="184"/>
      <c r="B928" s="143"/>
      <c r="C928" s="143"/>
      <c r="D928" s="188"/>
      <c r="E928" s="143"/>
      <c r="F928" s="143"/>
      <c r="G928" s="143"/>
      <c r="H928" s="147"/>
    </row>
    <row r="929" spans="1:8" ht="15" customHeight="1" hidden="1">
      <c r="A929" s="184"/>
      <c r="B929" s="143"/>
      <c r="C929" s="143"/>
      <c r="D929" s="188"/>
      <c r="E929" s="143"/>
      <c r="F929" s="143"/>
      <c r="G929" s="143"/>
      <c r="H929" s="147"/>
    </row>
    <row r="930" spans="1:8" ht="15" customHeight="1" hidden="1">
      <c r="A930" s="184"/>
      <c r="B930" s="143"/>
      <c r="C930" s="143"/>
      <c r="D930" s="188"/>
      <c r="E930" s="143"/>
      <c r="F930" s="143"/>
      <c r="G930" s="143"/>
      <c r="H930" s="147"/>
    </row>
    <row r="931" spans="1:8" ht="15" customHeight="1" hidden="1">
      <c r="A931" s="184"/>
      <c r="B931" s="143"/>
      <c r="C931" s="143"/>
      <c r="D931" s="188"/>
      <c r="E931" s="143"/>
      <c r="F931" s="143"/>
      <c r="G931" s="143"/>
      <c r="H931" s="147"/>
    </row>
    <row r="932" spans="1:8" ht="15" customHeight="1" hidden="1">
      <c r="A932" s="184"/>
      <c r="B932" s="143"/>
      <c r="C932" s="143"/>
      <c r="D932" s="188"/>
      <c r="E932" s="143"/>
      <c r="F932" s="143"/>
      <c r="G932" s="143"/>
      <c r="H932" s="147"/>
    </row>
    <row r="933" spans="1:8" ht="15" customHeight="1" hidden="1">
      <c r="A933" s="184"/>
      <c r="B933" s="143"/>
      <c r="C933" s="143"/>
      <c r="D933" s="188"/>
      <c r="E933" s="143"/>
      <c r="F933" s="143"/>
      <c r="G933" s="143"/>
      <c r="H933" s="147"/>
    </row>
    <row r="934" spans="1:8" ht="15" customHeight="1" hidden="1">
      <c r="A934" s="184"/>
      <c r="B934" s="143"/>
      <c r="C934" s="143"/>
      <c r="D934" s="188"/>
      <c r="E934" s="143"/>
      <c r="F934" s="143"/>
      <c r="G934" s="143"/>
      <c r="H934" s="147"/>
    </row>
    <row r="935" spans="1:8" ht="15" customHeight="1" hidden="1">
      <c r="A935" s="184"/>
      <c r="B935" s="143"/>
      <c r="C935" s="143"/>
      <c r="D935" s="188"/>
      <c r="E935" s="143"/>
      <c r="F935" s="143"/>
      <c r="G935" s="143"/>
      <c r="H935" s="147"/>
    </row>
    <row r="936" spans="1:8" ht="15" customHeight="1" hidden="1">
      <c r="A936" s="184"/>
      <c r="B936" s="143"/>
      <c r="C936" s="143"/>
      <c r="D936" s="188"/>
      <c r="E936" s="143"/>
      <c r="F936" s="143"/>
      <c r="G936" s="143"/>
      <c r="H936" s="147"/>
    </row>
    <row r="937" spans="1:8" ht="15" customHeight="1" hidden="1">
      <c r="A937" s="184"/>
      <c r="B937" s="143"/>
      <c r="C937" s="143"/>
      <c r="D937" s="188"/>
      <c r="E937" s="143"/>
      <c r="F937" s="143"/>
      <c r="G937" s="143"/>
      <c r="H937" s="147"/>
    </row>
    <row r="938" spans="1:8" ht="15" customHeight="1" hidden="1">
      <c r="A938" s="184"/>
      <c r="B938" s="143"/>
      <c r="C938" s="143"/>
      <c r="D938" s="188"/>
      <c r="E938" s="143"/>
      <c r="F938" s="143"/>
      <c r="G938" s="143"/>
      <c r="H938" s="147"/>
    </row>
    <row r="939" spans="1:8" ht="15" customHeight="1" hidden="1">
      <c r="A939" s="184"/>
      <c r="B939" s="143"/>
      <c r="C939" s="143"/>
      <c r="D939" s="188"/>
      <c r="E939" s="143"/>
      <c r="F939" s="143"/>
      <c r="G939" s="143"/>
      <c r="H939" s="147"/>
    </row>
    <row r="940" spans="1:8" ht="15" customHeight="1" hidden="1">
      <c r="A940" s="184"/>
      <c r="B940" s="143"/>
      <c r="C940" s="143"/>
      <c r="D940" s="188"/>
      <c r="E940" s="143"/>
      <c r="F940" s="143"/>
      <c r="G940" s="143"/>
      <c r="H940" s="147"/>
    </row>
    <row r="941" spans="1:8" ht="15" customHeight="1" hidden="1">
      <c r="A941" s="184"/>
      <c r="B941" s="143"/>
      <c r="C941" s="143"/>
      <c r="D941" s="188"/>
      <c r="E941" s="143"/>
      <c r="F941" s="143"/>
      <c r="G941" s="143"/>
      <c r="H941" s="147"/>
    </row>
    <row r="942" spans="1:8" ht="15" customHeight="1" hidden="1">
      <c r="A942" s="184"/>
      <c r="B942" s="143"/>
      <c r="C942" s="143"/>
      <c r="D942" s="188"/>
      <c r="E942" s="143"/>
      <c r="F942" s="143"/>
      <c r="G942" s="143"/>
      <c r="H942" s="147"/>
    </row>
    <row r="943" spans="1:8" ht="15" customHeight="1" hidden="1">
      <c r="A943" s="184"/>
      <c r="B943" s="143"/>
      <c r="C943" s="143"/>
      <c r="D943" s="188"/>
      <c r="E943" s="143"/>
      <c r="F943" s="143"/>
      <c r="G943" s="143"/>
      <c r="H943" s="147"/>
    </row>
    <row r="944" spans="1:8" ht="15" customHeight="1" hidden="1">
      <c r="A944" s="184"/>
      <c r="B944" s="143"/>
      <c r="C944" s="143"/>
      <c r="D944" s="188"/>
      <c r="E944" s="143"/>
      <c r="F944" s="143"/>
      <c r="G944" s="143"/>
      <c r="H944" s="147"/>
    </row>
    <row r="945" spans="1:8" ht="15" customHeight="1" hidden="1">
      <c r="A945" s="184"/>
      <c r="B945" s="143"/>
      <c r="C945" s="143"/>
      <c r="D945" s="188"/>
      <c r="E945" s="143"/>
      <c r="F945" s="143"/>
      <c r="G945" s="143"/>
      <c r="H945" s="147"/>
    </row>
    <row r="946" spans="1:8" ht="15" customHeight="1" hidden="1">
      <c r="A946" s="184"/>
      <c r="B946" s="143"/>
      <c r="C946" s="143"/>
      <c r="D946" s="188"/>
      <c r="E946" s="143"/>
      <c r="F946" s="143"/>
      <c r="G946" s="143"/>
      <c r="H946" s="147"/>
    </row>
    <row r="947" spans="1:8" ht="15" customHeight="1" hidden="1">
      <c r="A947" s="184"/>
      <c r="B947" s="143"/>
      <c r="C947" s="143"/>
      <c r="D947" s="188"/>
      <c r="E947" s="143"/>
      <c r="F947" s="143"/>
      <c r="G947" s="143"/>
      <c r="H947" s="147"/>
    </row>
    <row r="948" spans="1:8" ht="15" customHeight="1" hidden="1">
      <c r="A948" s="184"/>
      <c r="B948" s="143"/>
      <c r="C948" s="143"/>
      <c r="D948" s="188"/>
      <c r="E948" s="143"/>
      <c r="F948" s="143"/>
      <c r="G948" s="143"/>
      <c r="H948" s="147"/>
    </row>
    <row r="949" spans="1:8" ht="15" customHeight="1" hidden="1">
      <c r="A949" s="184"/>
      <c r="B949" s="143"/>
      <c r="C949" s="143"/>
      <c r="D949" s="188"/>
      <c r="E949" s="143"/>
      <c r="F949" s="143"/>
      <c r="G949" s="143"/>
      <c r="H949" s="147"/>
    </row>
    <row r="950" spans="1:8" ht="15" customHeight="1" hidden="1">
      <c r="A950" s="184"/>
      <c r="B950" s="143"/>
      <c r="C950" s="143"/>
      <c r="D950" s="188"/>
      <c r="E950" s="143"/>
      <c r="F950" s="143"/>
      <c r="G950" s="143"/>
      <c r="H950" s="147"/>
    </row>
    <row r="951" spans="1:8" ht="15" customHeight="1" hidden="1">
      <c r="A951" s="184"/>
      <c r="B951" s="143"/>
      <c r="C951" s="143"/>
      <c r="D951" s="188"/>
      <c r="E951" s="143"/>
      <c r="F951" s="143"/>
      <c r="G951" s="143"/>
      <c r="H951" s="147"/>
    </row>
    <row r="952" spans="1:8" ht="15" customHeight="1" hidden="1">
      <c r="A952" s="184"/>
      <c r="B952" s="143"/>
      <c r="C952" s="143"/>
      <c r="D952" s="188"/>
      <c r="E952" s="143"/>
      <c r="F952" s="143"/>
      <c r="G952" s="143"/>
      <c r="H952" s="147"/>
    </row>
    <row r="953" spans="1:8" ht="15" customHeight="1" hidden="1">
      <c r="A953" s="184"/>
      <c r="B953" s="143"/>
      <c r="C953" s="143"/>
      <c r="D953" s="188"/>
      <c r="E953" s="143"/>
      <c r="F953" s="143"/>
      <c r="G953" s="143"/>
      <c r="H953" s="147"/>
    </row>
    <row r="954" spans="1:8" ht="15" customHeight="1" hidden="1">
      <c r="A954" s="184"/>
      <c r="B954" s="143"/>
      <c r="C954" s="143"/>
      <c r="D954" s="188"/>
      <c r="E954" s="143"/>
      <c r="F954" s="143"/>
      <c r="G954" s="143"/>
      <c r="H954" s="147"/>
    </row>
    <row r="955" spans="1:8" ht="15" customHeight="1" hidden="1">
      <c r="A955" s="184"/>
      <c r="B955" s="143"/>
      <c r="C955" s="143"/>
      <c r="D955" s="188"/>
      <c r="E955" s="143"/>
      <c r="F955" s="143"/>
      <c r="G955" s="143"/>
      <c r="H955" s="147"/>
    </row>
    <row r="956" spans="1:8" ht="15" customHeight="1" hidden="1">
      <c r="A956" s="184"/>
      <c r="B956" s="143"/>
      <c r="C956" s="143"/>
      <c r="D956" s="188"/>
      <c r="E956" s="143"/>
      <c r="F956" s="143"/>
      <c r="G956" s="143"/>
      <c r="H956" s="147"/>
    </row>
    <row r="957" spans="1:8" ht="15" customHeight="1" hidden="1">
      <c r="A957" s="184"/>
      <c r="B957" s="143"/>
      <c r="C957" s="143"/>
      <c r="D957" s="188"/>
      <c r="E957" s="143"/>
      <c r="F957" s="143"/>
      <c r="G957" s="143"/>
      <c r="H957" s="147"/>
    </row>
    <row r="958" spans="1:8" ht="15" customHeight="1" hidden="1">
      <c r="A958" s="184"/>
      <c r="B958" s="143"/>
      <c r="C958" s="143"/>
      <c r="D958" s="188"/>
      <c r="E958" s="143"/>
      <c r="F958" s="143"/>
      <c r="G958" s="143"/>
      <c r="H958" s="147"/>
    </row>
    <row r="959" spans="1:8" ht="15" customHeight="1" hidden="1">
      <c r="A959" s="184"/>
      <c r="B959" s="143"/>
      <c r="C959" s="143"/>
      <c r="D959" s="188"/>
      <c r="E959" s="143"/>
      <c r="F959" s="143"/>
      <c r="G959" s="143"/>
      <c r="H959" s="147"/>
    </row>
    <row r="960" spans="1:8" ht="15" customHeight="1" hidden="1">
      <c r="A960" s="184"/>
      <c r="B960" s="143"/>
      <c r="C960" s="143"/>
      <c r="D960" s="188"/>
      <c r="E960" s="143"/>
      <c r="F960" s="143"/>
      <c r="G960" s="143"/>
      <c r="H960" s="147"/>
    </row>
    <row r="961" spans="1:8" ht="15" customHeight="1" hidden="1">
      <c r="A961" s="184"/>
      <c r="B961" s="143"/>
      <c r="C961" s="143"/>
      <c r="D961" s="188"/>
      <c r="E961" s="143"/>
      <c r="F961" s="143"/>
      <c r="G961" s="143"/>
      <c r="H961" s="147"/>
    </row>
    <row r="962" spans="1:8" ht="15" customHeight="1" hidden="1">
      <c r="A962" s="184"/>
      <c r="B962" s="143"/>
      <c r="C962" s="143"/>
      <c r="D962" s="188"/>
      <c r="E962" s="143"/>
      <c r="F962" s="143"/>
      <c r="G962" s="143"/>
      <c r="H962" s="147"/>
    </row>
    <row r="963" spans="1:8" ht="15" customHeight="1" hidden="1">
      <c r="A963" s="184"/>
      <c r="B963" s="143"/>
      <c r="C963" s="143"/>
      <c r="D963" s="188"/>
      <c r="E963" s="143"/>
      <c r="F963" s="143"/>
      <c r="G963" s="143"/>
      <c r="H963" s="147"/>
    </row>
    <row r="964" spans="1:8" ht="15" customHeight="1" hidden="1">
      <c r="A964" s="184"/>
      <c r="B964" s="143"/>
      <c r="C964" s="143"/>
      <c r="D964" s="188"/>
      <c r="E964" s="143"/>
      <c r="F964" s="143"/>
      <c r="G964" s="143"/>
      <c r="H964" s="147"/>
    </row>
    <row r="965" spans="1:8" ht="15" customHeight="1" hidden="1">
      <c r="A965" s="184"/>
      <c r="B965" s="143"/>
      <c r="C965" s="143"/>
      <c r="D965" s="188"/>
      <c r="E965" s="143"/>
      <c r="F965" s="143"/>
      <c r="G965" s="143"/>
      <c r="H965" s="147"/>
    </row>
    <row r="966" spans="1:8" ht="15" customHeight="1" hidden="1">
      <c r="A966" s="184"/>
      <c r="B966" s="143"/>
      <c r="C966" s="143"/>
      <c r="D966" s="188"/>
      <c r="E966" s="143"/>
      <c r="F966" s="143"/>
      <c r="G966" s="143"/>
      <c r="H966" s="147"/>
    </row>
    <row r="967" spans="1:8" ht="15" customHeight="1" hidden="1">
      <c r="A967" s="184"/>
      <c r="B967" s="143"/>
      <c r="C967" s="143"/>
      <c r="D967" s="188"/>
      <c r="E967" s="143"/>
      <c r="F967" s="143"/>
      <c r="G967" s="143"/>
      <c r="H967" s="147"/>
    </row>
    <row r="968" spans="1:8" ht="15" customHeight="1" hidden="1">
      <c r="A968" s="184"/>
      <c r="B968" s="143"/>
      <c r="C968" s="143"/>
      <c r="D968" s="188"/>
      <c r="E968" s="143"/>
      <c r="F968" s="143"/>
      <c r="G968" s="143"/>
      <c r="H968" s="147"/>
    </row>
    <row r="969" spans="1:8" ht="15" customHeight="1" hidden="1">
      <c r="A969" s="184"/>
      <c r="B969" s="143"/>
      <c r="C969" s="143"/>
      <c r="D969" s="188"/>
      <c r="E969" s="143"/>
      <c r="F969" s="143"/>
      <c r="G969" s="143"/>
      <c r="H969" s="147"/>
    </row>
    <row r="970" spans="1:8" ht="15" customHeight="1" hidden="1">
      <c r="A970" s="184"/>
      <c r="B970" s="143"/>
      <c r="C970" s="143"/>
      <c r="D970" s="188"/>
      <c r="E970" s="143"/>
      <c r="F970" s="143"/>
      <c r="G970" s="143"/>
      <c r="H970" s="147"/>
    </row>
    <row r="971" spans="1:8" ht="15" customHeight="1" hidden="1">
      <c r="A971" s="184"/>
      <c r="B971" s="143"/>
      <c r="C971" s="143"/>
      <c r="D971" s="188"/>
      <c r="E971" s="143"/>
      <c r="F971" s="143"/>
      <c r="G971" s="143"/>
      <c r="H971" s="147"/>
    </row>
    <row r="972" spans="1:8" ht="15" customHeight="1" hidden="1">
      <c r="A972" s="184"/>
      <c r="B972" s="143"/>
      <c r="C972" s="143"/>
      <c r="D972" s="188"/>
      <c r="E972" s="143"/>
      <c r="F972" s="143"/>
      <c r="G972" s="143"/>
      <c r="H972" s="147"/>
    </row>
    <row r="973" spans="1:8" ht="15" customHeight="1" hidden="1">
      <c r="A973" s="184"/>
      <c r="B973" s="143"/>
      <c r="C973" s="143"/>
      <c r="D973" s="188"/>
      <c r="E973" s="143"/>
      <c r="F973" s="143"/>
      <c r="G973" s="143"/>
      <c r="H973" s="147"/>
    </row>
    <row r="974" spans="1:8" ht="15" customHeight="1" hidden="1">
      <c r="A974" s="184"/>
      <c r="B974" s="143"/>
      <c r="C974" s="143"/>
      <c r="D974" s="188"/>
      <c r="E974" s="143"/>
      <c r="F974" s="143"/>
      <c r="G974" s="143"/>
      <c r="H974" s="147"/>
    </row>
    <row r="975" spans="1:8" ht="15" customHeight="1" hidden="1">
      <c r="A975" s="184"/>
      <c r="B975" s="143"/>
      <c r="C975" s="143"/>
      <c r="D975" s="188"/>
      <c r="E975" s="143"/>
      <c r="F975" s="143"/>
      <c r="G975" s="143"/>
      <c r="H975" s="147"/>
    </row>
    <row r="976" spans="1:8" ht="15" customHeight="1" hidden="1">
      <c r="A976" s="184"/>
      <c r="B976" s="143"/>
      <c r="C976" s="143"/>
      <c r="D976" s="188"/>
      <c r="E976" s="143"/>
      <c r="F976" s="143"/>
      <c r="G976" s="143"/>
      <c r="H976" s="147"/>
    </row>
    <row r="977" spans="1:8" ht="15" customHeight="1" hidden="1">
      <c r="A977" s="184"/>
      <c r="B977" s="143"/>
      <c r="C977" s="143"/>
      <c r="D977" s="188"/>
      <c r="E977" s="143"/>
      <c r="F977" s="143"/>
      <c r="G977" s="143"/>
      <c r="H977" s="147"/>
    </row>
    <row r="978" spans="1:8" ht="15" customHeight="1" hidden="1">
      <c r="A978" s="184"/>
      <c r="B978" s="143"/>
      <c r="C978" s="143"/>
      <c r="D978" s="188"/>
      <c r="E978" s="143"/>
      <c r="F978" s="143"/>
      <c r="G978" s="143"/>
      <c r="H978" s="147"/>
    </row>
    <row r="979" spans="1:8" ht="15" customHeight="1" hidden="1">
      <c r="A979" s="184"/>
      <c r="B979" s="143"/>
      <c r="C979" s="143"/>
      <c r="D979" s="188"/>
      <c r="E979" s="143"/>
      <c r="F979" s="143"/>
      <c r="G979" s="143"/>
      <c r="H979" s="147"/>
    </row>
    <row r="980" spans="1:8" ht="15" customHeight="1" hidden="1">
      <c r="A980" s="184"/>
      <c r="B980" s="143"/>
      <c r="C980" s="143"/>
      <c r="D980" s="188"/>
      <c r="E980" s="143"/>
      <c r="F980" s="143"/>
      <c r="G980" s="143"/>
      <c r="H980" s="147"/>
    </row>
    <row r="981" spans="1:8" ht="15" customHeight="1" hidden="1">
      <c r="A981" s="184"/>
      <c r="B981" s="143"/>
      <c r="C981" s="143"/>
      <c r="D981" s="188"/>
      <c r="E981" s="143"/>
      <c r="F981" s="143"/>
      <c r="G981" s="143"/>
      <c r="H981" s="147"/>
    </row>
    <row r="982" spans="1:8" ht="15" customHeight="1" hidden="1">
      <c r="A982" s="184"/>
      <c r="B982" s="143"/>
      <c r="C982" s="143"/>
      <c r="D982" s="188"/>
      <c r="E982" s="143"/>
      <c r="F982" s="143"/>
      <c r="G982" s="143"/>
      <c r="H982" s="147"/>
    </row>
    <row r="983" spans="1:8" ht="15" customHeight="1" hidden="1">
      <c r="A983" s="184"/>
      <c r="B983" s="143"/>
      <c r="C983" s="143"/>
      <c r="D983" s="188"/>
      <c r="E983" s="143"/>
      <c r="F983" s="143"/>
      <c r="G983" s="143"/>
      <c r="H983" s="147"/>
    </row>
    <row r="984" spans="1:8" ht="15" customHeight="1" hidden="1">
      <c r="A984" s="184"/>
      <c r="B984" s="143"/>
      <c r="C984" s="143"/>
      <c r="D984" s="188"/>
      <c r="E984" s="143"/>
      <c r="F984" s="143"/>
      <c r="G984" s="143"/>
      <c r="H984" s="147"/>
    </row>
    <row r="985" spans="1:8" ht="15" customHeight="1" hidden="1">
      <c r="A985" s="184"/>
      <c r="B985" s="143"/>
      <c r="C985" s="143"/>
      <c r="D985" s="188"/>
      <c r="E985" s="143"/>
      <c r="F985" s="143"/>
      <c r="G985" s="143"/>
      <c r="H985" s="147"/>
    </row>
    <row r="986" spans="1:8" ht="15" customHeight="1" hidden="1">
      <c r="A986" s="184"/>
      <c r="B986" s="143"/>
      <c r="C986" s="143"/>
      <c r="D986" s="188"/>
      <c r="E986" s="143"/>
      <c r="F986" s="143"/>
      <c r="G986" s="143"/>
      <c r="H986" s="147"/>
    </row>
    <row r="987" spans="1:8" ht="15" customHeight="1" hidden="1">
      <c r="A987" s="184"/>
      <c r="B987" s="143"/>
      <c r="C987" s="143"/>
      <c r="D987" s="188"/>
      <c r="E987" s="143"/>
      <c r="F987" s="143"/>
      <c r="G987" s="143"/>
      <c r="H987" s="147"/>
    </row>
    <row r="988" spans="1:8" ht="15" customHeight="1" hidden="1">
      <c r="A988" s="184"/>
      <c r="B988" s="143"/>
      <c r="C988" s="143"/>
      <c r="D988" s="188"/>
      <c r="E988" s="143"/>
      <c r="F988" s="143"/>
      <c r="G988" s="143"/>
      <c r="H988" s="147"/>
    </row>
    <row r="989" spans="1:8" ht="15" customHeight="1" hidden="1">
      <c r="A989" s="184"/>
      <c r="B989" s="143"/>
      <c r="C989" s="143"/>
      <c r="D989" s="188"/>
      <c r="E989" s="143"/>
      <c r="F989" s="143"/>
      <c r="G989" s="143"/>
      <c r="H989" s="147"/>
    </row>
    <row r="990" spans="1:8" ht="15" customHeight="1" hidden="1">
      <c r="A990" s="184"/>
      <c r="B990" s="143"/>
      <c r="C990" s="143"/>
      <c r="D990" s="188"/>
      <c r="E990" s="143"/>
      <c r="F990" s="143"/>
      <c r="G990" s="143"/>
      <c r="H990" s="147"/>
    </row>
    <row r="991" spans="1:8" ht="15" customHeight="1" hidden="1">
      <c r="A991" s="184"/>
      <c r="B991" s="143"/>
      <c r="C991" s="143"/>
      <c r="D991" s="188"/>
      <c r="E991" s="143"/>
      <c r="F991" s="143"/>
      <c r="G991" s="143"/>
      <c r="H991" s="147"/>
    </row>
    <row r="992" spans="1:8" ht="15" customHeight="1" hidden="1">
      <c r="A992" s="184"/>
      <c r="B992" s="143"/>
      <c r="C992" s="143"/>
      <c r="D992" s="188"/>
      <c r="E992" s="143"/>
      <c r="F992" s="143"/>
      <c r="G992" s="143"/>
      <c r="H992" s="147"/>
    </row>
    <row r="993" spans="1:8" ht="15" customHeight="1" hidden="1">
      <c r="A993" s="184"/>
      <c r="B993" s="143"/>
      <c r="C993" s="143"/>
      <c r="D993" s="188"/>
      <c r="E993" s="143"/>
      <c r="F993" s="143"/>
      <c r="G993" s="143"/>
      <c r="H993" s="147"/>
    </row>
    <row r="994" spans="1:8" ht="15" customHeight="1" hidden="1">
      <c r="A994" s="184"/>
      <c r="B994" s="143"/>
      <c r="C994" s="143"/>
      <c r="D994" s="188"/>
      <c r="E994" s="143"/>
      <c r="F994" s="143"/>
      <c r="G994" s="143"/>
      <c r="H994" s="147"/>
    </row>
    <row r="995" spans="1:8" ht="15" customHeight="1" hidden="1">
      <c r="A995" s="184"/>
      <c r="B995" s="143"/>
      <c r="C995" s="143"/>
      <c r="D995" s="188"/>
      <c r="E995" s="143"/>
      <c r="F995" s="143"/>
      <c r="G995" s="143"/>
      <c r="H995" s="147"/>
    </row>
    <row r="996" spans="1:8" ht="15" customHeight="1" hidden="1">
      <c r="A996" s="184"/>
      <c r="B996" s="143"/>
      <c r="C996" s="143"/>
      <c r="D996" s="188"/>
      <c r="E996" s="143"/>
      <c r="F996" s="143"/>
      <c r="G996" s="143"/>
      <c r="H996" s="147"/>
    </row>
    <row r="997" spans="1:8" ht="15" customHeight="1" hidden="1">
      <c r="A997" s="184"/>
      <c r="B997" s="143"/>
      <c r="C997" s="143"/>
      <c r="D997" s="188"/>
      <c r="E997" s="143"/>
      <c r="F997" s="143"/>
      <c r="G997" s="143"/>
      <c r="H997" s="147"/>
    </row>
    <row r="998" spans="1:8" ht="15" customHeight="1" hidden="1">
      <c r="A998" s="184"/>
      <c r="B998" s="143"/>
      <c r="C998" s="143"/>
      <c r="D998" s="188"/>
      <c r="E998" s="143"/>
      <c r="F998" s="143"/>
      <c r="G998" s="143"/>
      <c r="H998" s="147"/>
    </row>
    <row r="999" spans="1:8" ht="15" customHeight="1" hidden="1">
      <c r="A999" s="184"/>
      <c r="B999" s="143"/>
      <c r="C999" s="143"/>
      <c r="D999" s="188"/>
      <c r="E999" s="143"/>
      <c r="F999" s="143"/>
      <c r="G999" s="143"/>
      <c r="H999" s="147"/>
    </row>
    <row r="1000" spans="1:8" ht="15" customHeight="1" hidden="1">
      <c r="A1000" s="184"/>
      <c r="B1000" s="143"/>
      <c r="C1000" s="143"/>
      <c r="D1000" s="188"/>
      <c r="E1000" s="143"/>
      <c r="F1000" s="143"/>
      <c r="G1000" s="143"/>
      <c r="H1000" s="147"/>
    </row>
    <row r="1001" spans="1:8" ht="15" customHeight="1" hidden="1">
      <c r="A1001" s="184"/>
      <c r="B1001" s="143"/>
      <c r="C1001" s="143"/>
      <c r="D1001" s="188"/>
      <c r="E1001" s="143"/>
      <c r="F1001" s="143"/>
      <c r="G1001" s="143"/>
      <c r="H1001" s="147"/>
    </row>
    <row r="1002" spans="1:8" ht="15" customHeight="1" hidden="1">
      <c r="A1002" s="184"/>
      <c r="B1002" s="143"/>
      <c r="C1002" s="143"/>
      <c r="D1002" s="188"/>
      <c r="E1002" s="143"/>
      <c r="F1002" s="143"/>
      <c r="G1002" s="143"/>
      <c r="H1002" s="147"/>
    </row>
    <row r="1003" spans="1:8" ht="15" customHeight="1" hidden="1">
      <c r="A1003" s="184"/>
      <c r="B1003" s="143"/>
      <c r="C1003" s="143"/>
      <c r="D1003" s="188"/>
      <c r="E1003" s="143"/>
      <c r="F1003" s="143"/>
      <c r="G1003" s="143"/>
      <c r="H1003" s="147"/>
    </row>
    <row r="1004" spans="1:8" ht="15" customHeight="1" hidden="1">
      <c r="A1004" s="184"/>
      <c r="B1004" s="143"/>
      <c r="C1004" s="143"/>
      <c r="D1004" s="188"/>
      <c r="E1004" s="143"/>
      <c r="F1004" s="143"/>
      <c r="G1004" s="143"/>
      <c r="H1004" s="147"/>
    </row>
    <row r="1005" spans="1:8" ht="15" customHeight="1" hidden="1">
      <c r="A1005" s="184"/>
      <c r="B1005" s="143"/>
      <c r="C1005" s="143"/>
      <c r="D1005" s="188"/>
      <c r="E1005" s="143"/>
      <c r="F1005" s="143"/>
      <c r="G1005" s="143"/>
      <c r="H1005" s="147"/>
    </row>
    <row r="1006" spans="1:8" ht="15" customHeight="1" hidden="1">
      <c r="A1006" s="184"/>
      <c r="B1006" s="143"/>
      <c r="C1006" s="143"/>
      <c r="D1006" s="188"/>
      <c r="E1006" s="143"/>
      <c r="F1006" s="143"/>
      <c r="G1006" s="143"/>
      <c r="H1006" s="147"/>
    </row>
    <row r="1007" spans="1:8" ht="15" customHeight="1" hidden="1">
      <c r="A1007" s="184"/>
      <c r="B1007" s="143"/>
      <c r="C1007" s="143"/>
      <c r="D1007" s="188"/>
      <c r="E1007" s="143"/>
      <c r="F1007" s="143"/>
      <c r="G1007" s="143"/>
      <c r="H1007" s="147"/>
    </row>
    <row r="1008" spans="1:8" ht="15" customHeight="1" hidden="1">
      <c r="A1008" s="184"/>
      <c r="B1008" s="143"/>
      <c r="C1008" s="143"/>
      <c r="D1008" s="188"/>
      <c r="E1008" s="143"/>
      <c r="F1008" s="143"/>
      <c r="G1008" s="143"/>
      <c r="H1008" s="147"/>
    </row>
    <row r="1009" spans="1:8" ht="15" customHeight="1" hidden="1">
      <c r="A1009" s="184"/>
      <c r="B1009" s="143"/>
      <c r="C1009" s="143"/>
      <c r="D1009" s="188"/>
      <c r="E1009" s="143"/>
      <c r="F1009" s="143"/>
      <c r="G1009" s="143"/>
      <c r="H1009" s="147"/>
    </row>
    <row r="1010" spans="1:8" ht="15" customHeight="1" hidden="1">
      <c r="A1010" s="184"/>
      <c r="B1010" s="143"/>
      <c r="C1010" s="143"/>
      <c r="D1010" s="188"/>
      <c r="E1010" s="143"/>
      <c r="F1010" s="143"/>
      <c r="G1010" s="143"/>
      <c r="H1010" s="147"/>
    </row>
    <row r="1011" spans="1:8" ht="15" customHeight="1" hidden="1">
      <c r="A1011" s="184"/>
      <c r="B1011" s="143"/>
      <c r="C1011" s="143"/>
      <c r="D1011" s="188"/>
      <c r="E1011" s="143"/>
      <c r="F1011" s="143"/>
      <c r="G1011" s="143"/>
      <c r="H1011" s="147"/>
    </row>
    <row r="1012" spans="1:8" ht="15" customHeight="1" hidden="1">
      <c r="A1012" s="184"/>
      <c r="B1012" s="143"/>
      <c r="C1012" s="143"/>
      <c r="D1012" s="188"/>
      <c r="E1012" s="143"/>
      <c r="F1012" s="143"/>
      <c r="G1012" s="143"/>
      <c r="H1012" s="147"/>
    </row>
    <row r="1013" spans="1:8" ht="15" customHeight="1" hidden="1">
      <c r="A1013" s="184"/>
      <c r="B1013" s="143"/>
      <c r="C1013" s="143"/>
      <c r="D1013" s="188"/>
      <c r="E1013" s="143"/>
      <c r="F1013" s="143"/>
      <c r="G1013" s="143"/>
      <c r="H1013" s="147"/>
    </row>
    <row r="1014" spans="1:8" ht="15" customHeight="1" hidden="1">
      <c r="A1014" s="184"/>
      <c r="B1014" s="143"/>
      <c r="C1014" s="143"/>
      <c r="D1014" s="188"/>
      <c r="E1014" s="143"/>
      <c r="F1014" s="143"/>
      <c r="G1014" s="143"/>
      <c r="H1014" s="147"/>
    </row>
    <row r="1015" spans="1:8" ht="15" customHeight="1" hidden="1">
      <c r="A1015" s="184"/>
      <c r="B1015" s="143"/>
      <c r="C1015" s="143"/>
      <c r="D1015" s="188"/>
      <c r="E1015" s="143"/>
      <c r="F1015" s="143"/>
      <c r="G1015" s="143"/>
      <c r="H1015" s="147"/>
    </row>
    <row r="1016" spans="1:8" ht="15" customHeight="1" hidden="1">
      <c r="A1016" s="184"/>
      <c r="B1016" s="143"/>
      <c r="C1016" s="143"/>
      <c r="D1016" s="188"/>
      <c r="E1016" s="143"/>
      <c r="F1016" s="143"/>
      <c r="G1016" s="143"/>
      <c r="H1016" s="147"/>
    </row>
    <row r="1017" spans="1:8" ht="15" customHeight="1" hidden="1">
      <c r="A1017" s="184"/>
      <c r="B1017" s="143"/>
      <c r="C1017" s="143"/>
      <c r="D1017" s="188"/>
      <c r="E1017" s="143"/>
      <c r="F1017" s="143"/>
      <c r="G1017" s="143"/>
      <c r="H1017" s="147"/>
    </row>
    <row r="1018" spans="1:8" ht="15" customHeight="1" hidden="1">
      <c r="A1018" s="184"/>
      <c r="B1018" s="143"/>
      <c r="C1018" s="143"/>
      <c r="D1018" s="188"/>
      <c r="E1018" s="143"/>
      <c r="F1018" s="143"/>
      <c r="G1018" s="143"/>
      <c r="H1018" s="147"/>
    </row>
    <row r="1019" spans="1:8" ht="15" customHeight="1" hidden="1">
      <c r="A1019" s="184"/>
      <c r="B1019" s="143"/>
      <c r="C1019" s="143"/>
      <c r="D1019" s="188"/>
      <c r="E1019" s="143"/>
      <c r="F1019" s="143"/>
      <c r="G1019" s="143"/>
      <c r="H1019" s="147"/>
    </row>
    <row r="1020" spans="1:8" ht="15" customHeight="1" hidden="1">
      <c r="A1020" s="184"/>
      <c r="B1020" s="143"/>
      <c r="C1020" s="143"/>
      <c r="D1020" s="188"/>
      <c r="E1020" s="143"/>
      <c r="F1020" s="143"/>
      <c r="G1020" s="143"/>
      <c r="H1020" s="147"/>
    </row>
    <row r="1021" spans="1:8" ht="15" customHeight="1" hidden="1">
      <c r="A1021" s="184"/>
      <c r="B1021" s="143"/>
      <c r="C1021" s="143"/>
      <c r="D1021" s="188"/>
      <c r="E1021" s="143"/>
      <c r="F1021" s="143"/>
      <c r="G1021" s="143"/>
      <c r="H1021" s="147"/>
    </row>
    <row r="1022" spans="1:8" ht="15" customHeight="1" hidden="1">
      <c r="A1022" s="184"/>
      <c r="B1022" s="143"/>
      <c r="C1022" s="143"/>
      <c r="D1022" s="188"/>
      <c r="E1022" s="143"/>
      <c r="F1022" s="143"/>
      <c r="G1022" s="143"/>
      <c r="H1022" s="147"/>
    </row>
    <row r="1023" spans="1:8" ht="15" customHeight="1" hidden="1">
      <c r="A1023" s="184"/>
      <c r="B1023" s="143"/>
      <c r="C1023" s="143"/>
      <c r="D1023" s="188"/>
      <c r="E1023" s="143"/>
      <c r="F1023" s="143"/>
      <c r="G1023" s="143"/>
      <c r="H1023" s="147"/>
    </row>
    <row r="1024" spans="1:8" ht="15" customHeight="1" hidden="1">
      <c r="A1024" s="184"/>
      <c r="B1024" s="143"/>
      <c r="C1024" s="143"/>
      <c r="D1024" s="188"/>
      <c r="E1024" s="143"/>
      <c r="F1024" s="143"/>
      <c r="G1024" s="143"/>
      <c r="H1024" s="147"/>
    </row>
    <row r="1025" spans="1:8" ht="15" customHeight="1" hidden="1">
      <c r="A1025" s="184"/>
      <c r="B1025" s="143"/>
      <c r="C1025" s="143"/>
      <c r="D1025" s="188"/>
      <c r="E1025" s="143"/>
      <c r="F1025" s="143"/>
      <c r="G1025" s="143"/>
      <c r="H1025" s="147"/>
    </row>
    <row r="1026" spans="1:8" ht="15" customHeight="1" hidden="1">
      <c r="A1026" s="184"/>
      <c r="B1026" s="143"/>
      <c r="C1026" s="143"/>
      <c r="D1026" s="188"/>
      <c r="E1026" s="143"/>
      <c r="F1026" s="143"/>
      <c r="G1026" s="143"/>
      <c r="H1026" s="147"/>
    </row>
    <row r="1027" spans="1:8" ht="15" customHeight="1" hidden="1">
      <c r="A1027" s="184"/>
      <c r="B1027" s="143"/>
      <c r="C1027" s="143"/>
      <c r="D1027" s="188"/>
      <c r="E1027" s="143"/>
      <c r="F1027" s="143"/>
      <c r="G1027" s="143"/>
      <c r="H1027" s="147"/>
    </row>
    <row r="1028" spans="1:8" ht="15" customHeight="1" hidden="1">
      <c r="A1028" s="184"/>
      <c r="B1028" s="143"/>
      <c r="C1028" s="143"/>
      <c r="D1028" s="188"/>
      <c r="E1028" s="143"/>
      <c r="F1028" s="143"/>
      <c r="G1028" s="143"/>
      <c r="H1028" s="147"/>
    </row>
    <row r="1029" spans="1:8" ht="15" customHeight="1" hidden="1">
      <c r="A1029" s="184"/>
      <c r="B1029" s="143"/>
      <c r="C1029" s="143"/>
      <c r="D1029" s="188"/>
      <c r="E1029" s="143"/>
      <c r="F1029" s="143"/>
      <c r="G1029" s="143"/>
      <c r="H1029" s="147"/>
    </row>
    <row r="1030" spans="1:8" ht="15" customHeight="1" hidden="1">
      <c r="A1030" s="184"/>
      <c r="B1030" s="143"/>
      <c r="C1030" s="143"/>
      <c r="D1030" s="188"/>
      <c r="E1030" s="143"/>
      <c r="F1030" s="143"/>
      <c r="G1030" s="143"/>
      <c r="H1030" s="147"/>
    </row>
    <row r="1031" spans="1:8" ht="15" customHeight="1" hidden="1">
      <c r="A1031" s="184"/>
      <c r="B1031" s="143"/>
      <c r="C1031" s="143"/>
      <c r="D1031" s="188"/>
      <c r="E1031" s="143"/>
      <c r="F1031" s="143"/>
      <c r="G1031" s="143"/>
      <c r="H1031" s="147"/>
    </row>
    <row r="1032" spans="1:8" ht="15" customHeight="1" hidden="1">
      <c r="A1032" s="184"/>
      <c r="B1032" s="143"/>
      <c r="C1032" s="143"/>
      <c r="D1032" s="188"/>
      <c r="E1032" s="143"/>
      <c r="F1032" s="143"/>
      <c r="G1032" s="143"/>
      <c r="H1032" s="147"/>
    </row>
    <row r="1033" spans="1:8" ht="15" customHeight="1" hidden="1">
      <c r="A1033" s="184"/>
      <c r="B1033" s="143"/>
      <c r="C1033" s="143"/>
      <c r="D1033" s="188"/>
      <c r="E1033" s="143"/>
      <c r="F1033" s="143"/>
      <c r="G1033" s="143"/>
      <c r="H1033" s="147"/>
    </row>
    <row r="1034" spans="1:8" ht="15" customHeight="1" hidden="1">
      <c r="A1034" s="184"/>
      <c r="B1034" s="143"/>
      <c r="C1034" s="143"/>
      <c r="D1034" s="188"/>
      <c r="E1034" s="143"/>
      <c r="F1034" s="143"/>
      <c r="G1034" s="143"/>
      <c r="H1034" s="147"/>
    </row>
    <row r="1035" spans="1:8" ht="15" customHeight="1" hidden="1">
      <c r="A1035" s="184"/>
      <c r="B1035" s="143"/>
      <c r="C1035" s="143"/>
      <c r="D1035" s="188"/>
      <c r="E1035" s="143"/>
      <c r="F1035" s="143"/>
      <c r="G1035" s="143"/>
      <c r="H1035" s="147"/>
    </row>
    <row r="1036" spans="1:8" ht="15" customHeight="1" hidden="1">
      <c r="A1036" s="184"/>
      <c r="B1036" s="143"/>
      <c r="C1036" s="143"/>
      <c r="D1036" s="188"/>
      <c r="E1036" s="143"/>
      <c r="F1036" s="143"/>
      <c r="G1036" s="143"/>
      <c r="H1036" s="147"/>
    </row>
    <row r="1037" spans="1:8" ht="15" customHeight="1" hidden="1">
      <c r="A1037" s="184"/>
      <c r="B1037" s="143"/>
      <c r="C1037" s="143"/>
      <c r="D1037" s="188"/>
      <c r="E1037" s="143"/>
      <c r="F1037" s="143"/>
      <c r="G1037" s="143"/>
      <c r="H1037" s="147"/>
    </row>
    <row r="1038" spans="1:8" ht="15" customHeight="1" hidden="1">
      <c r="A1038" s="184"/>
      <c r="B1038" s="143"/>
      <c r="C1038" s="143"/>
      <c r="D1038" s="188"/>
      <c r="E1038" s="143"/>
      <c r="F1038" s="143"/>
      <c r="G1038" s="143"/>
      <c r="H1038" s="147"/>
    </row>
    <row r="1039" spans="1:8" ht="15" customHeight="1" hidden="1">
      <c r="A1039" s="184"/>
      <c r="B1039" s="143"/>
      <c r="C1039" s="143"/>
      <c r="D1039" s="188"/>
      <c r="E1039" s="143"/>
      <c r="F1039" s="143"/>
      <c r="G1039" s="143"/>
      <c r="H1039" s="147"/>
    </row>
    <row r="1040" spans="1:8" ht="15" customHeight="1" hidden="1">
      <c r="A1040" s="184"/>
      <c r="B1040" s="143"/>
      <c r="C1040" s="143"/>
      <c r="D1040" s="188"/>
      <c r="E1040" s="143"/>
      <c r="F1040" s="143"/>
      <c r="G1040" s="143"/>
      <c r="H1040" s="147"/>
    </row>
    <row r="1041" spans="1:8" ht="15" customHeight="1" hidden="1">
      <c r="A1041" s="184"/>
      <c r="B1041" s="143"/>
      <c r="C1041" s="143"/>
      <c r="D1041" s="188"/>
      <c r="E1041" s="143"/>
      <c r="F1041" s="143"/>
      <c r="G1041" s="143"/>
      <c r="H1041" s="147"/>
    </row>
    <row r="1042" spans="1:8" ht="15" customHeight="1" hidden="1">
      <c r="A1042" s="184"/>
      <c r="B1042" s="143"/>
      <c r="C1042" s="143"/>
      <c r="D1042" s="188"/>
      <c r="E1042" s="143"/>
      <c r="F1042" s="143"/>
      <c r="G1042" s="143"/>
      <c r="H1042" s="147"/>
    </row>
    <row r="1043" spans="1:8" ht="15" customHeight="1" hidden="1">
      <c r="A1043" s="184"/>
      <c r="B1043" s="143"/>
      <c r="C1043" s="143"/>
      <c r="D1043" s="188"/>
      <c r="E1043" s="143"/>
      <c r="F1043" s="143"/>
      <c r="G1043" s="143"/>
      <c r="H1043" s="147"/>
    </row>
    <row r="1044" spans="1:8" ht="15" customHeight="1" hidden="1">
      <c r="A1044" s="184"/>
      <c r="B1044" s="143"/>
      <c r="C1044" s="143"/>
      <c r="D1044" s="188"/>
      <c r="E1044" s="143"/>
      <c r="F1044" s="143"/>
      <c r="G1044" s="143"/>
      <c r="H1044" s="147"/>
    </row>
    <row r="1045" spans="1:8" ht="15" customHeight="1" hidden="1">
      <c r="A1045" s="184"/>
      <c r="B1045" s="143"/>
      <c r="C1045" s="143"/>
      <c r="D1045" s="188"/>
      <c r="E1045" s="143"/>
      <c r="F1045" s="143"/>
      <c r="G1045" s="143"/>
      <c r="H1045" s="147"/>
    </row>
    <row r="1046" spans="1:8" ht="15" customHeight="1" hidden="1">
      <c r="A1046" s="184"/>
      <c r="B1046" s="143"/>
      <c r="C1046" s="143"/>
      <c r="D1046" s="188"/>
      <c r="E1046" s="143"/>
      <c r="F1046" s="143"/>
      <c r="G1046" s="143"/>
      <c r="H1046" s="147"/>
    </row>
    <row r="1047" spans="1:8" ht="15" customHeight="1" hidden="1">
      <c r="A1047" s="184"/>
      <c r="B1047" s="143"/>
      <c r="C1047" s="143"/>
      <c r="D1047" s="188"/>
      <c r="E1047" s="143"/>
      <c r="F1047" s="143"/>
      <c r="G1047" s="143"/>
      <c r="H1047" s="147"/>
    </row>
    <row r="1048" spans="1:8" ht="15" customHeight="1" hidden="1">
      <c r="A1048" s="184"/>
      <c r="B1048" s="143"/>
      <c r="C1048" s="143"/>
      <c r="D1048" s="188"/>
      <c r="E1048" s="143"/>
      <c r="F1048" s="143"/>
      <c r="G1048" s="143"/>
      <c r="H1048" s="147"/>
    </row>
    <row r="1049" spans="1:8" ht="15" customHeight="1" hidden="1">
      <c r="A1049" s="184"/>
      <c r="B1049" s="143"/>
      <c r="C1049" s="143"/>
      <c r="D1049" s="188"/>
      <c r="E1049" s="143"/>
      <c r="F1049" s="143"/>
      <c r="G1049" s="143"/>
      <c r="H1049" s="147"/>
    </row>
    <row r="1050" spans="1:8" ht="15" customHeight="1" hidden="1">
      <c r="A1050" s="184"/>
      <c r="B1050" s="143"/>
      <c r="C1050" s="143"/>
      <c r="D1050" s="188"/>
      <c r="E1050" s="143"/>
      <c r="F1050" s="143"/>
      <c r="G1050" s="143"/>
      <c r="H1050" s="147"/>
    </row>
    <row r="1051" spans="1:8" ht="15" customHeight="1" hidden="1">
      <c r="A1051" s="184"/>
      <c r="B1051" s="143"/>
      <c r="C1051" s="143"/>
      <c r="D1051" s="188"/>
      <c r="E1051" s="143"/>
      <c r="F1051" s="143"/>
      <c r="G1051" s="143"/>
      <c r="H1051" s="147"/>
    </row>
    <row r="1052" spans="1:8" ht="15" customHeight="1" hidden="1">
      <c r="A1052" s="184"/>
      <c r="B1052" s="143"/>
      <c r="C1052" s="143"/>
      <c r="D1052" s="188"/>
      <c r="E1052" s="143"/>
      <c r="F1052" s="143"/>
      <c r="G1052" s="143"/>
      <c r="H1052" s="147"/>
    </row>
    <row r="1053" spans="1:8" ht="15" customHeight="1" hidden="1">
      <c r="A1053" s="184"/>
      <c r="B1053" s="143"/>
      <c r="C1053" s="143"/>
      <c r="D1053" s="188"/>
      <c r="E1053" s="143"/>
      <c r="F1053" s="143"/>
      <c r="G1053" s="143"/>
      <c r="H1053" s="147"/>
    </row>
    <row r="1054" spans="1:8" ht="15" customHeight="1" hidden="1">
      <c r="A1054" s="184"/>
      <c r="B1054" s="143"/>
      <c r="C1054" s="143"/>
      <c r="D1054" s="188"/>
      <c r="E1054" s="143"/>
      <c r="F1054" s="143"/>
      <c r="G1054" s="143"/>
      <c r="H1054" s="147"/>
    </row>
    <row r="1055" spans="1:8" ht="15" customHeight="1" hidden="1">
      <c r="A1055" s="184"/>
      <c r="B1055" s="143"/>
      <c r="C1055" s="143"/>
      <c r="D1055" s="188"/>
      <c r="E1055" s="143"/>
      <c r="F1055" s="143"/>
      <c r="G1055" s="143"/>
      <c r="H1055" s="147"/>
    </row>
    <row r="1056" spans="1:8" ht="15" customHeight="1" hidden="1">
      <c r="A1056" s="184"/>
      <c r="B1056" s="143"/>
      <c r="C1056" s="143"/>
      <c r="D1056" s="188"/>
      <c r="E1056" s="143"/>
      <c r="F1056" s="143"/>
      <c r="G1056" s="143"/>
      <c r="H1056" s="147"/>
    </row>
    <row r="1057" spans="1:8" ht="15" customHeight="1" hidden="1">
      <c r="A1057" s="184"/>
      <c r="B1057" s="143"/>
      <c r="C1057" s="143"/>
      <c r="D1057" s="188"/>
      <c r="E1057" s="143"/>
      <c r="F1057" s="143"/>
      <c r="G1057" s="143"/>
      <c r="H1057" s="147"/>
    </row>
    <row r="1058" spans="1:8" ht="15" customHeight="1" hidden="1">
      <c r="A1058" s="184"/>
      <c r="B1058" s="143"/>
      <c r="C1058" s="143"/>
      <c r="D1058" s="188"/>
      <c r="E1058" s="143"/>
      <c r="F1058" s="143"/>
      <c r="G1058" s="143"/>
      <c r="H1058" s="147"/>
    </row>
    <row r="1059" spans="1:8" ht="15" customHeight="1" hidden="1">
      <c r="A1059" s="184"/>
      <c r="B1059" s="143"/>
      <c r="C1059" s="143"/>
      <c r="D1059" s="188"/>
      <c r="E1059" s="143"/>
      <c r="F1059" s="143"/>
      <c r="G1059" s="143"/>
      <c r="H1059" s="147"/>
    </row>
    <row r="1060" spans="1:8" ht="15" customHeight="1" hidden="1">
      <c r="A1060" s="184"/>
      <c r="B1060" s="143"/>
      <c r="C1060" s="143"/>
      <c r="D1060" s="188"/>
      <c r="E1060" s="143"/>
      <c r="F1060" s="143"/>
      <c r="G1060" s="143"/>
      <c r="H1060" s="147"/>
    </row>
    <row r="1061" spans="1:8" ht="15" customHeight="1" hidden="1">
      <c r="A1061" s="184"/>
      <c r="B1061" s="143"/>
      <c r="C1061" s="143"/>
      <c r="D1061" s="188"/>
      <c r="E1061" s="143"/>
      <c r="F1061" s="143"/>
      <c r="G1061" s="143"/>
      <c r="H1061" s="147"/>
    </row>
    <row r="1062" spans="1:8" ht="15" customHeight="1" hidden="1">
      <c r="A1062" s="184"/>
      <c r="B1062" s="143"/>
      <c r="C1062" s="143"/>
      <c r="D1062" s="188"/>
      <c r="E1062" s="143"/>
      <c r="F1062" s="143"/>
      <c r="G1062" s="143"/>
      <c r="H1062" s="147"/>
    </row>
    <row r="1063" spans="1:8" ht="15" customHeight="1" hidden="1">
      <c r="A1063" s="184"/>
      <c r="B1063" s="143"/>
      <c r="C1063" s="143"/>
      <c r="D1063" s="188"/>
      <c r="E1063" s="143"/>
      <c r="F1063" s="143"/>
      <c r="G1063" s="143"/>
      <c r="H1063" s="147"/>
    </row>
    <row r="1064" spans="1:8" ht="15" customHeight="1" hidden="1">
      <c r="A1064" s="184"/>
      <c r="B1064" s="143"/>
      <c r="C1064" s="143"/>
      <c r="D1064" s="188"/>
      <c r="E1064" s="143"/>
      <c r="F1064" s="143"/>
      <c r="G1064" s="143"/>
      <c r="H1064" s="147"/>
    </row>
    <row r="1065" spans="3:8" ht="15" customHeight="1" hidden="1">
      <c r="C1065" s="143"/>
      <c r="D1065" s="188"/>
      <c r="E1065" s="143"/>
      <c r="F1065" s="143"/>
      <c r="G1065" s="143"/>
      <c r="H1065" s="148"/>
    </row>
    <row r="1066" ht="15" customHeight="1" hidden="1">
      <c r="G1066" s="143"/>
    </row>
  </sheetData>
  <sheetProtection/>
  <conditionalFormatting sqref="B78">
    <cfRule type="cellIs" priority="59" dxfId="80" operator="equal" stopIfTrue="1">
      <formula>FALSE</formula>
    </cfRule>
  </conditionalFormatting>
  <conditionalFormatting sqref="C69:C70">
    <cfRule type="cellIs" priority="73" dxfId="73" operator="lessThan" stopIfTrue="1">
      <formula>0</formula>
    </cfRule>
    <cfRule type="cellIs" priority="74" dxfId="71" operator="equal" stopIfTrue="1">
      <formula>0</formula>
    </cfRule>
  </conditionalFormatting>
  <conditionalFormatting sqref="H69">
    <cfRule type="expression" priority="80" dxfId="75" stopIfTrue="1">
      <formula>ABS(F69)&lt;1</formula>
    </cfRule>
  </conditionalFormatting>
  <conditionalFormatting sqref="H71">
    <cfRule type="expression" priority="81" dxfId="76" stopIfTrue="1">
      <formula>ABS(F71)&lt;1</formula>
    </cfRule>
  </conditionalFormatting>
  <conditionalFormatting sqref="H70">
    <cfRule type="expression" priority="131" dxfId="75" stopIfTrue="1">
      <formula>ABS(F70)&lt;1</formula>
    </cfRule>
  </conditionalFormatting>
  <conditionalFormatting sqref="E42:F42">
    <cfRule type="cellIs" priority="27" dxfId="71" operator="notBetween" stopIfTrue="1">
      <formula>-3</formula>
      <formula>3</formula>
    </cfRule>
  </conditionalFormatting>
  <conditionalFormatting sqref="E42:F42">
    <cfRule type="cellIs" priority="26" dxfId="73" operator="lessThan" stopIfTrue="1">
      <formula>-1</formula>
    </cfRule>
  </conditionalFormatting>
  <conditionalFormatting sqref="E43:F43">
    <cfRule type="expression" priority="15" dxfId="81" stopIfTrue="1">
      <formula>ABS(E42)&lt;1</formula>
    </cfRule>
  </conditionalFormatting>
  <conditionalFormatting sqref="L8:L16">
    <cfRule type="cellIs" priority="13" dxfId="71" operator="lessThanOrEqual" stopIfTrue="1">
      <formula>0</formula>
    </cfRule>
  </conditionalFormatting>
  <conditionalFormatting sqref="C9:C16 C18:C21 C23:C26 C28:C31 C33:C39 C45:C48 C50:C52 C54:C56 C58:C63">
    <cfRule type="cellIs" priority="83" dxfId="0" operator="lessThan" stopIfTrue="1">
      <formula>-1</formula>
    </cfRule>
  </conditionalFormatting>
  <conditionalFormatting sqref="E9:E16 E18:E21 E23:E26 E28:E31 E33:E39">
    <cfRule type="cellIs" priority="4" dxfId="24" operator="lessThan" stopIfTrue="1">
      <formula>-1</formula>
    </cfRule>
  </conditionalFormatting>
  <conditionalFormatting sqref="E41">
    <cfRule type="cellIs" priority="2" dxfId="24" operator="lessThan" stopIfTrue="1">
      <formula>-1</formula>
    </cfRule>
  </conditionalFormatting>
  <conditionalFormatting sqref="E40">
    <cfRule type="cellIs" priority="1" dxfId="24" operator="lessThan" stopIfTrue="1">
      <formula>-1</formula>
    </cfRule>
  </conditionalFormatting>
  <dataValidations count="3">
    <dataValidation type="decimal" allowBlank="1" showErrorMessage="1" error="Endast tal får anges!&#10;" sqref="C69:C71 H7:I7 E8:H39 D7:F7 E40:F40 D39:D41 C7:C67">
      <formula1>-99999</formula1>
      <formula2>999999</formula2>
    </dataValidation>
    <dataValidation errorStyle="information" type="decimal" allowBlank="1" showInputMessage="1" showErrorMessage="1" sqref="K17:K39 K63:K67 K7:K16 K49:K52 K42:K48 K53:K62">
      <formula1>-99999</formula1>
      <formula2>99999</formula2>
    </dataValidation>
    <dataValidation type="decimal" allowBlank="1" showInputMessage="1" showErrorMessage="1" error="Endast tal får anges!&#10;" sqref="G40:H42">
      <formula1>-99999</formula1>
      <formula2>99999</formula2>
    </dataValidation>
  </dataValidations>
  <printOptions/>
  <pageMargins left="0" right="0" top="0.8661417322834646" bottom="0.3937007874015748" header="0.2755905511811024" footer="0.15748031496062992"/>
  <pageSetup horizontalDpi="600" verticalDpi="600" orientation="landscape" paperSize="9" scale="55" r:id="rId3"/>
  <headerFooter alignWithMargins="0">
    <oddHeader>&amp;L&amp;9Statistiska centralbyrån
Offentlig ekonomi
701 89 Örebro&amp;R&amp;D</oddHeader>
    <oddFooter>&amp;C
&amp;R&amp;P</oddFooter>
  </headerFooter>
  <rowBreaks count="1" manualBreakCount="1">
    <brk id="42" max="16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0"/>
  <sheetViews>
    <sheetView zoomScale="80" zoomScaleNormal="80" zoomScalePageLayoutView="80" workbookViewId="0" topLeftCell="A2">
      <selection activeCell="E27" sqref="E27"/>
    </sheetView>
  </sheetViews>
  <sheetFormatPr defaultColWidth="0" defaultRowHeight="0" customHeight="1" zeroHeight="1"/>
  <cols>
    <col min="1" max="1" width="9.140625" style="98" customWidth="1"/>
    <col min="2" max="2" width="45.00390625" style="98" customWidth="1"/>
    <col min="3" max="3" width="16.00390625" style="98" customWidth="1"/>
    <col min="4" max="10" width="10.7109375" style="98" customWidth="1"/>
    <col min="11" max="11" width="4.00390625" style="98" customWidth="1"/>
    <col min="12" max="12" width="9.140625" style="98" customWidth="1"/>
    <col min="13" max="13" width="9.8515625" style="211" customWidth="1"/>
    <col min="14" max="14" width="15.28125" style="98" customWidth="1"/>
    <col min="15" max="15" width="15.28125" style="98" hidden="1" customWidth="1"/>
    <col min="16" max="17" width="0" style="98" hidden="1" customWidth="1"/>
    <col min="18" max="16384" width="15.28125" style="98" hidden="1" customWidth="1"/>
  </cols>
  <sheetData>
    <row r="1" spans="1:14" ht="24" customHeight="1">
      <c r="A1" s="2" t="s">
        <v>347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2" s="289" customFormat="1" ht="15.75" customHeight="1" thickBot="1">
      <c r="A2" s="290" t="s">
        <v>257</v>
      </c>
      <c r="B2" s="290" t="s">
        <v>277</v>
      </c>
      <c r="C2" s="290" t="s">
        <v>267</v>
      </c>
      <c r="D2" s="290" t="s">
        <v>268</v>
      </c>
      <c r="E2" s="290" t="s">
        <v>269</v>
      </c>
      <c r="F2" s="290" t="s">
        <v>278</v>
      </c>
      <c r="G2" s="290" t="s">
        <v>279</v>
      </c>
      <c r="H2" s="290" t="s">
        <v>280</v>
      </c>
      <c r="I2" s="290" t="s">
        <v>281</v>
      </c>
      <c r="J2" s="290" t="s">
        <v>282</v>
      </c>
      <c r="K2" s="290"/>
      <c r="L2" s="290" t="s">
        <v>283</v>
      </c>
    </row>
    <row r="3" spans="1:13" s="99" customFormat="1" ht="15" customHeight="1">
      <c r="A3" s="794" t="s">
        <v>133</v>
      </c>
      <c r="B3" s="34" t="s">
        <v>35</v>
      </c>
      <c r="C3" s="334" t="s">
        <v>382</v>
      </c>
      <c r="D3" s="36" t="s">
        <v>384</v>
      </c>
      <c r="E3" s="36" t="s">
        <v>384</v>
      </c>
      <c r="F3" s="35" t="s">
        <v>384</v>
      </c>
      <c r="G3" s="35" t="s">
        <v>23</v>
      </c>
      <c r="H3" s="35" t="s">
        <v>25</v>
      </c>
      <c r="I3" s="36" t="s">
        <v>147</v>
      </c>
      <c r="J3" s="11" t="s">
        <v>331</v>
      </c>
      <c r="K3" s="208"/>
      <c r="L3" s="797" t="s">
        <v>309</v>
      </c>
      <c r="M3" s="798"/>
    </row>
    <row r="4" spans="1:13" s="99" customFormat="1" ht="15" customHeight="1">
      <c r="A4" s="795"/>
      <c r="B4" s="9"/>
      <c r="C4" s="335" t="s">
        <v>385</v>
      </c>
      <c r="D4" s="6" t="s">
        <v>428</v>
      </c>
      <c r="E4" s="6" t="s">
        <v>22</v>
      </c>
      <c r="F4" s="28" t="s">
        <v>33</v>
      </c>
      <c r="G4" s="28" t="s">
        <v>24</v>
      </c>
      <c r="H4" s="28" t="s">
        <v>26</v>
      </c>
      <c r="I4" s="6" t="s">
        <v>146</v>
      </c>
      <c r="J4" s="37" t="s">
        <v>332</v>
      </c>
      <c r="K4" s="208"/>
      <c r="L4" s="337">
        <v>2014</v>
      </c>
      <c r="M4" s="70">
        <v>2013</v>
      </c>
    </row>
    <row r="5" spans="1:13" s="99" customFormat="1" ht="15" customHeight="1">
      <c r="A5" s="795"/>
      <c r="B5" s="9"/>
      <c r="C5" s="335" t="s">
        <v>383</v>
      </c>
      <c r="D5" s="6" t="s">
        <v>429</v>
      </c>
      <c r="E5" s="6"/>
      <c r="F5" s="28" t="s">
        <v>34</v>
      </c>
      <c r="G5" s="28"/>
      <c r="H5" s="28"/>
      <c r="I5" s="6" t="s">
        <v>26</v>
      </c>
      <c r="J5" s="37"/>
      <c r="K5" s="208"/>
      <c r="L5" s="56"/>
      <c r="M5" s="6"/>
    </row>
    <row r="6" spans="1:15" s="212" customFormat="1" ht="15" customHeight="1">
      <c r="A6" s="796"/>
      <c r="B6" s="44"/>
      <c r="C6" s="361" t="s">
        <v>377</v>
      </c>
      <c r="D6" s="29" t="s">
        <v>372</v>
      </c>
      <c r="E6" s="29" t="s">
        <v>373</v>
      </c>
      <c r="F6" s="360" t="s">
        <v>374</v>
      </c>
      <c r="G6" s="360" t="s">
        <v>375</v>
      </c>
      <c r="H6" s="360" t="s">
        <v>376</v>
      </c>
      <c r="I6" s="4"/>
      <c r="J6" s="13"/>
      <c r="K6" s="208"/>
      <c r="L6" s="57"/>
      <c r="M6" s="6"/>
      <c r="N6" s="205"/>
      <c r="O6" s="270"/>
    </row>
    <row r="7" spans="1:15" s="205" customFormat="1" ht="15" customHeight="1">
      <c r="A7" s="66" t="s">
        <v>262</v>
      </c>
      <c r="B7" s="30" t="s">
        <v>386</v>
      </c>
      <c r="C7" s="632">
        <v>6207.018</v>
      </c>
      <c r="D7" s="632">
        <v>11646.351</v>
      </c>
      <c r="E7" s="632">
        <v>1930.6930000000002</v>
      </c>
      <c r="F7" s="632">
        <v>789.7</v>
      </c>
      <c r="G7" s="632">
        <v>9951.569</v>
      </c>
      <c r="H7" s="632">
        <v>1313.8400000000001</v>
      </c>
      <c r="I7" s="633">
        <v>50626.09299999999</v>
      </c>
      <c r="J7" s="634">
        <v>82465.264</v>
      </c>
      <c r="K7" s="209"/>
      <c r="L7" s="658">
        <v>31839.171000000002</v>
      </c>
      <c r="M7" s="41">
        <v>29392.889</v>
      </c>
      <c r="O7" s="100" t="e">
        <f>IF(ABS(#REF!)&gt;8%,L7-M7,1)</f>
        <v>#REF!</v>
      </c>
    </row>
    <row r="8" spans="1:15" ht="15" customHeight="1">
      <c r="A8" s="38" t="s">
        <v>202</v>
      </c>
      <c r="B8" s="15" t="s">
        <v>43</v>
      </c>
      <c r="C8" s="635">
        <v>1402.308</v>
      </c>
      <c r="D8" s="635">
        <v>598.796</v>
      </c>
      <c r="E8" s="635">
        <v>236.462</v>
      </c>
      <c r="F8" s="635">
        <v>62.673</v>
      </c>
      <c r="G8" s="635">
        <v>1986.627</v>
      </c>
      <c r="H8" s="635">
        <v>427.225</v>
      </c>
      <c r="I8" s="636">
        <v>13433.67</v>
      </c>
      <c r="J8" s="637">
        <v>18147.761</v>
      </c>
      <c r="K8" s="210"/>
      <c r="L8" s="659">
        <v>4714.0909999999985</v>
      </c>
      <c r="M8" s="43">
        <v>4180.413</v>
      </c>
      <c r="O8" s="100" t="e">
        <f>IF(ABS(#REF!)&gt;8%,L8-M8,1)</f>
        <v>#REF!</v>
      </c>
    </row>
    <row r="9" spans="1:15" ht="15" customHeight="1">
      <c r="A9" s="38" t="s">
        <v>161</v>
      </c>
      <c r="B9" s="15" t="s">
        <v>141</v>
      </c>
      <c r="C9" s="635">
        <v>3.455</v>
      </c>
      <c r="D9" s="635">
        <v>6.825</v>
      </c>
      <c r="E9" s="635">
        <v>7.746</v>
      </c>
      <c r="F9" s="635">
        <v>1.801</v>
      </c>
      <c r="G9" s="635">
        <v>0.574</v>
      </c>
      <c r="H9" s="635">
        <v>0.473</v>
      </c>
      <c r="I9" s="636">
        <v>69.33</v>
      </c>
      <c r="J9" s="637">
        <v>90.20400000000001</v>
      </c>
      <c r="K9" s="210"/>
      <c r="L9" s="659">
        <v>20.87400000000001</v>
      </c>
      <c r="M9" s="43">
        <v>26.175</v>
      </c>
      <c r="O9" s="100" t="e">
        <f>IF(ABS(#REF!)&gt;8%,L9-M9,1)</f>
        <v>#REF!</v>
      </c>
    </row>
    <row r="10" spans="1:15" ht="15" customHeight="1">
      <c r="A10" s="38" t="s">
        <v>203</v>
      </c>
      <c r="B10" s="15" t="s">
        <v>2</v>
      </c>
      <c r="C10" s="635">
        <v>1703.229</v>
      </c>
      <c r="D10" s="635">
        <v>8352.324</v>
      </c>
      <c r="E10" s="635">
        <v>666.807</v>
      </c>
      <c r="F10" s="635">
        <v>72.844</v>
      </c>
      <c r="G10" s="635">
        <v>2748.462</v>
      </c>
      <c r="H10" s="635">
        <v>377.416</v>
      </c>
      <c r="I10" s="636">
        <v>24219.576</v>
      </c>
      <c r="J10" s="637">
        <v>38140.657999999996</v>
      </c>
      <c r="K10" s="210"/>
      <c r="L10" s="659">
        <v>13921.081999999995</v>
      </c>
      <c r="M10" s="43">
        <v>13214.303</v>
      </c>
      <c r="O10" s="100" t="e">
        <f>IF(ABS(#REF!)&gt;8%,L10-M10,1)</f>
        <v>#REF!</v>
      </c>
    </row>
    <row r="11" spans="1:15" s="205" customFormat="1" ht="15" customHeight="1">
      <c r="A11" s="38" t="s">
        <v>211</v>
      </c>
      <c r="B11" s="15" t="s">
        <v>142</v>
      </c>
      <c r="C11" s="635">
        <v>626.394</v>
      </c>
      <c r="D11" s="635">
        <v>6103.849</v>
      </c>
      <c r="E11" s="635">
        <v>310.929</v>
      </c>
      <c r="F11" s="635">
        <v>32.633</v>
      </c>
      <c r="G11" s="635">
        <v>1476.619</v>
      </c>
      <c r="H11" s="635">
        <v>237.648</v>
      </c>
      <c r="I11" s="636">
        <v>13634.986</v>
      </c>
      <c r="J11" s="637">
        <v>22423.058</v>
      </c>
      <c r="K11" s="210"/>
      <c r="L11" s="659">
        <v>8788.072</v>
      </c>
      <c r="M11" s="43">
        <v>8518.259</v>
      </c>
      <c r="O11" s="100" t="e">
        <f>IF(ABS(#REF!)&gt;8%,L11-M11,1)</f>
        <v>#REF!</v>
      </c>
    </row>
    <row r="12" spans="1:15" ht="15" customHeight="1">
      <c r="A12" s="38" t="s">
        <v>204</v>
      </c>
      <c r="B12" s="15" t="s">
        <v>3</v>
      </c>
      <c r="C12" s="635">
        <v>271.323</v>
      </c>
      <c r="D12" s="635">
        <v>1040.775</v>
      </c>
      <c r="E12" s="635">
        <v>78.07</v>
      </c>
      <c r="F12" s="635">
        <v>10.672</v>
      </c>
      <c r="G12" s="635">
        <v>801.132</v>
      </c>
      <c r="H12" s="635">
        <v>93.216</v>
      </c>
      <c r="I12" s="636">
        <v>6007.564</v>
      </c>
      <c r="J12" s="637">
        <v>8302.752</v>
      </c>
      <c r="K12" s="210"/>
      <c r="L12" s="659">
        <v>2295.188</v>
      </c>
      <c r="M12" s="43">
        <v>2110.215</v>
      </c>
      <c r="O12" s="100" t="e">
        <f>IF(ABS(#REF!)&gt;8%,L12-M12,1)</f>
        <v>#REF!</v>
      </c>
    </row>
    <row r="13" spans="1:15" s="205" customFormat="1" ht="15" customHeight="1">
      <c r="A13" s="38" t="s">
        <v>215</v>
      </c>
      <c r="B13" s="15" t="s">
        <v>143</v>
      </c>
      <c r="C13" s="635">
        <v>106.995</v>
      </c>
      <c r="D13" s="635">
        <v>830.926</v>
      </c>
      <c r="E13" s="635">
        <v>29.672</v>
      </c>
      <c r="F13" s="635">
        <v>5.659</v>
      </c>
      <c r="G13" s="635">
        <v>251.066</v>
      </c>
      <c r="H13" s="635">
        <v>47.589</v>
      </c>
      <c r="I13" s="636">
        <v>2010.394</v>
      </c>
      <c r="J13" s="637">
        <v>3282.301</v>
      </c>
      <c r="K13" s="210"/>
      <c r="L13" s="659">
        <v>1271.907</v>
      </c>
      <c r="M13" s="43">
        <v>1178.967</v>
      </c>
      <c r="O13" s="100" t="e">
        <f>IF(ABS(#REF!)&gt;8%,L13-M13,1)</f>
        <v>#REF!</v>
      </c>
    </row>
    <row r="14" spans="1:15" ht="15" customHeight="1">
      <c r="A14" s="38" t="s">
        <v>205</v>
      </c>
      <c r="B14" s="15" t="s">
        <v>4</v>
      </c>
      <c r="C14" s="635">
        <v>2594.424</v>
      </c>
      <c r="D14" s="635">
        <v>1036.889</v>
      </c>
      <c r="E14" s="635">
        <v>35.815</v>
      </c>
      <c r="F14" s="635">
        <v>20.403</v>
      </c>
      <c r="G14" s="635">
        <v>236.529</v>
      </c>
      <c r="H14" s="635">
        <v>36.69</v>
      </c>
      <c r="I14" s="636">
        <v>1549.126</v>
      </c>
      <c r="J14" s="637">
        <v>5509.876</v>
      </c>
      <c r="K14" s="210"/>
      <c r="L14" s="659">
        <v>3960.75</v>
      </c>
      <c r="M14" s="43">
        <v>4500.447</v>
      </c>
      <c r="O14" s="100" t="e">
        <f>IF(ABS(#REF!)&gt;8%,L14-M14,1)</f>
        <v>#REF!</v>
      </c>
    </row>
    <row r="15" spans="1:15" ht="15" customHeight="1">
      <c r="A15" s="38" t="s">
        <v>206</v>
      </c>
      <c r="B15" s="15" t="s">
        <v>38</v>
      </c>
      <c r="C15" s="635">
        <v>235.734</v>
      </c>
      <c r="D15" s="635">
        <v>611.11</v>
      </c>
      <c r="E15" s="635">
        <v>907.197</v>
      </c>
      <c r="F15" s="635">
        <v>623.095</v>
      </c>
      <c r="G15" s="635">
        <v>4147.563</v>
      </c>
      <c r="H15" s="635">
        <v>376.613</v>
      </c>
      <c r="I15" s="636">
        <v>5377.294</v>
      </c>
      <c r="J15" s="637">
        <v>12278.606</v>
      </c>
      <c r="K15" s="210"/>
      <c r="L15" s="659">
        <v>6901.312</v>
      </c>
      <c r="M15" s="43">
        <v>5370.176</v>
      </c>
      <c r="O15" s="100" t="e">
        <f>IF(ABS(#REF!)&gt;8%,L15-M15,1)</f>
        <v>#REF!</v>
      </c>
    </row>
    <row r="16" spans="1:15" s="205" customFormat="1" ht="15" customHeight="1">
      <c r="A16" s="38" t="s">
        <v>222</v>
      </c>
      <c r="B16" s="15" t="s">
        <v>159</v>
      </c>
      <c r="C16" s="635">
        <v>77.667</v>
      </c>
      <c r="D16" s="635">
        <v>133.958</v>
      </c>
      <c r="E16" s="635">
        <v>270.273</v>
      </c>
      <c r="F16" s="635">
        <v>619.072</v>
      </c>
      <c r="G16" s="635">
        <v>135.526</v>
      </c>
      <c r="H16" s="635">
        <v>23.004</v>
      </c>
      <c r="I16" s="636">
        <v>1736.681</v>
      </c>
      <c r="J16" s="637">
        <v>2996.181</v>
      </c>
      <c r="K16" s="210"/>
      <c r="L16" s="659">
        <v>1259.5</v>
      </c>
      <c r="M16" s="43">
        <v>1069.022</v>
      </c>
      <c r="O16" s="100" t="e">
        <f>IF(ABS(#REF!)&gt;8%,L16-M16,1)</f>
        <v>#REF!</v>
      </c>
    </row>
    <row r="17" spans="1:15" s="205" customFormat="1" ht="15" customHeight="1">
      <c r="A17" s="38" t="s">
        <v>223</v>
      </c>
      <c r="B17" s="15" t="s">
        <v>45</v>
      </c>
      <c r="C17" s="635">
        <v>0.046</v>
      </c>
      <c r="D17" s="635">
        <v>32.844</v>
      </c>
      <c r="E17" s="635">
        <v>0.196</v>
      </c>
      <c r="F17" s="635">
        <v>0.074</v>
      </c>
      <c r="G17" s="635">
        <v>25.07</v>
      </c>
      <c r="H17" s="635">
        <v>1.621</v>
      </c>
      <c r="I17" s="636">
        <v>473.547</v>
      </c>
      <c r="J17" s="637">
        <v>533.398</v>
      </c>
      <c r="K17" s="210"/>
      <c r="L17" s="659">
        <v>59.851</v>
      </c>
      <c r="M17" s="43">
        <v>49.903</v>
      </c>
      <c r="O17" s="100" t="e">
        <f>IF(ABS(#REF!)&gt;8%,L17-M17,1)</f>
        <v>#REF!</v>
      </c>
    </row>
    <row r="18" spans="1:15" s="205" customFormat="1" ht="15" customHeight="1">
      <c r="A18" s="38" t="s">
        <v>225</v>
      </c>
      <c r="B18" s="15" t="s">
        <v>182</v>
      </c>
      <c r="C18" s="635">
        <v>6.752</v>
      </c>
      <c r="D18" s="635">
        <v>25.285</v>
      </c>
      <c r="E18" s="635">
        <v>228.096</v>
      </c>
      <c r="F18" s="635">
        <v>1.815</v>
      </c>
      <c r="G18" s="635">
        <v>3036.487</v>
      </c>
      <c r="H18" s="635">
        <v>183.797</v>
      </c>
      <c r="I18" s="636">
        <v>1425.514</v>
      </c>
      <c r="J18" s="637">
        <v>4907.746</v>
      </c>
      <c r="K18" s="210"/>
      <c r="L18" s="659">
        <v>3482.232</v>
      </c>
      <c r="M18" s="43">
        <v>2610.403</v>
      </c>
      <c r="O18" s="100" t="e">
        <f>IF(ABS(#REF!)&gt;8%,L18-M18,1)</f>
        <v>#REF!</v>
      </c>
    </row>
    <row r="19" spans="1:15" s="205" customFormat="1" ht="15" customHeight="1">
      <c r="A19" s="38" t="s">
        <v>228</v>
      </c>
      <c r="B19" s="15" t="s">
        <v>139</v>
      </c>
      <c r="C19" s="635">
        <v>0</v>
      </c>
      <c r="D19" s="635">
        <v>6.457</v>
      </c>
      <c r="E19" s="635">
        <v>6.342</v>
      </c>
      <c r="F19" s="635">
        <v>0.013</v>
      </c>
      <c r="G19" s="635">
        <v>31.256</v>
      </c>
      <c r="H19" s="635">
        <v>2.68</v>
      </c>
      <c r="I19" s="636">
        <v>38.863</v>
      </c>
      <c r="J19" s="637">
        <v>85.61099999999999</v>
      </c>
      <c r="K19" s="210"/>
      <c r="L19" s="659">
        <v>46.74799999999999</v>
      </c>
      <c r="M19" s="43">
        <v>17.335</v>
      </c>
      <c r="O19" s="100" t="e">
        <f>IF(ABS(#REF!)&gt;8%,L19-M19,1)</f>
        <v>#REF!</v>
      </c>
    </row>
    <row r="20" spans="1:15" ht="15" customHeight="1">
      <c r="A20" s="31" t="s">
        <v>263</v>
      </c>
      <c r="B20" s="31" t="s">
        <v>153</v>
      </c>
      <c r="C20" s="632">
        <v>4266.2480000000005</v>
      </c>
      <c r="D20" s="632">
        <v>672.0509999999999</v>
      </c>
      <c r="E20" s="632">
        <v>1079.253</v>
      </c>
      <c r="F20" s="632">
        <v>103.405</v>
      </c>
      <c r="G20" s="632">
        <v>1936.152</v>
      </c>
      <c r="H20" s="632">
        <v>236.268</v>
      </c>
      <c r="I20" s="638">
        <v>745.9789999999999</v>
      </c>
      <c r="J20" s="634">
        <v>9039.356</v>
      </c>
      <c r="K20" s="209"/>
      <c r="L20" s="660">
        <v>8293.377</v>
      </c>
      <c r="M20" s="42">
        <v>8248.773</v>
      </c>
      <c r="O20" s="100" t="e">
        <f>IF(ABS(#REF!)&gt;8%,L20-M20,1)</f>
        <v>#REF!</v>
      </c>
    </row>
    <row r="21" spans="1:15" ht="15" customHeight="1">
      <c r="A21" s="38" t="s">
        <v>76</v>
      </c>
      <c r="B21" s="15" t="s">
        <v>36</v>
      </c>
      <c r="C21" s="635">
        <v>14.094</v>
      </c>
      <c r="D21" s="635">
        <v>573.544</v>
      </c>
      <c r="E21" s="635">
        <v>183.185</v>
      </c>
      <c r="F21" s="635">
        <v>69.953</v>
      </c>
      <c r="G21" s="635">
        <v>612.46</v>
      </c>
      <c r="H21" s="635">
        <v>23.681</v>
      </c>
      <c r="I21" s="636">
        <v>204.889</v>
      </c>
      <c r="J21" s="637">
        <v>1681.806</v>
      </c>
      <c r="K21" s="210"/>
      <c r="L21" s="659">
        <v>1476.917</v>
      </c>
      <c r="M21" s="43">
        <v>1459.653</v>
      </c>
      <c r="O21" s="100" t="e">
        <f>IF(ABS(#REF!)&gt;8%,L21-M21,1)</f>
        <v>#REF!</v>
      </c>
    </row>
    <row r="22" spans="1:15" s="205" customFormat="1" ht="15" customHeight="1">
      <c r="A22" s="38" t="s">
        <v>230</v>
      </c>
      <c r="B22" s="15" t="s">
        <v>149</v>
      </c>
      <c r="C22" s="635">
        <v>3.046</v>
      </c>
      <c r="D22" s="635">
        <v>35.475</v>
      </c>
      <c r="E22" s="635">
        <v>110.798</v>
      </c>
      <c r="F22" s="635">
        <v>17.922</v>
      </c>
      <c r="G22" s="635">
        <v>493.772</v>
      </c>
      <c r="H22" s="635">
        <v>8.838</v>
      </c>
      <c r="I22" s="636">
        <v>81.674</v>
      </c>
      <c r="J22" s="637">
        <v>751.525</v>
      </c>
      <c r="K22" s="210"/>
      <c r="L22" s="659">
        <v>669.851</v>
      </c>
      <c r="M22" s="43">
        <v>636.491</v>
      </c>
      <c r="O22" s="100" t="e">
        <f>IF(ABS(#REF!)&gt;8%,L22-M22,1)</f>
        <v>#REF!</v>
      </c>
    </row>
    <row r="23" spans="1:15" s="213" customFormat="1" ht="15" customHeight="1">
      <c r="A23" s="38" t="s">
        <v>231</v>
      </c>
      <c r="B23" s="15" t="s">
        <v>151</v>
      </c>
      <c r="C23" s="635">
        <v>11.049</v>
      </c>
      <c r="D23" s="635">
        <v>16.717</v>
      </c>
      <c r="E23" s="635">
        <v>7.985</v>
      </c>
      <c r="F23" s="635">
        <v>1.792</v>
      </c>
      <c r="G23" s="635">
        <v>69.01</v>
      </c>
      <c r="H23" s="635">
        <v>0.564</v>
      </c>
      <c r="I23" s="636">
        <v>16.406</v>
      </c>
      <c r="J23" s="637">
        <v>123.523</v>
      </c>
      <c r="K23" s="210"/>
      <c r="L23" s="659">
        <v>107.11699999999999</v>
      </c>
      <c r="M23" s="43">
        <v>96.155</v>
      </c>
      <c r="O23" s="100" t="e">
        <f>IF(ABS(#REF!)&gt;8%,L23-M23,1)</f>
        <v>#REF!</v>
      </c>
    </row>
    <row r="24" spans="1:15" s="205" customFormat="1" ht="15" customHeight="1">
      <c r="A24" s="38" t="s">
        <v>232</v>
      </c>
      <c r="B24" s="15" t="s">
        <v>150</v>
      </c>
      <c r="C24" s="635">
        <v>0</v>
      </c>
      <c r="D24" s="635">
        <v>505.444</v>
      </c>
      <c r="E24" s="635">
        <v>59.592</v>
      </c>
      <c r="F24" s="635">
        <v>47.894</v>
      </c>
      <c r="G24" s="635">
        <v>46.008</v>
      </c>
      <c r="H24" s="635">
        <v>11.676</v>
      </c>
      <c r="I24" s="636">
        <v>97.172</v>
      </c>
      <c r="J24" s="637">
        <v>767.7860000000002</v>
      </c>
      <c r="K24" s="210"/>
      <c r="L24" s="659">
        <v>670.6140000000001</v>
      </c>
      <c r="M24" s="43">
        <v>693.458</v>
      </c>
      <c r="O24" s="100" t="e">
        <f>IF(ABS(#REF!)&gt;8%,L24-M24,1)</f>
        <v>#REF!</v>
      </c>
    </row>
    <row r="25" spans="1:15" ht="15" customHeight="1">
      <c r="A25" s="38" t="s">
        <v>171</v>
      </c>
      <c r="B25" s="15" t="s">
        <v>12</v>
      </c>
      <c r="C25" s="635">
        <v>3</v>
      </c>
      <c r="D25" s="635">
        <v>72.03</v>
      </c>
      <c r="E25" s="635">
        <v>20.184</v>
      </c>
      <c r="F25" s="635">
        <v>25.858</v>
      </c>
      <c r="G25" s="635">
        <v>909.205</v>
      </c>
      <c r="H25" s="635">
        <v>19.844</v>
      </c>
      <c r="I25" s="636">
        <v>125.057</v>
      </c>
      <c r="J25" s="637">
        <v>1175.178</v>
      </c>
      <c r="K25" s="210"/>
      <c r="L25" s="659">
        <v>1050.121</v>
      </c>
      <c r="M25" s="43">
        <v>1024.171</v>
      </c>
      <c r="O25" s="100" t="e">
        <f>IF(ABS(#REF!)&gt;8%,L25-M25,1)</f>
        <v>#REF!</v>
      </c>
    </row>
    <row r="26" spans="1:15" ht="15" customHeight="1">
      <c r="A26" s="38" t="s">
        <v>172</v>
      </c>
      <c r="B26" s="15" t="s">
        <v>15</v>
      </c>
      <c r="C26" s="635">
        <v>4249.154</v>
      </c>
      <c r="D26" s="635">
        <v>24.077</v>
      </c>
      <c r="E26" s="635">
        <v>863.372</v>
      </c>
      <c r="F26" s="635">
        <v>7.594</v>
      </c>
      <c r="G26" s="635">
        <v>264.626</v>
      </c>
      <c r="H26" s="635">
        <v>139.196</v>
      </c>
      <c r="I26" s="636">
        <v>371.765</v>
      </c>
      <c r="J26" s="637">
        <v>5919.7840000000015</v>
      </c>
      <c r="K26" s="210"/>
      <c r="L26" s="659">
        <v>5548.019000000001</v>
      </c>
      <c r="M26" s="43">
        <v>5542.698</v>
      </c>
      <c r="O26" s="100" t="e">
        <f>IF(ABS(#REF!)&gt;8%,L26-M26,1)</f>
        <v>#REF!</v>
      </c>
    </row>
    <row r="27" spans="1:15" s="205" customFormat="1" ht="15" customHeight="1">
      <c r="A27" s="38" t="s">
        <v>239</v>
      </c>
      <c r="B27" s="15" t="s">
        <v>46</v>
      </c>
      <c r="C27" s="635">
        <v>4249.154</v>
      </c>
      <c r="D27" s="635">
        <v>24.047</v>
      </c>
      <c r="E27" s="635">
        <v>846.482</v>
      </c>
      <c r="F27" s="635">
        <v>7.594</v>
      </c>
      <c r="G27" s="635">
        <v>263.076</v>
      </c>
      <c r="H27" s="635">
        <v>138.464</v>
      </c>
      <c r="I27" s="636">
        <v>370.645</v>
      </c>
      <c r="J27" s="637">
        <v>5899.4619999999995</v>
      </c>
      <c r="K27" s="210"/>
      <c r="L27" s="659">
        <v>5528.816999999999</v>
      </c>
      <c r="M27" s="43">
        <v>5539.002</v>
      </c>
      <c r="O27" s="100" t="e">
        <f>IF(ABS(#REF!)&gt;8%,L27-M27,1)</f>
        <v>#REF!</v>
      </c>
    </row>
    <row r="28" spans="1:15" s="205" customFormat="1" ht="15" customHeight="1">
      <c r="A28" s="386" t="s">
        <v>480</v>
      </c>
      <c r="B28" s="15" t="s">
        <v>482</v>
      </c>
      <c r="C28" s="635">
        <v>146.624</v>
      </c>
      <c r="D28" s="635">
        <v>0</v>
      </c>
      <c r="E28" s="635">
        <v>31.376</v>
      </c>
      <c r="F28" s="635">
        <v>0</v>
      </c>
      <c r="G28" s="635">
        <v>0.049</v>
      </c>
      <c r="H28" s="635">
        <v>0.706</v>
      </c>
      <c r="I28" s="636">
        <v>239.733</v>
      </c>
      <c r="J28" s="637">
        <v>418.488</v>
      </c>
      <c r="K28" s="210"/>
      <c r="L28" s="659">
        <v>178.755</v>
      </c>
      <c r="M28" s="43"/>
      <c r="O28" s="100"/>
    </row>
    <row r="29" spans="1:15" ht="15" customHeight="1">
      <c r="A29" s="38" t="s">
        <v>173</v>
      </c>
      <c r="B29" s="15" t="s">
        <v>18</v>
      </c>
      <c r="C29" s="635">
        <v>0</v>
      </c>
      <c r="D29" s="635">
        <v>2.4</v>
      </c>
      <c r="E29" s="635">
        <v>9.235</v>
      </c>
      <c r="F29" s="635">
        <v>0</v>
      </c>
      <c r="G29" s="635">
        <v>149.805</v>
      </c>
      <c r="H29" s="635">
        <v>53.514</v>
      </c>
      <c r="I29" s="636">
        <v>36.425</v>
      </c>
      <c r="J29" s="637">
        <v>251.37900000000002</v>
      </c>
      <c r="K29" s="210"/>
      <c r="L29" s="659">
        <v>214.954</v>
      </c>
      <c r="M29" s="43">
        <v>217.059</v>
      </c>
      <c r="O29" s="100" t="e">
        <f>IF(ABS(#REF!)&gt;8%,L29-M29,1)</f>
        <v>#REF!</v>
      </c>
    </row>
    <row r="30" spans="1:15" s="205" customFormat="1" ht="15" customHeight="1">
      <c r="A30" s="38" t="s">
        <v>244</v>
      </c>
      <c r="B30" s="15" t="s">
        <v>181</v>
      </c>
      <c r="C30" s="635">
        <v>0</v>
      </c>
      <c r="D30" s="635">
        <v>0</v>
      </c>
      <c r="E30" s="635">
        <v>0.125</v>
      </c>
      <c r="F30" s="635">
        <v>0</v>
      </c>
      <c r="G30" s="635">
        <v>11.04</v>
      </c>
      <c r="H30" s="635">
        <v>3.879</v>
      </c>
      <c r="I30" s="636">
        <v>5.845</v>
      </c>
      <c r="J30" s="637">
        <v>20.889</v>
      </c>
      <c r="K30" s="210"/>
      <c r="L30" s="659">
        <v>15.044</v>
      </c>
      <c r="M30" s="43">
        <v>23.569</v>
      </c>
      <c r="O30" s="100" t="e">
        <f>IF(ABS(#REF!)&gt;8%,L30-M30,1)</f>
        <v>#REF!</v>
      </c>
    </row>
    <row r="31" spans="1:15" s="205" customFormat="1" ht="15" customHeight="1">
      <c r="A31" s="83" t="s">
        <v>247</v>
      </c>
      <c r="B31" s="16" t="s">
        <v>132</v>
      </c>
      <c r="C31" s="596">
        <v>0</v>
      </c>
      <c r="D31" s="635">
        <v>0</v>
      </c>
      <c r="E31" s="635">
        <v>3.277</v>
      </c>
      <c r="F31" s="635">
        <v>0</v>
      </c>
      <c r="G31" s="635">
        <v>0.056</v>
      </c>
      <c r="H31" s="635">
        <v>0.033</v>
      </c>
      <c r="I31" s="636">
        <v>7.843</v>
      </c>
      <c r="J31" s="637">
        <v>11.209</v>
      </c>
      <c r="K31" s="210"/>
      <c r="L31" s="659">
        <v>3.3659999999999997</v>
      </c>
      <c r="M31" s="43">
        <v>5.192</v>
      </c>
      <c r="O31" s="100" t="e">
        <f>IF(ABS(#REF!)&gt;8%,L31-M31,1)</f>
        <v>#REF!</v>
      </c>
    </row>
    <row r="32" spans="1:15" s="205" customFormat="1" ht="15" customHeight="1">
      <c r="A32" s="285" t="s">
        <v>193</v>
      </c>
      <c r="B32" s="14" t="s">
        <v>379</v>
      </c>
      <c r="C32" s="632">
        <v>144.03</v>
      </c>
      <c r="D32" s="632">
        <v>140.12</v>
      </c>
      <c r="E32" s="632">
        <v>5809.733</v>
      </c>
      <c r="F32" s="632">
        <v>678.404</v>
      </c>
      <c r="G32" s="632">
        <v>1095.767</v>
      </c>
      <c r="H32" s="632">
        <v>1236.519</v>
      </c>
      <c r="I32" s="632">
        <v>40992.78599999999</v>
      </c>
      <c r="J32" s="639">
        <v>50097.359</v>
      </c>
      <c r="K32" s="210"/>
      <c r="L32" s="660">
        <v>9104.573000000004</v>
      </c>
      <c r="M32" s="42">
        <v>8920.326</v>
      </c>
      <c r="O32" s="100" t="e">
        <f>IF(ABS(#REF!)&gt;8%,L32-M32,1)</f>
        <v>#REF!</v>
      </c>
    </row>
    <row r="33" spans="1:15" s="205" customFormat="1" ht="15" customHeight="1">
      <c r="A33" s="38" t="s">
        <v>248</v>
      </c>
      <c r="B33" s="15" t="s">
        <v>137</v>
      </c>
      <c r="C33" s="640">
        <v>114.949</v>
      </c>
      <c r="D33" s="640">
        <v>95.863</v>
      </c>
      <c r="E33" s="640">
        <v>1942.903</v>
      </c>
      <c r="F33" s="640">
        <v>156.976</v>
      </c>
      <c r="G33" s="640">
        <v>134.611</v>
      </c>
      <c r="H33" s="640">
        <v>67.527</v>
      </c>
      <c r="I33" s="641">
        <v>12057.667</v>
      </c>
      <c r="J33" s="637">
        <v>14570.496</v>
      </c>
      <c r="K33" s="210"/>
      <c r="L33" s="659">
        <v>2512.8289999999997</v>
      </c>
      <c r="M33" s="43">
        <v>2449.599</v>
      </c>
      <c r="O33" s="100" t="e">
        <f>IF(ABS(#REF!)&gt;8%,L33-M33,1)</f>
        <v>#REF!</v>
      </c>
    </row>
    <row r="34" spans="1:15" s="205" customFormat="1" ht="15" customHeight="1">
      <c r="A34" s="38" t="s">
        <v>249</v>
      </c>
      <c r="B34" s="15" t="s">
        <v>39</v>
      </c>
      <c r="C34" s="640">
        <v>29.081</v>
      </c>
      <c r="D34" s="640">
        <v>36.397</v>
      </c>
      <c r="E34" s="640">
        <v>1475.198</v>
      </c>
      <c r="F34" s="640">
        <v>456.03</v>
      </c>
      <c r="G34" s="640">
        <v>943.729</v>
      </c>
      <c r="H34" s="640">
        <v>906.049</v>
      </c>
      <c r="I34" s="641">
        <v>17164.692</v>
      </c>
      <c r="J34" s="637">
        <v>21011.176</v>
      </c>
      <c r="K34" s="210"/>
      <c r="L34" s="659">
        <v>3846.4840000000004</v>
      </c>
      <c r="M34" s="43">
        <v>3863.441</v>
      </c>
      <c r="O34" s="100" t="e">
        <f>IF(ABS(#REF!)&gt;8%,L34-M34,1)</f>
        <v>#REF!</v>
      </c>
    </row>
    <row r="35" spans="1:15" ht="15" customHeight="1">
      <c r="A35" s="38" t="s">
        <v>250</v>
      </c>
      <c r="B35" s="15" t="s">
        <v>40</v>
      </c>
      <c r="C35" s="642">
        <v>0</v>
      </c>
      <c r="D35" s="643">
        <v>7.86</v>
      </c>
      <c r="E35" s="643">
        <v>2391.632</v>
      </c>
      <c r="F35" s="643">
        <v>65.398</v>
      </c>
      <c r="G35" s="643">
        <v>17.427</v>
      </c>
      <c r="H35" s="643">
        <v>262.943</v>
      </c>
      <c r="I35" s="644">
        <v>11770.427</v>
      </c>
      <c r="J35" s="645">
        <v>14515.687</v>
      </c>
      <c r="K35" s="210"/>
      <c r="L35" s="659">
        <v>2745.26</v>
      </c>
      <c r="M35" s="43">
        <v>2607.286</v>
      </c>
      <c r="O35" s="100" t="e">
        <f>IF(ABS(#REF!)&gt;8%,L35-M35,1)</f>
        <v>#REF!</v>
      </c>
    </row>
    <row r="36" spans="1:15" ht="15" customHeight="1">
      <c r="A36" s="385" t="s">
        <v>492</v>
      </c>
      <c r="B36" s="336" t="s">
        <v>330</v>
      </c>
      <c r="C36" s="646">
        <v>0</v>
      </c>
      <c r="D36" s="647">
        <v>0</v>
      </c>
      <c r="E36" s="647">
        <v>0</v>
      </c>
      <c r="F36" s="647">
        <v>0</v>
      </c>
      <c r="G36" s="647">
        <v>39</v>
      </c>
      <c r="H36" s="647">
        <v>1650.19</v>
      </c>
      <c r="I36" s="648">
        <v>0</v>
      </c>
      <c r="J36" s="649">
        <v>1689.19</v>
      </c>
      <c r="K36" s="210"/>
      <c r="L36" s="659">
        <v>1689.19</v>
      </c>
      <c r="M36" s="43">
        <v>3145.015</v>
      </c>
      <c r="O36" s="100" t="e">
        <f>IF(ABS(#REF!)&gt;8%,L36-M36,1)</f>
        <v>#REF!</v>
      </c>
    </row>
    <row r="37" spans="1:15" ht="15" customHeight="1" thickBot="1">
      <c r="A37" s="296" t="s">
        <v>138</v>
      </c>
      <c r="B37" s="40" t="s">
        <v>162</v>
      </c>
      <c r="C37" s="650">
        <v>10617.296</v>
      </c>
      <c r="D37" s="650">
        <v>12458.522</v>
      </c>
      <c r="E37" s="650">
        <v>8819.679</v>
      </c>
      <c r="F37" s="650">
        <v>1571.509</v>
      </c>
      <c r="G37" s="650">
        <v>13022.488</v>
      </c>
      <c r="H37" s="650">
        <v>4438.817</v>
      </c>
      <c r="I37" s="651">
        <v>92364.85799999998</v>
      </c>
      <c r="J37" s="652">
        <v>143291.169</v>
      </c>
      <c r="K37" s="209"/>
      <c r="L37" s="661">
        <v>50929.311</v>
      </c>
      <c r="M37" s="263">
        <v>49707</v>
      </c>
      <c r="O37" s="100" t="e">
        <f>IF(ABS(#REF!)&gt;8%,L37-M37,1)</f>
        <v>#REF!</v>
      </c>
    </row>
    <row r="38" spans="1:13" ht="15" customHeight="1">
      <c r="A38" s="287" t="s">
        <v>265</v>
      </c>
      <c r="B38" s="117" t="s">
        <v>177</v>
      </c>
      <c r="C38" s="653"/>
      <c r="D38" s="653"/>
      <c r="E38" s="653"/>
      <c r="F38" s="653"/>
      <c r="G38" s="653"/>
      <c r="H38" s="653"/>
      <c r="I38" s="654"/>
      <c r="J38" s="662">
        <v>92364.85799999998</v>
      </c>
      <c r="K38" s="209"/>
      <c r="L38" s="266"/>
      <c r="M38" s="95"/>
    </row>
    <row r="39" spans="1:13" ht="15" customHeight="1" thickBot="1">
      <c r="A39" s="288" t="s">
        <v>273</v>
      </c>
      <c r="B39" s="40" t="s">
        <v>303</v>
      </c>
      <c r="C39" s="655"/>
      <c r="D39" s="655"/>
      <c r="E39" s="655"/>
      <c r="F39" s="655"/>
      <c r="G39" s="655"/>
      <c r="H39" s="655"/>
      <c r="I39" s="656"/>
      <c r="J39" s="657">
        <v>50929.311</v>
      </c>
      <c r="K39" s="209"/>
      <c r="L39" s="119"/>
      <c r="M39" s="120"/>
    </row>
    <row r="40" spans="10:13" ht="15" customHeight="1">
      <c r="J40" s="100"/>
      <c r="K40" s="103"/>
      <c r="L40" s="100"/>
      <c r="M40" s="100"/>
    </row>
  </sheetData>
  <sheetProtection/>
  <mergeCells count="2">
    <mergeCell ref="A3:A6"/>
    <mergeCell ref="L3:M3"/>
  </mergeCells>
  <conditionalFormatting sqref="C37:J37">
    <cfRule type="cellIs" priority="54" dxfId="0" operator="lessThan" stopIfTrue="1">
      <formula>0</formula>
    </cfRule>
  </conditionalFormatting>
  <conditionalFormatting sqref="C9:I9">
    <cfRule type="expression" priority="60" dxfId="4" stopIfTrue="1">
      <formula>IF(AND(C$9&gt;C$8),SUM(C$8-C$9)&lt;-0.1)</formula>
    </cfRule>
  </conditionalFormatting>
  <conditionalFormatting sqref="C11:I11">
    <cfRule type="expression" priority="64" dxfId="4" stopIfTrue="1">
      <formula>IF(AND(C$11&gt;C$10),SUM(C$10-C$11)&lt;-0.1)</formula>
    </cfRule>
  </conditionalFormatting>
  <conditionalFormatting sqref="C13:I13">
    <cfRule type="expression" priority="66" dxfId="4" stopIfTrue="1">
      <formula>IF(AND(C$13&gt;C$12),SUM(C$12-C$13)&lt;-0.1)</formula>
    </cfRule>
  </conditionalFormatting>
  <conditionalFormatting sqref="C8:I19 C21:I31 C33:I36">
    <cfRule type="cellIs" priority="71" dxfId="0" operator="lessThan" stopIfTrue="1">
      <formula>-1</formula>
    </cfRule>
  </conditionalFormatting>
  <conditionalFormatting sqref="C22:I24">
    <cfRule type="expression" priority="73" dxfId="27" stopIfTrue="1">
      <formula>IF(AND(SUM(C$22:C$24)&gt;C$21),SUM(C$21-C$22-C$23-C$24)&lt;-0.1)</formula>
    </cfRule>
  </conditionalFormatting>
  <conditionalFormatting sqref="C27:I28">
    <cfRule type="expression" priority="75" dxfId="4" stopIfTrue="1">
      <formula>IF(AND(C$27&gt;C$26),SUM(C$26-C$27)&lt;-0.1)</formula>
    </cfRule>
  </conditionalFormatting>
  <conditionalFormatting sqref="C16:I18">
    <cfRule type="expression" priority="119" dxfId="27" stopIfTrue="1">
      <formula>IF(AND(SUM(C$16:C$18)&gt;C$15),SUM(C$15-C$16-C$17-C$18)&lt;-0.1)</formula>
    </cfRule>
  </conditionalFormatting>
  <conditionalFormatting sqref="C8:I8">
    <cfRule type="cellIs" priority="7" dxfId="0" operator="lessThan" stopIfTrue="1">
      <formula>-1</formula>
    </cfRule>
  </conditionalFormatting>
  <conditionalFormatting sqref="C8:I8">
    <cfRule type="cellIs" priority="6" dxfId="0" operator="lessThan" stopIfTrue="1">
      <formula>-1</formula>
    </cfRule>
  </conditionalFormatting>
  <dataValidations count="1">
    <dataValidation type="decimal" allowBlank="1" showErrorMessage="1" error="Endast tal får anges!" sqref="J38:K40 C7:L37">
      <formula1>-99999</formula1>
      <formula2>999999</formula2>
    </dataValidation>
  </dataValidations>
  <printOptions/>
  <pageMargins left="0" right="0" top="0.6692913385826772" bottom="0" header="0" footer="0.15748031496062992"/>
  <pageSetup horizontalDpi="600" verticalDpi="600" orientation="landscape" paperSize="9" scale="56" r:id="rId1"/>
  <headerFooter alignWithMargins="0">
    <oddHeader>&amp;L&amp;9Statistiska centralbyrån
Offentlig ekonomi
70189 Örebro&amp;R&amp;D</oddHead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O49"/>
  <sheetViews>
    <sheetView zoomScale="80" zoomScaleNormal="80" zoomScalePageLayoutView="80" workbookViewId="0" topLeftCell="B2">
      <selection activeCell="N41" sqref="N41"/>
    </sheetView>
  </sheetViews>
  <sheetFormatPr defaultColWidth="0" defaultRowHeight="0" customHeight="1" zeroHeight="1"/>
  <cols>
    <col min="1" max="1" width="9.421875" style="98" customWidth="1"/>
    <col min="2" max="2" width="41.00390625" style="98" customWidth="1"/>
    <col min="3" max="3" width="11.7109375" style="98" customWidth="1"/>
    <col min="4" max="4" width="11.140625" style="98" customWidth="1"/>
    <col min="5" max="5" width="11.7109375" style="98" customWidth="1"/>
    <col min="6" max="6" width="10.00390625" style="98" customWidth="1"/>
    <col min="7" max="7" width="12.57421875" style="98" customWidth="1"/>
    <col min="8" max="8" width="10.140625" style="98" customWidth="1"/>
    <col min="9" max="9" width="14.8515625" style="98" customWidth="1"/>
    <col min="10" max="10" width="10.8515625" style="98" customWidth="1"/>
    <col min="11" max="11" width="12.421875" style="98" customWidth="1"/>
    <col min="12" max="12" width="10.8515625" style="98" customWidth="1"/>
    <col min="13" max="13" width="4.57421875" style="98" customWidth="1"/>
    <col min="14" max="14" width="15.140625" style="101" customWidth="1"/>
    <col min="15" max="15" width="10.7109375" style="98" customWidth="1"/>
    <col min="16" max="16" width="10.8515625" style="105" customWidth="1"/>
    <col min="17" max="17" width="10.140625" style="98" customWidth="1"/>
    <col min="18" max="18" width="8.7109375" style="98" hidden="1" customWidth="1"/>
    <col min="19" max="16384" width="9.140625" style="98" hidden="1" customWidth="1"/>
  </cols>
  <sheetData>
    <row r="1" spans="1:249" ht="24" customHeight="1">
      <c r="A1" s="2" t="s">
        <v>348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</row>
    <row r="2" spans="1:15" s="289" customFormat="1" ht="15.75" customHeight="1" thickBot="1">
      <c r="A2" s="290" t="s">
        <v>257</v>
      </c>
      <c r="B2" s="290" t="s">
        <v>277</v>
      </c>
      <c r="C2" s="290" t="s">
        <v>267</v>
      </c>
      <c r="D2" s="290" t="s">
        <v>268</v>
      </c>
      <c r="E2" s="290" t="s">
        <v>269</v>
      </c>
      <c r="F2" s="290" t="s">
        <v>278</v>
      </c>
      <c r="G2" s="290" t="s">
        <v>279</v>
      </c>
      <c r="H2" s="290" t="s">
        <v>280</v>
      </c>
      <c r="I2" s="290" t="s">
        <v>281</v>
      </c>
      <c r="J2" s="290" t="s">
        <v>282</v>
      </c>
      <c r="K2" s="290" t="s">
        <v>283</v>
      </c>
      <c r="L2" s="290" t="s">
        <v>284</v>
      </c>
      <c r="M2" s="290"/>
      <c r="N2" s="291" t="s">
        <v>344</v>
      </c>
      <c r="O2" s="290" t="s">
        <v>285</v>
      </c>
    </row>
    <row r="3" spans="1:16" s="99" customFormat="1" ht="15" customHeight="1">
      <c r="A3" s="794" t="s">
        <v>316</v>
      </c>
      <c r="B3" s="34" t="s">
        <v>35</v>
      </c>
      <c r="C3" s="36" t="s">
        <v>471</v>
      </c>
      <c r="D3" s="36" t="s">
        <v>420</v>
      </c>
      <c r="E3" s="36" t="s">
        <v>30</v>
      </c>
      <c r="F3" s="36" t="s">
        <v>31</v>
      </c>
      <c r="G3" s="36" t="s">
        <v>154</v>
      </c>
      <c r="H3" s="36" t="s">
        <v>144</v>
      </c>
      <c r="I3" s="36" t="s">
        <v>365</v>
      </c>
      <c r="J3" s="36" t="s">
        <v>147</v>
      </c>
      <c r="K3" s="36" t="s">
        <v>326</v>
      </c>
      <c r="L3" s="46" t="s">
        <v>331</v>
      </c>
      <c r="N3" s="364" t="s">
        <v>399</v>
      </c>
      <c r="O3" s="799" t="s">
        <v>397</v>
      </c>
      <c r="P3" s="800"/>
    </row>
    <row r="4" spans="1:16" s="99" customFormat="1" ht="16.5" customHeight="1">
      <c r="A4" s="795"/>
      <c r="B4" s="9"/>
      <c r="C4" s="6" t="s">
        <v>32</v>
      </c>
      <c r="D4" s="6" t="s">
        <v>28</v>
      </c>
      <c r="E4" s="6" t="s">
        <v>473</v>
      </c>
      <c r="F4" s="6" t="s">
        <v>24</v>
      </c>
      <c r="G4" s="6"/>
      <c r="H4" s="6"/>
      <c r="I4" s="6" t="s">
        <v>366</v>
      </c>
      <c r="J4" s="6" t="s">
        <v>146</v>
      </c>
      <c r="K4" s="6" t="s">
        <v>328</v>
      </c>
      <c r="L4" s="47" t="s">
        <v>333</v>
      </c>
      <c r="N4" s="365" t="s">
        <v>398</v>
      </c>
      <c r="O4" s="363">
        <v>2014</v>
      </c>
      <c r="P4" s="70">
        <v>2013</v>
      </c>
    </row>
    <row r="5" spans="1:16" s="99" customFormat="1" ht="14.25" customHeight="1">
      <c r="A5" s="795"/>
      <c r="B5" s="9"/>
      <c r="C5" s="6" t="s">
        <v>472</v>
      </c>
      <c r="D5" s="6" t="s">
        <v>388</v>
      </c>
      <c r="E5" s="6"/>
      <c r="F5" s="6"/>
      <c r="G5" s="6"/>
      <c r="H5" s="6" t="s">
        <v>394</v>
      </c>
      <c r="I5" s="6" t="s">
        <v>411</v>
      </c>
      <c r="J5" s="6" t="s">
        <v>44</v>
      </c>
      <c r="K5" s="6" t="s">
        <v>327</v>
      </c>
      <c r="L5" s="47"/>
      <c r="N5" s="51"/>
      <c r="O5" s="19"/>
      <c r="P5" s="6"/>
    </row>
    <row r="6" spans="1:16" s="99" customFormat="1" ht="17.25" customHeight="1">
      <c r="A6" s="795"/>
      <c r="B6" s="9"/>
      <c r="C6" s="28" t="s">
        <v>401</v>
      </c>
      <c r="D6" s="28" t="s">
        <v>178</v>
      </c>
      <c r="E6" s="28" t="s">
        <v>390</v>
      </c>
      <c r="F6" s="362" t="s">
        <v>391</v>
      </c>
      <c r="G6" s="28" t="s">
        <v>392</v>
      </c>
      <c r="H6" s="28" t="s">
        <v>145</v>
      </c>
      <c r="I6" s="6" t="s">
        <v>410</v>
      </c>
      <c r="J6" s="6" t="s">
        <v>419</v>
      </c>
      <c r="K6" s="6" t="s">
        <v>338</v>
      </c>
      <c r="L6" s="47"/>
      <c r="N6" s="51"/>
      <c r="O6" s="19"/>
      <c r="P6" s="6"/>
    </row>
    <row r="7" spans="1:16" s="99" customFormat="1" ht="20.25" customHeight="1">
      <c r="A7" s="796"/>
      <c r="B7" s="8"/>
      <c r="C7" s="89" t="s">
        <v>387</v>
      </c>
      <c r="D7" s="89" t="s">
        <v>389</v>
      </c>
      <c r="E7" s="89"/>
      <c r="F7" s="89"/>
      <c r="G7" s="89" t="s">
        <v>393</v>
      </c>
      <c r="H7" s="89" t="s">
        <v>395</v>
      </c>
      <c r="I7" s="28" t="s">
        <v>396</v>
      </c>
      <c r="J7" s="64" t="s">
        <v>188</v>
      </c>
      <c r="K7" s="64" t="s">
        <v>337</v>
      </c>
      <c r="L7" s="48"/>
      <c r="N7" s="52"/>
      <c r="O7" s="5"/>
      <c r="P7" s="4"/>
    </row>
    <row r="8" spans="1:18" ht="15" customHeight="1">
      <c r="A8" s="298" t="s">
        <v>262</v>
      </c>
      <c r="B8" s="30" t="s">
        <v>386</v>
      </c>
      <c r="C8" s="663">
        <v>68835.635</v>
      </c>
      <c r="D8" s="663">
        <v>31478.254999999997</v>
      </c>
      <c r="E8" s="663">
        <v>46009.278</v>
      </c>
      <c r="F8" s="663">
        <v>1623.13</v>
      </c>
      <c r="G8" s="663">
        <v>36698.534999999996</v>
      </c>
      <c r="H8" s="663">
        <v>17996.147</v>
      </c>
      <c r="I8" s="663">
        <v>2026.791</v>
      </c>
      <c r="J8" s="663">
        <v>78169.65699999998</v>
      </c>
      <c r="K8" s="633">
        <v>28754.633999999995</v>
      </c>
      <c r="L8" s="634">
        <v>311592.062</v>
      </c>
      <c r="M8" s="103"/>
      <c r="N8" s="673">
        <v>251608.44800000006</v>
      </c>
      <c r="O8" s="674">
        <v>204667.77100000004</v>
      </c>
      <c r="P8" s="54">
        <v>194591.317</v>
      </c>
      <c r="R8" s="100" t="e">
        <f>IF(ABS(#REF!)&gt;8%,O8-P8,1)</f>
        <v>#REF!</v>
      </c>
    </row>
    <row r="9" spans="1:18" ht="15" customHeight="1">
      <c r="A9" s="38" t="s">
        <v>202</v>
      </c>
      <c r="B9" s="15" t="s">
        <v>43</v>
      </c>
      <c r="C9" s="602">
        <v>11045.588</v>
      </c>
      <c r="D9" s="664">
        <v>5066.598</v>
      </c>
      <c r="E9" s="664">
        <v>14798.359</v>
      </c>
      <c r="F9" s="664">
        <v>113.966</v>
      </c>
      <c r="G9" s="664">
        <v>7819.438</v>
      </c>
      <c r="H9" s="664">
        <v>3745.548</v>
      </c>
      <c r="I9" s="664">
        <v>78.139</v>
      </c>
      <c r="J9" s="664">
        <v>17712.475</v>
      </c>
      <c r="K9" s="636">
        <v>3580.042</v>
      </c>
      <c r="L9" s="637">
        <v>63960.153000000006</v>
      </c>
      <c r="M9" s="100"/>
      <c r="N9" s="675">
        <v>50210.58800000001</v>
      </c>
      <c r="O9" s="676">
        <v>42667.636000000006</v>
      </c>
      <c r="P9" s="18">
        <v>41544.038</v>
      </c>
      <c r="R9" s="100" t="e">
        <f>IF(ABS(#REF!)&gt;8%,O9-P9,1)</f>
        <v>#REF!</v>
      </c>
    </row>
    <row r="10" spans="1:18" ht="15" customHeight="1">
      <c r="A10" s="38" t="s">
        <v>161</v>
      </c>
      <c r="B10" s="15" t="s">
        <v>141</v>
      </c>
      <c r="C10" s="635">
        <v>73.013</v>
      </c>
      <c r="D10" s="635">
        <v>31.915</v>
      </c>
      <c r="E10" s="635">
        <v>11.117</v>
      </c>
      <c r="F10" s="635">
        <v>1</v>
      </c>
      <c r="G10" s="635">
        <v>11.115</v>
      </c>
      <c r="H10" s="635">
        <v>12.548</v>
      </c>
      <c r="I10" s="635">
        <v>0.119</v>
      </c>
      <c r="J10" s="664">
        <v>74.562</v>
      </c>
      <c r="K10" s="636">
        <v>12.085</v>
      </c>
      <c r="L10" s="637">
        <v>227.47400000000002</v>
      </c>
      <c r="M10" s="100"/>
      <c r="N10" s="675">
        <v>151.431</v>
      </c>
      <c r="O10" s="676">
        <v>140.82700000000003</v>
      </c>
      <c r="P10" s="18">
        <v>139.319</v>
      </c>
      <c r="R10" s="100" t="e">
        <f>IF(ABS(#REF!)&gt;8%,O10-P10,1)</f>
        <v>#REF!</v>
      </c>
    </row>
    <row r="11" spans="1:18" ht="15" customHeight="1">
      <c r="A11" s="38" t="s">
        <v>203</v>
      </c>
      <c r="B11" s="15" t="s">
        <v>2</v>
      </c>
      <c r="C11" s="635">
        <v>38935.129</v>
      </c>
      <c r="D11" s="665">
        <v>17269.259</v>
      </c>
      <c r="E11" s="665">
        <v>24791.7</v>
      </c>
      <c r="F11" s="665">
        <v>145.861</v>
      </c>
      <c r="G11" s="665">
        <v>23128.408</v>
      </c>
      <c r="H11" s="665">
        <v>5434.295</v>
      </c>
      <c r="I11" s="665">
        <v>1187.075</v>
      </c>
      <c r="J11" s="664">
        <v>42764.017</v>
      </c>
      <c r="K11" s="636">
        <v>20511.189</v>
      </c>
      <c r="L11" s="637">
        <v>174166.93300000002</v>
      </c>
      <c r="M11" s="100"/>
      <c r="N11" s="675">
        <v>142239.22200000004</v>
      </c>
      <c r="O11" s="676">
        <v>110891.72700000003</v>
      </c>
      <c r="P11" s="18">
        <v>104348.622</v>
      </c>
      <c r="R11" s="100" t="e">
        <f>IF(ABS(#REF!)&gt;8%,O11-P11,1)</f>
        <v>#REF!</v>
      </c>
    </row>
    <row r="12" spans="1:18" ht="15" customHeight="1">
      <c r="A12" s="38" t="s">
        <v>211</v>
      </c>
      <c r="B12" s="15" t="s">
        <v>142</v>
      </c>
      <c r="C12" s="635">
        <v>23289.629</v>
      </c>
      <c r="D12" s="635">
        <v>10277.137</v>
      </c>
      <c r="E12" s="635">
        <v>14553.368</v>
      </c>
      <c r="F12" s="635">
        <v>74.001</v>
      </c>
      <c r="G12" s="635">
        <v>9875.992</v>
      </c>
      <c r="H12" s="635">
        <v>2768.264</v>
      </c>
      <c r="I12" s="635">
        <v>598.137</v>
      </c>
      <c r="J12" s="635">
        <v>23592.021</v>
      </c>
      <c r="K12" s="636">
        <v>12918.451</v>
      </c>
      <c r="L12" s="637">
        <v>97947</v>
      </c>
      <c r="M12" s="100"/>
      <c r="N12" s="675">
        <v>78620.71999999999</v>
      </c>
      <c r="O12" s="676">
        <v>61436.52799999999</v>
      </c>
      <c r="P12" s="18">
        <v>58791.822</v>
      </c>
      <c r="R12" s="100" t="e">
        <f>IF(ABS(#REF!)&gt;8%,O12-P12,1)</f>
        <v>#REF!</v>
      </c>
    </row>
    <row r="13" spans="1:18" ht="15" customHeight="1">
      <c r="A13" s="38" t="s">
        <v>204</v>
      </c>
      <c r="B13" s="15" t="s">
        <v>3</v>
      </c>
      <c r="C13" s="635">
        <v>9657.738</v>
      </c>
      <c r="D13" s="665">
        <v>4505.273</v>
      </c>
      <c r="E13" s="665">
        <v>2629.272</v>
      </c>
      <c r="F13" s="665">
        <v>72.675</v>
      </c>
      <c r="G13" s="665">
        <v>1805.639</v>
      </c>
      <c r="H13" s="665">
        <v>1527.274</v>
      </c>
      <c r="I13" s="665">
        <v>84.154</v>
      </c>
      <c r="J13" s="664">
        <v>7909.942</v>
      </c>
      <c r="K13" s="636">
        <v>1955.086</v>
      </c>
      <c r="L13" s="637">
        <v>30147.052999999996</v>
      </c>
      <c r="M13" s="100"/>
      <c r="N13" s="675">
        <v>23278.928999999993</v>
      </c>
      <c r="O13" s="676">
        <v>20282.024999999998</v>
      </c>
      <c r="P13" s="18">
        <v>19258.362</v>
      </c>
      <c r="R13" s="100" t="e">
        <f>IF(ABS(#REF!)&gt;8%,O13-P13,1)</f>
        <v>#REF!</v>
      </c>
    </row>
    <row r="14" spans="1:18" ht="15" customHeight="1">
      <c r="A14" s="38" t="s">
        <v>215</v>
      </c>
      <c r="B14" s="15" t="s">
        <v>143</v>
      </c>
      <c r="C14" s="635">
        <v>4146.512</v>
      </c>
      <c r="D14" s="635">
        <v>1933.079</v>
      </c>
      <c r="E14" s="635">
        <v>965.634</v>
      </c>
      <c r="F14" s="635">
        <v>4.2</v>
      </c>
      <c r="G14" s="635">
        <v>505.667</v>
      </c>
      <c r="H14" s="635">
        <v>572.68</v>
      </c>
      <c r="I14" s="635">
        <v>41.069</v>
      </c>
      <c r="J14" s="664">
        <v>2860.03</v>
      </c>
      <c r="K14" s="636">
        <v>845.69</v>
      </c>
      <c r="L14" s="637">
        <v>11874.561000000002</v>
      </c>
      <c r="M14" s="100"/>
      <c r="N14" s="675">
        <v>9120.139000000001</v>
      </c>
      <c r="O14" s="676">
        <v>8168.841</v>
      </c>
      <c r="P14" s="18">
        <v>7731.719</v>
      </c>
      <c r="R14" s="100" t="e">
        <f>IF(ABS(#REF!)&gt;8%,O14-P14,1)</f>
        <v>#REF!</v>
      </c>
    </row>
    <row r="15" spans="1:18" ht="15" customHeight="1">
      <c r="A15" s="38" t="s">
        <v>205</v>
      </c>
      <c r="B15" s="15" t="s">
        <v>421</v>
      </c>
      <c r="C15" s="635">
        <v>3067.146</v>
      </c>
      <c r="D15" s="665">
        <v>1438.011</v>
      </c>
      <c r="E15" s="665">
        <v>2299.786</v>
      </c>
      <c r="F15" s="665">
        <v>0.119</v>
      </c>
      <c r="G15" s="665">
        <v>491.495</v>
      </c>
      <c r="H15" s="665">
        <v>722.127</v>
      </c>
      <c r="I15" s="665">
        <v>127.118</v>
      </c>
      <c r="J15" s="664">
        <v>2177.639</v>
      </c>
      <c r="K15" s="636">
        <v>592.941</v>
      </c>
      <c r="L15" s="637">
        <v>10916.382</v>
      </c>
      <c r="M15" s="100"/>
      <c r="N15" s="675">
        <v>9345.526999999998</v>
      </c>
      <c r="O15" s="676">
        <v>8145.801999999999</v>
      </c>
      <c r="P15" s="18">
        <v>8281.698</v>
      </c>
      <c r="R15" s="100" t="e">
        <f>IF(ABS(#REF!)&gt;8%,O15-P15,1)</f>
        <v>#REF!</v>
      </c>
    </row>
    <row r="16" spans="1:18" ht="15" customHeight="1">
      <c r="A16" s="38" t="s">
        <v>206</v>
      </c>
      <c r="B16" s="15" t="s">
        <v>38</v>
      </c>
      <c r="C16" s="635">
        <v>5674.629</v>
      </c>
      <c r="D16" s="665">
        <v>2974.596</v>
      </c>
      <c r="E16" s="665">
        <v>1482.262</v>
      </c>
      <c r="F16" s="665">
        <v>1064.165</v>
      </c>
      <c r="G16" s="665">
        <v>3444.355</v>
      </c>
      <c r="H16" s="665">
        <v>6233.527</v>
      </c>
      <c r="I16" s="665">
        <v>549.896</v>
      </c>
      <c r="J16" s="664">
        <v>7495.752</v>
      </c>
      <c r="K16" s="636">
        <v>2089.205</v>
      </c>
      <c r="L16" s="637">
        <v>31008.387000000002</v>
      </c>
      <c r="M16" s="100"/>
      <c r="N16" s="675">
        <v>25179.891</v>
      </c>
      <c r="O16" s="676">
        <v>21423.43</v>
      </c>
      <c r="P16" s="18">
        <v>20068.499</v>
      </c>
      <c r="R16" s="100" t="e">
        <f>IF(ABS(#REF!)&gt;8%,O16-P16,1)</f>
        <v>#REF!</v>
      </c>
    </row>
    <row r="17" spans="1:18" ht="15" customHeight="1">
      <c r="A17" s="38" t="s">
        <v>222</v>
      </c>
      <c r="B17" s="15" t="s">
        <v>159</v>
      </c>
      <c r="C17" s="635">
        <v>1376.981</v>
      </c>
      <c r="D17" s="635">
        <v>640.701</v>
      </c>
      <c r="E17" s="635">
        <v>915.399</v>
      </c>
      <c r="F17" s="635">
        <v>135.901</v>
      </c>
      <c r="G17" s="635">
        <v>1732.422</v>
      </c>
      <c r="H17" s="635">
        <v>434.109</v>
      </c>
      <c r="I17" s="635">
        <v>287.342</v>
      </c>
      <c r="J17" s="664">
        <v>1821.939</v>
      </c>
      <c r="K17" s="636">
        <v>617.886</v>
      </c>
      <c r="L17" s="637">
        <v>7962.68</v>
      </c>
      <c r="M17" s="100"/>
      <c r="N17" s="675">
        <v>6127.697</v>
      </c>
      <c r="O17" s="676">
        <v>5522.855</v>
      </c>
      <c r="P17" s="18">
        <v>5510.38</v>
      </c>
      <c r="R17" s="100" t="e">
        <f>IF(ABS(#REF!)&gt;8%,O17-P17,1)</f>
        <v>#REF!</v>
      </c>
    </row>
    <row r="18" spans="1:18" ht="15" customHeight="1">
      <c r="A18" s="38" t="s">
        <v>223</v>
      </c>
      <c r="B18" s="15" t="s">
        <v>45</v>
      </c>
      <c r="C18" s="635">
        <v>276.157</v>
      </c>
      <c r="D18" s="635">
        <v>133.785</v>
      </c>
      <c r="E18" s="635">
        <v>32.01</v>
      </c>
      <c r="F18" s="635">
        <v>5.087</v>
      </c>
      <c r="G18" s="635">
        <v>12.02</v>
      </c>
      <c r="H18" s="635">
        <v>98.856</v>
      </c>
      <c r="I18" s="635">
        <v>1.726</v>
      </c>
      <c r="J18" s="664">
        <v>468.173</v>
      </c>
      <c r="K18" s="636">
        <v>79.835</v>
      </c>
      <c r="L18" s="637">
        <v>1107.649</v>
      </c>
      <c r="M18" s="100"/>
      <c r="N18" s="675">
        <v>604.5629999999998</v>
      </c>
      <c r="O18" s="676">
        <v>559.6409999999998</v>
      </c>
      <c r="P18" s="18">
        <v>539.069</v>
      </c>
      <c r="R18" s="100" t="e">
        <f>IF(ABS(#REF!)&gt;8%,O18-P18,1)</f>
        <v>#REF!</v>
      </c>
    </row>
    <row r="19" spans="1:18" ht="15" customHeight="1">
      <c r="A19" s="38" t="s">
        <v>225</v>
      </c>
      <c r="B19" s="15" t="s">
        <v>182</v>
      </c>
      <c r="C19" s="635">
        <v>1416.335</v>
      </c>
      <c r="D19" s="635">
        <v>889.622</v>
      </c>
      <c r="E19" s="635">
        <v>99.73</v>
      </c>
      <c r="F19" s="635">
        <v>568.315</v>
      </c>
      <c r="G19" s="635">
        <v>278.806</v>
      </c>
      <c r="H19" s="635">
        <v>1107.097</v>
      </c>
      <c r="I19" s="635">
        <v>57.768</v>
      </c>
      <c r="J19" s="664">
        <v>2512.016</v>
      </c>
      <c r="K19" s="636">
        <v>634.391</v>
      </c>
      <c r="L19" s="637">
        <v>7564.08</v>
      </c>
      <c r="M19" s="100"/>
      <c r="N19" s="675">
        <v>6119.545</v>
      </c>
      <c r="O19" s="676">
        <v>4417.673000000001</v>
      </c>
      <c r="P19" s="18">
        <v>3777.039</v>
      </c>
      <c r="R19" s="100" t="e">
        <f>IF(ABS(#REF!)&gt;8%,O19-P19,1)</f>
        <v>#REF!</v>
      </c>
    </row>
    <row r="20" spans="1:18" ht="24.75" customHeight="1">
      <c r="A20" s="38" t="s">
        <v>228</v>
      </c>
      <c r="B20" s="375" t="s">
        <v>139</v>
      </c>
      <c r="C20" s="635">
        <v>455.405</v>
      </c>
      <c r="D20" s="665">
        <v>224.518</v>
      </c>
      <c r="E20" s="665">
        <v>7.899</v>
      </c>
      <c r="F20" s="665">
        <v>226.344</v>
      </c>
      <c r="G20" s="665">
        <v>9.2</v>
      </c>
      <c r="H20" s="665">
        <v>333.376</v>
      </c>
      <c r="I20" s="665">
        <v>0.409</v>
      </c>
      <c r="J20" s="664">
        <v>109.832</v>
      </c>
      <c r="K20" s="636">
        <v>26.171</v>
      </c>
      <c r="L20" s="637">
        <v>1393.1540000000002</v>
      </c>
      <c r="M20" s="100"/>
      <c r="N20" s="675">
        <v>1354.2910000000002</v>
      </c>
      <c r="O20" s="676">
        <v>1257.151</v>
      </c>
      <c r="P20" s="18">
        <v>1090.096</v>
      </c>
      <c r="R20" s="100" t="e">
        <f>IF(ABS(#REF!)&gt;8%,O20-P20,1)</f>
        <v>#REF!</v>
      </c>
    </row>
    <row r="21" spans="1:18" ht="15" customHeight="1">
      <c r="A21" s="283" t="s">
        <v>263</v>
      </c>
      <c r="B21" s="31" t="s">
        <v>153</v>
      </c>
      <c r="C21" s="632">
        <v>1904.297</v>
      </c>
      <c r="D21" s="632">
        <v>926.3510000000001</v>
      </c>
      <c r="E21" s="632">
        <v>8174.707</v>
      </c>
      <c r="F21" s="632">
        <v>18727.903</v>
      </c>
      <c r="G21" s="632">
        <v>391.92800000000005</v>
      </c>
      <c r="H21" s="632">
        <v>1755.884</v>
      </c>
      <c r="I21" s="632">
        <v>464.559</v>
      </c>
      <c r="J21" s="632">
        <v>1266.364</v>
      </c>
      <c r="K21" s="666">
        <v>659.864</v>
      </c>
      <c r="L21" s="634">
        <v>34271.857</v>
      </c>
      <c r="M21" s="103"/>
      <c r="N21" s="673">
        <v>32982.81800000001</v>
      </c>
      <c r="O21" s="674">
        <v>32345.629</v>
      </c>
      <c r="P21" s="54">
        <v>30558.752</v>
      </c>
      <c r="R21" s="100" t="e">
        <f>IF(ABS(#REF!)&gt;8%,O21-P21,1)</f>
        <v>#REF!</v>
      </c>
    </row>
    <row r="22" spans="1:18" ht="15" customHeight="1">
      <c r="A22" s="38" t="s">
        <v>76</v>
      </c>
      <c r="B22" s="15" t="s">
        <v>36</v>
      </c>
      <c r="C22" s="602">
        <v>839.376</v>
      </c>
      <c r="D22" s="664">
        <v>384.85</v>
      </c>
      <c r="E22" s="664">
        <v>114.606</v>
      </c>
      <c r="F22" s="664">
        <v>182.283</v>
      </c>
      <c r="G22" s="664">
        <v>176.979</v>
      </c>
      <c r="H22" s="664">
        <v>243.143</v>
      </c>
      <c r="I22" s="664">
        <v>29.634</v>
      </c>
      <c r="J22" s="664">
        <v>529.516</v>
      </c>
      <c r="K22" s="636">
        <v>59.935</v>
      </c>
      <c r="L22" s="637">
        <v>2560.322</v>
      </c>
      <c r="M22" s="100"/>
      <c r="N22" s="675">
        <v>1920.8749999999998</v>
      </c>
      <c r="O22" s="676">
        <v>1970.871</v>
      </c>
      <c r="P22" s="55">
        <v>1966.712</v>
      </c>
      <c r="R22" s="100" t="e">
        <f>IF(ABS(#REF!)&gt;8%,O22-P22,1)</f>
        <v>#REF!</v>
      </c>
    </row>
    <row r="23" spans="1:18" ht="15" customHeight="1">
      <c r="A23" s="38" t="s">
        <v>230</v>
      </c>
      <c r="B23" s="15" t="s">
        <v>149</v>
      </c>
      <c r="C23" s="635">
        <v>437.274</v>
      </c>
      <c r="D23" s="635">
        <v>198.34</v>
      </c>
      <c r="E23" s="635">
        <v>82.233</v>
      </c>
      <c r="F23" s="635">
        <v>130.488</v>
      </c>
      <c r="G23" s="635">
        <v>79.116</v>
      </c>
      <c r="H23" s="635">
        <v>104.172</v>
      </c>
      <c r="I23" s="635">
        <v>5.597</v>
      </c>
      <c r="J23" s="635">
        <v>262.435</v>
      </c>
      <c r="K23" s="636">
        <v>41.437</v>
      </c>
      <c r="L23" s="637">
        <v>1341.0919999999999</v>
      </c>
      <c r="M23" s="100"/>
      <c r="N23" s="677"/>
      <c r="O23" s="676">
        <v>1037.22</v>
      </c>
      <c r="P23" s="55">
        <v>1019.122</v>
      </c>
      <c r="R23" s="100" t="e">
        <f>IF(ABS(#REF!)&gt;8%,O23-P23,1)</f>
        <v>#REF!</v>
      </c>
    </row>
    <row r="24" spans="1:18" ht="15" customHeight="1">
      <c r="A24" s="38" t="s">
        <v>231</v>
      </c>
      <c r="B24" s="15" t="s">
        <v>151</v>
      </c>
      <c r="C24" s="635">
        <v>49.065</v>
      </c>
      <c r="D24" s="635">
        <v>25.081</v>
      </c>
      <c r="E24" s="635">
        <v>0.009</v>
      </c>
      <c r="F24" s="635">
        <v>17.371</v>
      </c>
      <c r="G24" s="635">
        <v>8.549</v>
      </c>
      <c r="H24" s="635">
        <v>35.217</v>
      </c>
      <c r="I24" s="635">
        <v>2.551</v>
      </c>
      <c r="J24" s="635">
        <v>43.771</v>
      </c>
      <c r="K24" s="636">
        <v>7.1</v>
      </c>
      <c r="L24" s="637">
        <v>188.71399999999997</v>
      </c>
      <c r="M24" s="100"/>
      <c r="N24" s="677"/>
      <c r="O24" s="676">
        <v>137.843</v>
      </c>
      <c r="P24" s="55">
        <v>133.584</v>
      </c>
      <c r="R24" s="100" t="e">
        <f>IF(ABS(#REF!)&gt;8%,O24-P24,1)</f>
        <v>#REF!</v>
      </c>
    </row>
    <row r="25" spans="1:18" ht="15" customHeight="1">
      <c r="A25" s="38" t="s">
        <v>232</v>
      </c>
      <c r="B25" s="15" t="s">
        <v>150</v>
      </c>
      <c r="C25" s="635">
        <v>335.83</v>
      </c>
      <c r="D25" s="635">
        <v>149.89</v>
      </c>
      <c r="E25" s="635">
        <v>18.915</v>
      </c>
      <c r="F25" s="635">
        <v>6.385</v>
      </c>
      <c r="G25" s="635">
        <v>85.531</v>
      </c>
      <c r="H25" s="635">
        <v>98.328</v>
      </c>
      <c r="I25" s="635">
        <v>20.208</v>
      </c>
      <c r="J25" s="635">
        <v>209.463</v>
      </c>
      <c r="K25" s="636">
        <v>8.754</v>
      </c>
      <c r="L25" s="637">
        <v>933.3039999999999</v>
      </c>
      <c r="M25" s="100"/>
      <c r="N25" s="677"/>
      <c r="O25" s="676">
        <v>715.0869999999999</v>
      </c>
      <c r="P25" s="55">
        <v>735.644</v>
      </c>
      <c r="R25" s="100" t="e">
        <f>IF(ABS(#REF!)&gt;8%,O25-P25,1)</f>
        <v>#REF!</v>
      </c>
    </row>
    <row r="26" spans="1:18" ht="15" customHeight="1">
      <c r="A26" s="38" t="s">
        <v>171</v>
      </c>
      <c r="B26" s="15" t="s">
        <v>12</v>
      </c>
      <c r="C26" s="635">
        <v>348.997</v>
      </c>
      <c r="D26" s="665">
        <v>167.878</v>
      </c>
      <c r="E26" s="665">
        <v>23.53</v>
      </c>
      <c r="F26" s="665">
        <v>3090.81</v>
      </c>
      <c r="G26" s="665">
        <v>48.094</v>
      </c>
      <c r="H26" s="665">
        <v>222.259</v>
      </c>
      <c r="I26" s="665">
        <v>17.524</v>
      </c>
      <c r="J26" s="665">
        <v>217.594</v>
      </c>
      <c r="K26" s="636">
        <v>79.984</v>
      </c>
      <c r="L26" s="637">
        <v>4216.67</v>
      </c>
      <c r="M26" s="100"/>
      <c r="N26" s="675">
        <v>4069.2150000000006</v>
      </c>
      <c r="O26" s="676">
        <v>3919.092</v>
      </c>
      <c r="P26" s="55">
        <v>3779.713</v>
      </c>
      <c r="R26" s="100" t="e">
        <f>IF(ABS(#REF!)&gt;8%,O26-P26,1)</f>
        <v>#REF!</v>
      </c>
    </row>
    <row r="27" spans="1:18" ht="15" customHeight="1">
      <c r="A27" s="38" t="s">
        <v>172</v>
      </c>
      <c r="B27" s="15" t="s">
        <v>15</v>
      </c>
      <c r="C27" s="635">
        <v>558.49</v>
      </c>
      <c r="D27" s="665">
        <v>294.987</v>
      </c>
      <c r="E27" s="665">
        <v>8035.107</v>
      </c>
      <c r="F27" s="665">
        <v>13837.007</v>
      </c>
      <c r="G27" s="665">
        <v>163.079</v>
      </c>
      <c r="H27" s="665">
        <v>1110.068</v>
      </c>
      <c r="I27" s="665">
        <v>417.394</v>
      </c>
      <c r="J27" s="665">
        <v>458.809</v>
      </c>
      <c r="K27" s="636">
        <v>486.292</v>
      </c>
      <c r="L27" s="637">
        <v>25361.233000000004</v>
      </c>
      <c r="M27" s="100"/>
      <c r="N27" s="675">
        <v>24978.658000000003</v>
      </c>
      <c r="O27" s="676">
        <v>24416.132</v>
      </c>
      <c r="P27" s="55">
        <v>22916.059</v>
      </c>
      <c r="R27" s="100" t="e">
        <f>IF(ABS(#REF!)&gt;8%,O27-P27,1)</f>
        <v>#REF!</v>
      </c>
    </row>
    <row r="28" spans="1:18" ht="15" customHeight="1">
      <c r="A28" s="38" t="s">
        <v>239</v>
      </c>
      <c r="B28" s="15" t="s">
        <v>46</v>
      </c>
      <c r="C28" s="635">
        <v>541.32</v>
      </c>
      <c r="D28" s="635">
        <v>286.68</v>
      </c>
      <c r="E28" s="635">
        <v>8033.081</v>
      </c>
      <c r="F28" s="635">
        <v>13782.076</v>
      </c>
      <c r="G28" s="635">
        <v>162.586</v>
      </c>
      <c r="H28" s="635">
        <v>1105.208</v>
      </c>
      <c r="I28" s="635">
        <v>417.394</v>
      </c>
      <c r="J28" s="635">
        <v>453.434</v>
      </c>
      <c r="K28" s="636">
        <v>484.479</v>
      </c>
      <c r="L28" s="637">
        <v>25266.257999999998</v>
      </c>
      <c r="M28" s="100"/>
      <c r="N28" s="677"/>
      <c r="O28" s="676">
        <v>24328.344999999998</v>
      </c>
      <c r="P28" s="55">
        <v>22823.132</v>
      </c>
      <c r="R28" s="100" t="e">
        <f>IF(ABS(#REF!)&gt;8%,O28-P28,1)</f>
        <v>#REF!</v>
      </c>
    </row>
    <row r="29" spans="1:18" ht="15" customHeight="1">
      <c r="A29" s="386" t="s">
        <v>480</v>
      </c>
      <c r="B29" s="15" t="s">
        <v>482</v>
      </c>
      <c r="C29" s="635">
        <v>19.303</v>
      </c>
      <c r="D29" s="635">
        <v>8.741</v>
      </c>
      <c r="E29" s="635">
        <v>1160.721</v>
      </c>
      <c r="F29" s="635">
        <v>0</v>
      </c>
      <c r="G29" s="635">
        <v>2.898</v>
      </c>
      <c r="H29" s="635">
        <v>304.7</v>
      </c>
      <c r="I29" s="635">
        <v>0</v>
      </c>
      <c r="J29" s="635">
        <v>8.163</v>
      </c>
      <c r="K29" s="636">
        <v>1.513</v>
      </c>
      <c r="L29" s="637">
        <v>1506.039</v>
      </c>
      <c r="M29" s="100"/>
      <c r="N29" s="677"/>
      <c r="O29" s="676">
        <v>1496.363</v>
      </c>
      <c r="P29" s="55"/>
      <c r="R29" s="100"/>
    </row>
    <row r="30" spans="1:18" ht="15" customHeight="1">
      <c r="A30" s="38" t="s">
        <v>173</v>
      </c>
      <c r="B30" s="15" t="s">
        <v>18</v>
      </c>
      <c r="C30" s="635">
        <v>117.77</v>
      </c>
      <c r="D30" s="665">
        <v>57.906</v>
      </c>
      <c r="E30" s="665">
        <v>0.931</v>
      </c>
      <c r="F30" s="665">
        <v>1530.513</v>
      </c>
      <c r="G30" s="665">
        <v>3.529</v>
      </c>
      <c r="H30" s="665">
        <v>157.196</v>
      </c>
      <c r="I30" s="665">
        <v>0</v>
      </c>
      <c r="J30" s="665">
        <v>47.103</v>
      </c>
      <c r="K30" s="636">
        <v>31.782</v>
      </c>
      <c r="L30" s="637">
        <v>1946.7299999999998</v>
      </c>
      <c r="M30" s="100"/>
      <c r="N30" s="675">
        <v>1909.9049999999997</v>
      </c>
      <c r="O30" s="676">
        <v>1867.8449999999998</v>
      </c>
      <c r="P30" s="55">
        <v>1703.57</v>
      </c>
      <c r="R30" s="100" t="e">
        <f>IF(ABS(#REF!)&gt;8%,O30-P30,1)</f>
        <v>#REF!</v>
      </c>
    </row>
    <row r="31" spans="1:18" ht="15" customHeight="1">
      <c r="A31" s="38" t="s">
        <v>244</v>
      </c>
      <c r="B31" s="15" t="s">
        <v>181</v>
      </c>
      <c r="C31" s="635">
        <v>10.624</v>
      </c>
      <c r="D31" s="665">
        <v>5.394</v>
      </c>
      <c r="E31" s="665">
        <v>0</v>
      </c>
      <c r="F31" s="665">
        <v>175.237</v>
      </c>
      <c r="G31" s="665">
        <v>0.259</v>
      </c>
      <c r="H31" s="665">
        <v>3.964</v>
      </c>
      <c r="I31" s="665">
        <v>0</v>
      </c>
      <c r="J31" s="665">
        <v>10.671</v>
      </c>
      <c r="K31" s="636">
        <v>1.612</v>
      </c>
      <c r="L31" s="637">
        <v>207.76099999999997</v>
      </c>
      <c r="M31" s="100"/>
      <c r="N31" s="677"/>
      <c r="O31" s="676">
        <v>195.47799999999998</v>
      </c>
      <c r="P31" s="55">
        <v>182.19</v>
      </c>
      <c r="R31" s="100" t="e">
        <f>IF(ABS(#REF!)&gt;8%,O31-P31,1)</f>
        <v>#REF!</v>
      </c>
    </row>
    <row r="32" spans="1:18" ht="16.5" customHeight="1">
      <c r="A32" s="38" t="s">
        <v>247</v>
      </c>
      <c r="B32" s="375" t="s">
        <v>132</v>
      </c>
      <c r="C32" s="635">
        <v>39.664</v>
      </c>
      <c r="D32" s="665">
        <v>20.73</v>
      </c>
      <c r="E32" s="665">
        <v>0.533</v>
      </c>
      <c r="F32" s="665">
        <v>87.29</v>
      </c>
      <c r="G32" s="665">
        <v>0.247</v>
      </c>
      <c r="H32" s="665">
        <v>23.218</v>
      </c>
      <c r="I32" s="665">
        <v>0.007</v>
      </c>
      <c r="J32" s="665">
        <v>13.342</v>
      </c>
      <c r="K32" s="636">
        <v>1.871</v>
      </c>
      <c r="L32" s="637">
        <v>186.90200000000004</v>
      </c>
      <c r="M32" s="100"/>
      <c r="N32" s="675">
        <v>104.16500000000005</v>
      </c>
      <c r="O32" s="676">
        <v>171.68900000000002</v>
      </c>
      <c r="P32" s="96">
        <v>192.697</v>
      </c>
      <c r="R32" s="100" t="e">
        <f>IF(ABS(#REF!)&gt;8%,O32-P32,1)</f>
        <v>#REF!</v>
      </c>
    </row>
    <row r="33" spans="1:18" ht="15" customHeight="1">
      <c r="A33" s="285" t="s">
        <v>193</v>
      </c>
      <c r="B33" s="14" t="s">
        <v>402</v>
      </c>
      <c r="C33" s="632">
        <v>20131.423</v>
      </c>
      <c r="D33" s="632">
        <v>9329.402999999998</v>
      </c>
      <c r="E33" s="632">
        <v>574.547</v>
      </c>
      <c r="F33" s="632">
        <v>1889.482</v>
      </c>
      <c r="G33" s="632">
        <v>9371.289</v>
      </c>
      <c r="H33" s="632">
        <v>15812.308</v>
      </c>
      <c r="I33" s="632">
        <v>6565.722</v>
      </c>
      <c r="J33" s="632">
        <v>15832.29</v>
      </c>
      <c r="K33" s="632">
        <v>-29411.68</v>
      </c>
      <c r="L33" s="639">
        <v>50094.78400000001</v>
      </c>
      <c r="M33" s="100"/>
      <c r="N33" s="673">
        <v>9027.104000000014</v>
      </c>
      <c r="O33" s="674">
        <v>63674.174</v>
      </c>
      <c r="P33" s="555">
        <v>61489.16</v>
      </c>
      <c r="R33" s="100" t="e">
        <f>IF(ABS(#REF!)&gt;8%,O33-P33,1)</f>
        <v>#REF!</v>
      </c>
    </row>
    <row r="34" spans="1:18" ht="15" customHeight="1">
      <c r="A34" s="38" t="s">
        <v>248</v>
      </c>
      <c r="B34" s="15" t="s">
        <v>137</v>
      </c>
      <c r="C34" s="602">
        <v>10457.181</v>
      </c>
      <c r="D34" s="664">
        <v>4679.22</v>
      </c>
      <c r="E34" s="664">
        <v>37.435</v>
      </c>
      <c r="F34" s="664">
        <v>8.636</v>
      </c>
      <c r="G34" s="664">
        <v>3662.375</v>
      </c>
      <c r="H34" s="664">
        <v>2433.592</v>
      </c>
      <c r="I34" s="664">
        <v>1120.983</v>
      </c>
      <c r="J34" s="664">
        <v>5279.377</v>
      </c>
      <c r="K34" s="667">
        <v>-13152.891</v>
      </c>
      <c r="L34" s="637">
        <v>14525.908000000003</v>
      </c>
      <c r="M34" s="100"/>
      <c r="N34" s="677"/>
      <c r="O34" s="676">
        <v>22399.422000000002</v>
      </c>
      <c r="P34" s="96">
        <v>21591.555</v>
      </c>
      <c r="R34" s="100" t="e">
        <f>IF(ABS(#REF!)&gt;8%,O34-P34,1)</f>
        <v>#REF!</v>
      </c>
    </row>
    <row r="35" spans="1:18" ht="15" customHeight="1">
      <c r="A35" s="38" t="s">
        <v>249</v>
      </c>
      <c r="B35" s="15" t="s">
        <v>39</v>
      </c>
      <c r="C35" s="602">
        <v>8977.746</v>
      </c>
      <c r="D35" s="664">
        <v>4352.99</v>
      </c>
      <c r="E35" s="664">
        <v>537.102</v>
      </c>
      <c r="F35" s="664">
        <v>1880.481</v>
      </c>
      <c r="G35" s="664">
        <v>3980.169</v>
      </c>
      <c r="H35" s="664">
        <v>7900.282</v>
      </c>
      <c r="I35" s="664">
        <v>1047.933</v>
      </c>
      <c r="J35" s="664">
        <v>7617.314</v>
      </c>
      <c r="K35" s="667">
        <v>-15247.183</v>
      </c>
      <c r="L35" s="637">
        <v>21046.834</v>
      </c>
      <c r="M35" s="100"/>
      <c r="N35" s="677"/>
      <c r="O35" s="676">
        <v>28676.703</v>
      </c>
      <c r="P35" s="96">
        <v>27681.633</v>
      </c>
      <c r="R35" s="100" t="e">
        <f>IF(ABS(#REF!)&gt;8%,O35-P35,1)</f>
        <v>#REF!</v>
      </c>
    </row>
    <row r="36" spans="1:18" ht="15" customHeight="1">
      <c r="A36" s="38" t="s">
        <v>250</v>
      </c>
      <c r="B36" s="15" t="s">
        <v>40</v>
      </c>
      <c r="C36" s="602">
        <v>696.496</v>
      </c>
      <c r="D36" s="664">
        <v>297.193</v>
      </c>
      <c r="E36" s="664">
        <v>0.01</v>
      </c>
      <c r="F36" s="664">
        <v>0.365</v>
      </c>
      <c r="G36" s="664">
        <v>1728.745</v>
      </c>
      <c r="H36" s="664">
        <v>5478.434</v>
      </c>
      <c r="I36" s="664">
        <v>4396.806</v>
      </c>
      <c r="J36" s="664">
        <v>2935.599</v>
      </c>
      <c r="K36" s="667">
        <v>-1011.606</v>
      </c>
      <c r="L36" s="637">
        <v>14522.042</v>
      </c>
      <c r="M36" s="100"/>
      <c r="N36" s="677"/>
      <c r="O36" s="676">
        <v>12598.048999999999</v>
      </c>
      <c r="P36" s="96">
        <v>12215.972</v>
      </c>
      <c r="R36" s="100" t="e">
        <f>IF(ABS(#REF!)&gt;8%,O36-P36,1)</f>
        <v>#REF!</v>
      </c>
    </row>
    <row r="37" spans="1:18" ht="15" customHeight="1">
      <c r="A37" s="386" t="s">
        <v>340</v>
      </c>
      <c r="B37" s="336" t="s">
        <v>330</v>
      </c>
      <c r="C37" s="668">
        <v>0</v>
      </c>
      <c r="D37" s="668">
        <v>0</v>
      </c>
      <c r="E37" s="668">
        <v>0</v>
      </c>
      <c r="F37" s="668">
        <v>250</v>
      </c>
      <c r="G37" s="668">
        <v>0</v>
      </c>
      <c r="H37" s="668">
        <v>0</v>
      </c>
      <c r="I37" s="668">
        <v>8</v>
      </c>
      <c r="J37" s="668">
        <v>0</v>
      </c>
      <c r="K37" s="669">
        <v>0</v>
      </c>
      <c r="L37" s="670">
        <v>258</v>
      </c>
      <c r="M37" s="100"/>
      <c r="N37" s="677"/>
      <c r="O37" s="676">
        <v>258</v>
      </c>
      <c r="P37" s="96">
        <v>0</v>
      </c>
      <c r="R37" s="100" t="e">
        <f>IF(ABS(#REF!)&gt;8%,O37-P37,1)</f>
        <v>#REF!</v>
      </c>
    </row>
    <row r="38" spans="1:18" s="99" customFormat="1" ht="15" customHeight="1" thickBot="1">
      <c r="A38" s="297" t="s">
        <v>138</v>
      </c>
      <c r="B38" s="97" t="s">
        <v>163</v>
      </c>
      <c r="C38" s="671">
        <v>90871.355</v>
      </c>
      <c r="D38" s="671">
        <v>41734.00899999999</v>
      </c>
      <c r="E38" s="671">
        <v>54758.532</v>
      </c>
      <c r="F38" s="671">
        <v>22490.515</v>
      </c>
      <c r="G38" s="671">
        <v>46461.75199999999</v>
      </c>
      <c r="H38" s="671">
        <v>35564.33900000001</v>
      </c>
      <c r="I38" s="671">
        <v>9065.072</v>
      </c>
      <c r="J38" s="671">
        <v>95268.31099999999</v>
      </c>
      <c r="K38" s="672">
        <v>-0.18200000000433647</v>
      </c>
      <c r="L38" s="652">
        <v>396216.703</v>
      </c>
      <c r="M38" s="103"/>
      <c r="N38" s="678">
        <v>293951.26399999997</v>
      </c>
      <c r="O38" s="679">
        <v>300948.392</v>
      </c>
      <c r="P38" s="253">
        <v>286639</v>
      </c>
      <c r="R38" s="100" t="e">
        <f>IF(ABS(#REF!)&gt;8%,O38-P38,1)</f>
        <v>#REF!</v>
      </c>
    </row>
    <row r="39" spans="1:16" ht="20.25" customHeight="1">
      <c r="A39" s="287" t="s">
        <v>274</v>
      </c>
      <c r="B39" s="118" t="s">
        <v>169</v>
      </c>
      <c r="C39" s="33"/>
      <c r="D39" s="33"/>
      <c r="E39" s="33"/>
      <c r="F39" s="33"/>
      <c r="G39" s="33"/>
      <c r="H39" s="33"/>
      <c r="I39" s="33"/>
      <c r="J39" s="33"/>
      <c r="K39" s="264"/>
      <c r="L39" s="565">
        <v>95268.31099999999</v>
      </c>
      <c r="M39" s="100"/>
      <c r="N39" s="98"/>
      <c r="P39" s="98"/>
    </row>
    <row r="40" spans="1:16" ht="24" customHeight="1">
      <c r="A40" s="287" t="s">
        <v>329</v>
      </c>
      <c r="B40" s="393" t="s">
        <v>342</v>
      </c>
      <c r="C40" s="33"/>
      <c r="D40" s="33"/>
      <c r="E40" s="33"/>
      <c r="F40" s="33"/>
      <c r="G40" s="33"/>
      <c r="H40" s="33"/>
      <c r="I40" s="33"/>
      <c r="J40" s="33"/>
      <c r="K40" s="264"/>
      <c r="L40" s="561">
        <v>-0.18200000000433647</v>
      </c>
      <c r="M40" s="100"/>
      <c r="N40" s="98"/>
      <c r="P40" s="98"/>
    </row>
    <row r="41" spans="1:16" ht="41.25" customHeight="1">
      <c r="A41" s="287" t="s">
        <v>270</v>
      </c>
      <c r="B41" s="395" t="s">
        <v>185</v>
      </c>
      <c r="C41" s="33"/>
      <c r="D41" s="33"/>
      <c r="E41" s="33"/>
      <c r="F41" s="33"/>
      <c r="G41" s="33"/>
      <c r="H41" s="33"/>
      <c r="I41" s="33"/>
      <c r="J41" s="33"/>
      <c r="K41" s="264"/>
      <c r="L41" s="561">
        <v>6820.631</v>
      </c>
      <c r="M41" s="100"/>
      <c r="N41" s="98"/>
      <c r="P41" s="98"/>
    </row>
    <row r="42" spans="1:16" s="99" customFormat="1" ht="33" customHeight="1" thickBot="1">
      <c r="A42" s="292" t="s">
        <v>275</v>
      </c>
      <c r="B42" s="394" t="s">
        <v>415</v>
      </c>
      <c r="C42" s="49"/>
      <c r="D42" s="49"/>
      <c r="E42" s="49"/>
      <c r="F42" s="49"/>
      <c r="G42" s="49"/>
      <c r="H42" s="49"/>
      <c r="I42" s="49"/>
      <c r="J42" s="49"/>
      <c r="K42" s="254"/>
      <c r="L42" s="564">
        <v>307766.205</v>
      </c>
      <c r="M42" s="103"/>
      <c r="N42" s="98"/>
      <c r="O42" s="98"/>
      <c r="P42" s="98"/>
    </row>
    <row r="43" spans="12:16" ht="15" customHeight="1">
      <c r="L43" s="99"/>
      <c r="M43" s="100"/>
      <c r="P43" s="102"/>
    </row>
    <row r="44" ht="15" customHeight="1"/>
    <row r="45" ht="15" customHeight="1" hidden="1"/>
    <row r="46" ht="15" customHeight="1" hidden="1"/>
    <row r="47" ht="15" customHeight="1" hidden="1"/>
    <row r="48" ht="15" customHeight="1" hidden="1"/>
    <row r="49" ht="15" customHeight="1" hidden="1">
      <c r="L49" s="268"/>
    </row>
    <row r="50" ht="15" customHeight="1"/>
  </sheetData>
  <sheetProtection/>
  <mergeCells count="2">
    <mergeCell ref="A3:A7"/>
    <mergeCell ref="O3:P3"/>
  </mergeCells>
  <conditionalFormatting sqref="C12:K12">
    <cfRule type="expression" priority="82" dxfId="56" stopIfTrue="1">
      <formula>IF(AND(C$12&gt;C$11),SUM(C$11-C$12)&lt;-0.1)</formula>
    </cfRule>
  </conditionalFormatting>
  <conditionalFormatting sqref="C14:K14">
    <cfRule type="expression" priority="84" dxfId="4" stopIfTrue="1">
      <formula>IF(AND(C$14&gt;C$13),SUM(C$13-C$14)&lt;-0.1)</formula>
    </cfRule>
  </conditionalFormatting>
  <conditionalFormatting sqref="C17:K19">
    <cfRule type="expression" priority="86" dxfId="27" stopIfTrue="1">
      <formula>IF(AND(SUM(C$17:C$19)&gt;C$16),SUM(C$16-C$17-C$18-C$19)&lt;-0.1)</formula>
    </cfRule>
  </conditionalFormatting>
  <conditionalFormatting sqref="C23:K25">
    <cfRule type="expression" priority="88" dxfId="27" stopIfTrue="1">
      <formula>IF(AND(SUM(C$23:C$25)&gt;C$22),SUM(C$22-C$23-C$24-C$25)&lt;-0.1)</formula>
    </cfRule>
  </conditionalFormatting>
  <conditionalFormatting sqref="C28:K29">
    <cfRule type="expression" priority="90" dxfId="4" stopIfTrue="1">
      <formula>IF(AND(C$28&gt;C$27),SUM(C$27-C$28)&lt;-0.1)</formula>
    </cfRule>
  </conditionalFormatting>
  <conditionalFormatting sqref="C10:K10">
    <cfRule type="expression" priority="6" dxfId="25" stopIfTrue="1">
      <formula>IF(AND(C$10&gt;C$9),SUM(C$9-C$10)&lt;-0.1)</formula>
    </cfRule>
  </conditionalFormatting>
  <conditionalFormatting sqref="C9:K20 C22:K32 C37:K37 C34:J36">
    <cfRule type="cellIs" priority="3" dxfId="24" operator="lessThan" stopIfTrue="1">
      <formula>-1</formula>
    </cfRule>
  </conditionalFormatting>
  <dataValidations count="1">
    <dataValidation type="decimal" allowBlank="1" showErrorMessage="1" error="Endast tal får anges!" sqref="L8:L42 C8:K38 M8:M43 N8:O38">
      <formula1>-99999</formula1>
      <formula2>999999</formula2>
    </dataValidation>
  </dataValidations>
  <printOptions/>
  <pageMargins left="0" right="0" top="0.5905511811023623" bottom="0.1968503937007874" header="0.1968503937007874" footer="0.5905511811023623"/>
  <pageSetup horizontalDpi="600" verticalDpi="600" orientation="landscape" paperSize="9" scale="50" r:id="rId1"/>
  <headerFooter alignWithMargins="0">
    <oddHeader>&amp;L&amp;9Statistiska centralbyrån
Offentlig ekonomi
701 89 Örebro&amp;R&amp;D</oddHead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31"/>
  <sheetViews>
    <sheetView zoomScale="80" zoomScaleNormal="80" workbookViewId="0" topLeftCell="A1">
      <selection activeCell="G45" sqref="G45"/>
    </sheetView>
  </sheetViews>
  <sheetFormatPr defaultColWidth="0" defaultRowHeight="12.75" zeroHeight="1"/>
  <cols>
    <col min="1" max="1" width="7.140625" style="114" customWidth="1"/>
    <col min="2" max="2" width="42.57421875" style="114" customWidth="1"/>
    <col min="3" max="6" width="13.7109375" style="114" customWidth="1"/>
    <col min="7" max="7" width="36.28125" style="115" customWidth="1"/>
    <col min="8" max="9" width="0" style="114" hidden="1" customWidth="1"/>
    <col min="10" max="10" width="19.28125" style="114" hidden="1" customWidth="1"/>
    <col min="11" max="16384" width="0" style="114" hidden="1" customWidth="1"/>
  </cols>
  <sheetData>
    <row r="1" spans="1:7" ht="24.75" customHeight="1">
      <c r="A1" s="2" t="s">
        <v>349</v>
      </c>
      <c r="B1" s="2"/>
      <c r="C1" s="2"/>
      <c r="D1" s="2"/>
      <c r="E1" s="2"/>
      <c r="F1" s="2"/>
      <c r="G1" s="2"/>
    </row>
    <row r="2" spans="1:7" s="304" customFormat="1" ht="14.25" customHeight="1" thickBot="1">
      <c r="A2" s="290" t="s">
        <v>257</v>
      </c>
      <c r="B2" s="290" t="s">
        <v>266</v>
      </c>
      <c r="C2" s="290" t="s">
        <v>267</v>
      </c>
      <c r="D2" s="290" t="s">
        <v>268</v>
      </c>
      <c r="E2" s="302" t="s">
        <v>269</v>
      </c>
      <c r="F2" s="290" t="s">
        <v>278</v>
      </c>
      <c r="G2" s="303"/>
    </row>
    <row r="3" spans="1:7" s="110" customFormat="1" ht="67.5" customHeight="1">
      <c r="A3" s="256" t="s">
        <v>298</v>
      </c>
      <c r="B3" s="236" t="s">
        <v>35</v>
      </c>
      <c r="C3" s="237" t="s">
        <v>200</v>
      </c>
      <c r="D3" s="238" t="s">
        <v>110</v>
      </c>
      <c r="E3" s="238" t="s">
        <v>400</v>
      </c>
      <c r="F3" s="396" t="s">
        <v>422</v>
      </c>
      <c r="G3" s="113"/>
    </row>
    <row r="4" spans="1:7" s="110" customFormat="1" ht="15.75" customHeight="1">
      <c r="A4" s="300" t="s">
        <v>276</v>
      </c>
      <c r="B4" s="30" t="s">
        <v>155</v>
      </c>
      <c r="C4" s="680">
        <v>3464.6229999999996</v>
      </c>
      <c r="D4" s="681">
        <v>7930.149</v>
      </c>
      <c r="E4" s="682">
        <v>1590.3290000000002</v>
      </c>
      <c r="F4" s="639">
        <v>110.48700000000002</v>
      </c>
      <c r="G4" s="214"/>
    </row>
    <row r="5" spans="1:7" s="110" customFormat="1" ht="15.75" customHeight="1">
      <c r="A5" s="88" t="s">
        <v>202</v>
      </c>
      <c r="B5" s="15" t="s">
        <v>43</v>
      </c>
      <c r="C5" s="683">
        <v>113.377</v>
      </c>
      <c r="D5" s="684">
        <v>964.09</v>
      </c>
      <c r="E5" s="685">
        <v>616.95</v>
      </c>
      <c r="F5" s="686">
        <v>27.902</v>
      </c>
      <c r="G5" s="215"/>
    </row>
    <row r="6" spans="1:7" s="219" customFormat="1" ht="15.75" customHeight="1">
      <c r="A6" s="88" t="s">
        <v>161</v>
      </c>
      <c r="B6" s="15" t="s">
        <v>141</v>
      </c>
      <c r="C6" s="687">
        <v>0.981</v>
      </c>
      <c r="D6" s="688">
        <v>20.468</v>
      </c>
      <c r="E6" s="685">
        <v>1.652</v>
      </c>
      <c r="F6" s="686">
        <v>0.48</v>
      </c>
      <c r="G6" s="216"/>
    </row>
    <row r="7" spans="1:7" s="110" customFormat="1" ht="15.75" customHeight="1">
      <c r="A7" s="88" t="s">
        <v>203</v>
      </c>
      <c r="B7" s="15" t="s">
        <v>2</v>
      </c>
      <c r="C7" s="683">
        <v>1868.626</v>
      </c>
      <c r="D7" s="684">
        <v>4549.372</v>
      </c>
      <c r="E7" s="685">
        <v>324.213</v>
      </c>
      <c r="F7" s="686">
        <v>47.868</v>
      </c>
      <c r="G7" s="215"/>
    </row>
    <row r="8" spans="1:7" s="219" customFormat="1" ht="15.75" customHeight="1">
      <c r="A8" s="88" t="s">
        <v>211</v>
      </c>
      <c r="B8" s="15" t="s">
        <v>142</v>
      </c>
      <c r="C8" s="687">
        <v>755.605</v>
      </c>
      <c r="D8" s="688">
        <v>1870.039</v>
      </c>
      <c r="E8" s="685">
        <v>87.551</v>
      </c>
      <c r="F8" s="686">
        <v>17.277</v>
      </c>
      <c r="G8" s="215"/>
    </row>
    <row r="9" spans="1:7" s="110" customFormat="1" ht="15.75" customHeight="1">
      <c r="A9" s="88" t="s">
        <v>204</v>
      </c>
      <c r="B9" s="15" t="s">
        <v>3</v>
      </c>
      <c r="C9" s="683">
        <v>139.244</v>
      </c>
      <c r="D9" s="684">
        <v>1203.789</v>
      </c>
      <c r="E9" s="685">
        <v>220.144</v>
      </c>
      <c r="F9" s="686">
        <v>8.635</v>
      </c>
      <c r="G9" s="215"/>
    </row>
    <row r="10" spans="1:7" s="219" customFormat="1" ht="15.75" customHeight="1">
      <c r="A10" s="88" t="s">
        <v>215</v>
      </c>
      <c r="B10" s="15" t="s">
        <v>143</v>
      </c>
      <c r="C10" s="683">
        <v>57.409</v>
      </c>
      <c r="D10" s="684">
        <v>421.472</v>
      </c>
      <c r="E10" s="685">
        <v>23.568</v>
      </c>
      <c r="F10" s="686">
        <v>2.857</v>
      </c>
      <c r="G10" s="215"/>
    </row>
    <row r="11" spans="1:7" s="110" customFormat="1" ht="15.75" customHeight="1">
      <c r="A11" s="88" t="s">
        <v>205</v>
      </c>
      <c r="B11" s="15" t="s">
        <v>4</v>
      </c>
      <c r="C11" s="683">
        <v>171.415</v>
      </c>
      <c r="D11" s="684">
        <v>202.375</v>
      </c>
      <c r="E11" s="685">
        <v>134.806</v>
      </c>
      <c r="F11" s="686">
        <v>1.389</v>
      </c>
      <c r="G11" s="215"/>
    </row>
    <row r="12" spans="1:7" s="110" customFormat="1" ht="15.75" customHeight="1">
      <c r="A12" s="88" t="s">
        <v>206</v>
      </c>
      <c r="B12" s="15" t="s">
        <v>38</v>
      </c>
      <c r="C12" s="683">
        <v>1062.33</v>
      </c>
      <c r="D12" s="684">
        <v>872.781</v>
      </c>
      <c r="E12" s="685">
        <v>287.861</v>
      </c>
      <c r="F12" s="686">
        <v>17.793</v>
      </c>
      <c r="G12" s="215"/>
    </row>
    <row r="13" spans="1:7" s="219" customFormat="1" ht="15.75" customHeight="1">
      <c r="A13" s="88" t="s">
        <v>222</v>
      </c>
      <c r="B13" s="15" t="s">
        <v>159</v>
      </c>
      <c r="C13" s="687">
        <v>359.25</v>
      </c>
      <c r="D13" s="688">
        <v>173.026</v>
      </c>
      <c r="E13" s="685">
        <v>98.208</v>
      </c>
      <c r="F13" s="686">
        <v>0.585</v>
      </c>
      <c r="G13" s="215"/>
    </row>
    <row r="14" spans="1:7" s="219" customFormat="1" ht="15.75" customHeight="1">
      <c r="A14" s="88" t="s">
        <v>223</v>
      </c>
      <c r="B14" s="15" t="s">
        <v>45</v>
      </c>
      <c r="C14" s="687">
        <v>2.496</v>
      </c>
      <c r="D14" s="688">
        <v>34.12</v>
      </c>
      <c r="E14" s="685">
        <v>28.788</v>
      </c>
      <c r="F14" s="686">
        <v>0.093</v>
      </c>
      <c r="G14" s="215"/>
    </row>
    <row r="15" spans="1:7" s="110" customFormat="1" ht="15.75" customHeight="1">
      <c r="A15" s="252" t="s">
        <v>228</v>
      </c>
      <c r="B15" s="15" t="s">
        <v>139</v>
      </c>
      <c r="C15" s="689">
        <v>109.631</v>
      </c>
      <c r="D15" s="684">
        <v>137.742</v>
      </c>
      <c r="E15" s="685">
        <v>6.355</v>
      </c>
      <c r="F15" s="686">
        <v>6.9</v>
      </c>
      <c r="G15" s="215"/>
    </row>
    <row r="16" spans="1:7" s="110" customFormat="1" ht="15.75" customHeight="1">
      <c r="A16" s="301" t="s">
        <v>263</v>
      </c>
      <c r="B16" s="31" t="s">
        <v>153</v>
      </c>
      <c r="C16" s="690">
        <v>740.7149999999999</v>
      </c>
      <c r="D16" s="682">
        <v>362.854</v>
      </c>
      <c r="E16" s="682">
        <v>84.203</v>
      </c>
      <c r="F16" s="639">
        <v>105.894</v>
      </c>
      <c r="G16" s="113"/>
    </row>
    <row r="17" spans="1:7" s="110" customFormat="1" ht="15.75" customHeight="1">
      <c r="A17" s="88" t="s">
        <v>76</v>
      </c>
      <c r="B17" s="45" t="s">
        <v>36</v>
      </c>
      <c r="C17" s="683">
        <v>42.026</v>
      </c>
      <c r="D17" s="684">
        <v>264.114</v>
      </c>
      <c r="E17" s="685">
        <v>26.998</v>
      </c>
      <c r="F17" s="686">
        <v>64.016</v>
      </c>
      <c r="G17" s="215"/>
    </row>
    <row r="18" spans="1:7" s="219" customFormat="1" ht="15.75" customHeight="1">
      <c r="A18" s="88" t="s">
        <v>230</v>
      </c>
      <c r="B18" s="15" t="s">
        <v>149</v>
      </c>
      <c r="C18" s="687">
        <v>11.604</v>
      </c>
      <c r="D18" s="688">
        <v>131.342</v>
      </c>
      <c r="E18" s="685">
        <v>22.408</v>
      </c>
      <c r="F18" s="686">
        <v>39.829</v>
      </c>
      <c r="G18" s="217"/>
    </row>
    <row r="19" spans="1:7" s="220" customFormat="1" ht="15.75" customHeight="1">
      <c r="A19" s="88" t="s">
        <v>231</v>
      </c>
      <c r="B19" s="15" t="s">
        <v>151</v>
      </c>
      <c r="C19" s="687">
        <v>3.49</v>
      </c>
      <c r="D19" s="688">
        <v>14.161</v>
      </c>
      <c r="E19" s="685">
        <v>1.002</v>
      </c>
      <c r="F19" s="686">
        <v>0</v>
      </c>
      <c r="G19" s="218"/>
    </row>
    <row r="20" spans="1:7" s="219" customFormat="1" ht="15.75" customHeight="1">
      <c r="A20" s="88" t="s">
        <v>232</v>
      </c>
      <c r="B20" s="15" t="s">
        <v>150</v>
      </c>
      <c r="C20" s="687">
        <v>25.838</v>
      </c>
      <c r="D20" s="688">
        <v>80.98</v>
      </c>
      <c r="E20" s="685">
        <v>2.582</v>
      </c>
      <c r="F20" s="686">
        <v>19.187</v>
      </c>
      <c r="G20" s="218"/>
    </row>
    <row r="21" spans="1:7" s="110" customFormat="1" ht="15.75" customHeight="1">
      <c r="A21" s="88" t="s">
        <v>171</v>
      </c>
      <c r="B21" s="15" t="s">
        <v>12</v>
      </c>
      <c r="C21" s="683">
        <v>23.228</v>
      </c>
      <c r="D21" s="684">
        <v>41.634</v>
      </c>
      <c r="E21" s="685">
        <v>33.215</v>
      </c>
      <c r="F21" s="686">
        <v>4.569</v>
      </c>
      <c r="G21" s="215"/>
    </row>
    <row r="22" spans="1:15" s="110" customFormat="1" ht="15.75" customHeight="1">
      <c r="A22" s="88" t="s">
        <v>172</v>
      </c>
      <c r="B22" s="15" t="s">
        <v>15</v>
      </c>
      <c r="C22" s="683">
        <v>675.039</v>
      </c>
      <c r="D22" s="684">
        <v>51.71</v>
      </c>
      <c r="E22" s="685">
        <v>17.966</v>
      </c>
      <c r="F22" s="686">
        <v>35.309</v>
      </c>
      <c r="G22" s="215"/>
      <c r="K22" s="98"/>
      <c r="L22" s="98"/>
      <c r="M22" s="98"/>
      <c r="N22" s="98"/>
      <c r="O22" s="98"/>
    </row>
    <row r="23" spans="1:15" s="110" customFormat="1" ht="15.75" customHeight="1">
      <c r="A23" s="88" t="s">
        <v>173</v>
      </c>
      <c r="B23" s="15" t="s">
        <v>140</v>
      </c>
      <c r="C23" s="683">
        <v>0.132</v>
      </c>
      <c r="D23" s="684">
        <v>3.548</v>
      </c>
      <c r="E23" s="685">
        <v>1.389</v>
      </c>
      <c r="F23" s="686">
        <v>2</v>
      </c>
      <c r="G23" s="215"/>
      <c r="K23" s="98"/>
      <c r="L23" s="98"/>
      <c r="M23" s="98"/>
      <c r="N23" s="98"/>
      <c r="O23" s="98"/>
    </row>
    <row r="24" spans="1:15" s="110" customFormat="1" ht="15.75" customHeight="1">
      <c r="A24" s="88" t="s">
        <v>247</v>
      </c>
      <c r="B24" s="15" t="s">
        <v>132</v>
      </c>
      <c r="C24" s="683">
        <v>0.29</v>
      </c>
      <c r="D24" s="684">
        <v>1.848</v>
      </c>
      <c r="E24" s="685">
        <v>4.635</v>
      </c>
      <c r="F24" s="686">
        <v>0</v>
      </c>
      <c r="G24" s="215"/>
      <c r="K24" s="98"/>
      <c r="L24" s="98"/>
      <c r="M24" s="98"/>
      <c r="N24" s="98"/>
      <c r="O24" s="98"/>
    </row>
    <row r="25" spans="1:15" s="110" customFormat="1" ht="15.75" customHeight="1">
      <c r="A25" s="285" t="s">
        <v>193</v>
      </c>
      <c r="B25" s="14" t="s">
        <v>378</v>
      </c>
      <c r="C25" s="691">
        <v>8205.118</v>
      </c>
      <c r="D25" s="692">
        <v>2036.859</v>
      </c>
      <c r="E25" s="693">
        <v>1710.9830000000002</v>
      </c>
      <c r="F25" s="694">
        <v>1867.499</v>
      </c>
      <c r="G25" s="215"/>
      <c r="K25" s="98"/>
      <c r="L25" s="98"/>
      <c r="M25" s="98"/>
      <c r="N25" s="98"/>
      <c r="O25" s="98"/>
    </row>
    <row r="26" spans="1:15" s="110" customFormat="1" ht="15.75" customHeight="1">
      <c r="A26" s="38" t="s">
        <v>248</v>
      </c>
      <c r="B26" s="15" t="s">
        <v>137</v>
      </c>
      <c r="C26" s="683">
        <v>1265.69</v>
      </c>
      <c r="D26" s="684">
        <v>965.063</v>
      </c>
      <c r="E26" s="685">
        <v>233.092</v>
      </c>
      <c r="F26" s="686">
        <v>10.711</v>
      </c>
      <c r="G26" s="215"/>
      <c r="K26" s="98"/>
      <c r="L26" s="98"/>
      <c r="M26" s="98"/>
      <c r="N26" s="98"/>
      <c r="O26" s="98"/>
    </row>
    <row r="27" spans="1:15" s="110" customFormat="1" ht="15.75" customHeight="1">
      <c r="A27" s="83" t="s">
        <v>249</v>
      </c>
      <c r="B27" s="16" t="s">
        <v>39</v>
      </c>
      <c r="C27" s="695">
        <v>1025.196</v>
      </c>
      <c r="D27" s="696">
        <v>723.635</v>
      </c>
      <c r="E27" s="697">
        <v>242.075</v>
      </c>
      <c r="F27" s="698">
        <v>66.531</v>
      </c>
      <c r="G27" s="215"/>
      <c r="K27" s="98"/>
      <c r="L27" s="98"/>
      <c r="M27" s="98"/>
      <c r="N27" s="98"/>
      <c r="O27" s="98"/>
    </row>
    <row r="28" spans="1:15" s="110" customFormat="1" ht="15.75" customHeight="1">
      <c r="A28" s="83" t="s">
        <v>250</v>
      </c>
      <c r="B28" s="16" t="s">
        <v>40</v>
      </c>
      <c r="C28" s="687">
        <v>5914.232</v>
      </c>
      <c r="D28" s="688">
        <v>348.161</v>
      </c>
      <c r="E28" s="699">
        <v>1235.816</v>
      </c>
      <c r="F28" s="700">
        <v>1790.257</v>
      </c>
      <c r="G28" s="215"/>
      <c r="K28" s="98"/>
      <c r="L28" s="98"/>
      <c r="M28" s="98"/>
      <c r="N28" s="98"/>
      <c r="O28" s="98"/>
    </row>
    <row r="29" spans="1:15" s="110" customFormat="1" ht="15.75" customHeight="1">
      <c r="A29" s="387" t="s">
        <v>340</v>
      </c>
      <c r="B29" s="79" t="s">
        <v>330</v>
      </c>
      <c r="C29" s="701">
        <v>8</v>
      </c>
      <c r="D29" s="702">
        <v>0</v>
      </c>
      <c r="E29" s="703">
        <v>0</v>
      </c>
      <c r="F29" s="704">
        <v>0</v>
      </c>
      <c r="G29" s="215"/>
      <c r="K29" s="98"/>
      <c r="L29" s="98"/>
      <c r="M29" s="98"/>
      <c r="N29" s="98"/>
      <c r="O29" s="98"/>
    </row>
    <row r="30" spans="1:7" s="110" customFormat="1" ht="15.75" customHeight="1" thickBot="1">
      <c r="A30" s="295" t="s">
        <v>138</v>
      </c>
      <c r="B30" s="97" t="s">
        <v>162</v>
      </c>
      <c r="C30" s="705">
        <v>12418.456</v>
      </c>
      <c r="D30" s="705">
        <v>10329.862000000001</v>
      </c>
      <c r="E30" s="706">
        <v>3385.5150000000003</v>
      </c>
      <c r="F30" s="707">
        <v>2083.88</v>
      </c>
      <c r="G30" s="113"/>
    </row>
    <row r="31" spans="2:7" s="110" customFormat="1" ht="12">
      <c r="B31" s="112"/>
      <c r="C31" s="111"/>
      <c r="D31" s="111"/>
      <c r="E31" s="123"/>
      <c r="F31" s="123"/>
      <c r="G31" s="113"/>
    </row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</sheetData>
  <sheetProtection/>
  <conditionalFormatting sqref="F6">
    <cfRule type="expression" priority="18" dxfId="4" stopIfTrue="1">
      <formula>IF(AND(F$6&gt;F$5),SUM(F$5-F$6)&lt;-0.1)</formula>
    </cfRule>
  </conditionalFormatting>
  <conditionalFormatting sqref="C5:F15 C17:F24 C26:F29">
    <cfRule type="cellIs" priority="21" dxfId="0" operator="lessThan" stopIfTrue="1">
      <formula>-1</formula>
    </cfRule>
  </conditionalFormatting>
  <conditionalFormatting sqref="C6:F6">
    <cfRule type="expression" priority="22" dxfId="4" stopIfTrue="1">
      <formula>IF(AND(C$6&gt;C$5),SUM(C$5-C$6)&lt;-0.1)</formula>
    </cfRule>
  </conditionalFormatting>
  <conditionalFormatting sqref="C8:F8">
    <cfRule type="expression" priority="24" dxfId="4" stopIfTrue="1">
      <formula>IF(AND(C$8&gt;C$7),SUM(C$7-C$8)&lt;-0.1)</formula>
    </cfRule>
  </conditionalFormatting>
  <conditionalFormatting sqref="C10:F10">
    <cfRule type="expression" priority="26" dxfId="4" stopIfTrue="1">
      <formula>IF(AND(C$10&gt;C$9),SUM(C$9-C$10)&lt;-0.1)</formula>
    </cfRule>
  </conditionalFormatting>
  <conditionalFormatting sqref="C13:F14">
    <cfRule type="expression" priority="28" dxfId="4" stopIfTrue="1">
      <formula>IF(AND(SUM(C$13:C$14)&gt;C$12),SUM(C$12-C$13-C$14)&lt;-0.1)</formula>
    </cfRule>
  </conditionalFormatting>
  <conditionalFormatting sqref="C18:F20">
    <cfRule type="expression" priority="30" dxfId="4" stopIfTrue="1">
      <formula>IF(AND(SUM(C$18:C$20)&gt;C$17),SUM(C$17-C$18-C$19-C$20)&lt;-0.1)</formula>
    </cfRule>
  </conditionalFormatting>
  <conditionalFormatting sqref="C28:F28">
    <cfRule type="expression" priority="3" dxfId="4" stopIfTrue="1">
      <formula>IF(AND(SUM(C$18:C$20)&gt;C$17),SUM(C$17-C$18-C$19-C$20)&lt;-0.1)</formula>
    </cfRule>
  </conditionalFormatting>
  <dataValidations count="1">
    <dataValidation type="decimal" allowBlank="1" showErrorMessage="1" error="Endast tal får anges!" sqref="C4:F30">
      <formula1>-99999</formula1>
      <formula2>999999</formula2>
    </dataValidation>
  </dataValidations>
  <printOptions/>
  <pageMargins left="0.68" right="0.49" top="0.75" bottom="0.62" header="0.32" footer="0.5"/>
  <pageSetup horizontalDpi="600" verticalDpi="600" orientation="landscape" paperSize="9" scale="72" r:id="rId1"/>
  <headerFooter alignWithMargins="0">
    <oddHeader>&amp;L&amp;9Statistiska centralbyrån
Offentlig ekonomi
701 89 Örebro&amp;R&amp;D</oddHead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30"/>
  <sheetViews>
    <sheetView zoomScale="80" zoomScaleNormal="80" workbookViewId="0" topLeftCell="A1">
      <selection activeCell="K34" sqref="K34"/>
    </sheetView>
  </sheetViews>
  <sheetFormatPr defaultColWidth="0" defaultRowHeight="12.75" zeroHeight="1"/>
  <cols>
    <col min="1" max="1" width="5.7109375" style="114" customWidth="1"/>
    <col min="2" max="2" width="39.421875" style="114" customWidth="1"/>
    <col min="3" max="7" width="11.7109375" style="114" customWidth="1"/>
    <col min="8" max="8" width="14.57421875" style="114" customWidth="1"/>
    <col min="9" max="9" width="3.00390625" style="143" customWidth="1"/>
    <col min="10" max="11" width="11.7109375" style="114" customWidth="1"/>
    <col min="12" max="12" width="32.7109375" style="221" customWidth="1"/>
    <col min="13" max="16384" width="27.00390625" style="114" hidden="1" customWidth="1"/>
  </cols>
  <sheetData>
    <row r="1" spans="1:13" ht="24" customHeight="1">
      <c r="A1" s="2" t="s">
        <v>350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1" s="294" customFormat="1" ht="14.25" customHeight="1" thickBot="1">
      <c r="A2" s="305" t="s">
        <v>257</v>
      </c>
      <c r="B2" s="305" t="s">
        <v>266</v>
      </c>
      <c r="C2" s="305" t="s">
        <v>267</v>
      </c>
      <c r="D2" s="305" t="s">
        <v>268</v>
      </c>
      <c r="E2" s="305" t="s">
        <v>269</v>
      </c>
      <c r="F2" s="305" t="s">
        <v>278</v>
      </c>
      <c r="G2" s="305" t="s">
        <v>281</v>
      </c>
      <c r="H2" s="305" t="s">
        <v>282</v>
      </c>
      <c r="I2" s="306"/>
      <c r="J2" s="305" t="s">
        <v>279</v>
      </c>
      <c r="K2" s="294" t="s">
        <v>280</v>
      </c>
    </row>
    <row r="3" spans="1:12" s="110" customFormat="1" ht="15" customHeight="1">
      <c r="A3" s="794" t="s">
        <v>345</v>
      </c>
      <c r="B3" s="240" t="s">
        <v>35</v>
      </c>
      <c r="C3" s="241" t="s">
        <v>251</v>
      </c>
      <c r="D3" s="239" t="s">
        <v>477</v>
      </c>
      <c r="E3" s="242"/>
      <c r="F3" s="242"/>
      <c r="G3" s="344" t="s">
        <v>251</v>
      </c>
      <c r="H3" s="338" t="s">
        <v>477</v>
      </c>
      <c r="I3" s="124"/>
      <c r="J3" s="342" t="s">
        <v>251</v>
      </c>
      <c r="K3" s="241" t="s">
        <v>477</v>
      </c>
      <c r="L3" s="111"/>
    </row>
    <row r="4" spans="1:12" s="110" customFormat="1" ht="55.5" customHeight="1">
      <c r="A4" s="796"/>
      <c r="B4" s="74"/>
      <c r="C4" s="75" t="s">
        <v>323</v>
      </c>
      <c r="D4" s="75" t="s">
        <v>308</v>
      </c>
      <c r="E4" s="76" t="s">
        <v>380</v>
      </c>
      <c r="F4" s="77" t="s">
        <v>476</v>
      </c>
      <c r="G4" s="343" t="s">
        <v>423</v>
      </c>
      <c r="H4" s="339" t="s">
        <v>424</v>
      </c>
      <c r="I4" s="124"/>
      <c r="J4" s="371" t="s">
        <v>414</v>
      </c>
      <c r="K4" s="75" t="s">
        <v>336</v>
      </c>
      <c r="L4" s="123"/>
    </row>
    <row r="5" spans="1:12" s="110" customFormat="1" ht="15" customHeight="1">
      <c r="A5" s="298" t="s">
        <v>262</v>
      </c>
      <c r="B5" s="310" t="s">
        <v>155</v>
      </c>
      <c r="C5" s="708">
        <v>8500.326</v>
      </c>
      <c r="D5" s="708">
        <v>5725.219</v>
      </c>
      <c r="E5" s="681">
        <v>1272.7350000000001</v>
      </c>
      <c r="F5" s="709">
        <v>1494.8960000000002</v>
      </c>
      <c r="G5" s="709">
        <v>29.9</v>
      </c>
      <c r="H5" s="710">
        <v>9.9</v>
      </c>
      <c r="I5" s="711"/>
      <c r="J5" s="712">
        <v>38</v>
      </c>
      <c r="K5" s="710">
        <v>23</v>
      </c>
      <c r="L5" s="123"/>
    </row>
    <row r="6" spans="1:12" s="110" customFormat="1" ht="15" customHeight="1">
      <c r="A6" s="38" t="s">
        <v>202</v>
      </c>
      <c r="B6" s="316" t="s">
        <v>43</v>
      </c>
      <c r="C6" s="683">
        <v>188.039</v>
      </c>
      <c r="D6" s="683">
        <v>126.822</v>
      </c>
      <c r="E6" s="683">
        <v>22.24</v>
      </c>
      <c r="F6" s="684">
        <v>38.309</v>
      </c>
      <c r="G6" s="713">
        <v>4.9</v>
      </c>
      <c r="H6" s="714">
        <v>4.9</v>
      </c>
      <c r="I6" s="711"/>
      <c r="J6" s="715">
        <v>0</v>
      </c>
      <c r="K6" s="714">
        <v>0</v>
      </c>
      <c r="L6" s="123">
        <f>IF(OR(AND(SUM(D6:F6)&gt;C6)),"Däravkolumnerna större än totalkolumnen","")</f>
      </c>
    </row>
    <row r="7" spans="1:12" s="219" customFormat="1" ht="15" customHeight="1">
      <c r="A7" s="38" t="s">
        <v>161</v>
      </c>
      <c r="B7" s="316" t="s">
        <v>141</v>
      </c>
      <c r="C7" s="683">
        <v>0.071</v>
      </c>
      <c r="D7" s="683">
        <v>0</v>
      </c>
      <c r="E7" s="683">
        <v>0.071</v>
      </c>
      <c r="F7" s="684">
        <v>0</v>
      </c>
      <c r="G7" s="713">
        <v>0</v>
      </c>
      <c r="H7" s="714">
        <v>0</v>
      </c>
      <c r="I7" s="711"/>
      <c r="J7" s="715">
        <v>0</v>
      </c>
      <c r="K7" s="714">
        <v>0</v>
      </c>
      <c r="L7" s="123">
        <f aca="true" t="shared" si="0" ref="L7:L14">IF(OR(AND(SUM(D7:F7)&gt;C7)),"Däravkolumnerna större än totalkolumnen","")</f>
      </c>
    </row>
    <row r="8" spans="1:12" s="110" customFormat="1" ht="15" customHeight="1">
      <c r="A8" s="38" t="s">
        <v>203</v>
      </c>
      <c r="B8" s="317" t="s">
        <v>2</v>
      </c>
      <c r="C8" s="683">
        <v>3533.759</v>
      </c>
      <c r="D8" s="683">
        <v>2082.218</v>
      </c>
      <c r="E8" s="683">
        <v>1010.183</v>
      </c>
      <c r="F8" s="684">
        <v>436.771</v>
      </c>
      <c r="G8" s="713">
        <v>25</v>
      </c>
      <c r="H8" s="714">
        <v>5</v>
      </c>
      <c r="I8" s="711"/>
      <c r="J8" s="715">
        <v>24</v>
      </c>
      <c r="K8" s="714">
        <v>23</v>
      </c>
      <c r="L8" s="123">
        <f>IF(OR(AND(SUM(D8:F8)&gt;C8)),"Däravkolumnerna större än totalkolumnen","")</f>
      </c>
    </row>
    <row r="9" spans="1:12" s="219" customFormat="1" ht="15" customHeight="1">
      <c r="A9" s="38" t="s">
        <v>211</v>
      </c>
      <c r="B9" s="317" t="s">
        <v>142</v>
      </c>
      <c r="C9" s="683">
        <v>1114.219</v>
      </c>
      <c r="D9" s="683">
        <v>813.05</v>
      </c>
      <c r="E9" s="683">
        <v>164.279</v>
      </c>
      <c r="F9" s="684">
        <v>135.669</v>
      </c>
      <c r="G9" s="713">
        <v>0</v>
      </c>
      <c r="H9" s="714">
        <v>0</v>
      </c>
      <c r="I9" s="711"/>
      <c r="J9" s="715">
        <v>0</v>
      </c>
      <c r="K9" s="714">
        <v>0</v>
      </c>
      <c r="L9" s="123">
        <f t="shared" si="0"/>
      </c>
    </row>
    <row r="10" spans="1:12" s="110" customFormat="1" ht="15" customHeight="1">
      <c r="A10" s="38" t="s">
        <v>204</v>
      </c>
      <c r="B10" s="317" t="s">
        <v>3</v>
      </c>
      <c r="C10" s="683">
        <v>311.366</v>
      </c>
      <c r="D10" s="683">
        <v>252.572</v>
      </c>
      <c r="E10" s="683">
        <v>11.991</v>
      </c>
      <c r="F10" s="684">
        <v>45.003</v>
      </c>
      <c r="G10" s="713">
        <v>0</v>
      </c>
      <c r="H10" s="714">
        <v>0</v>
      </c>
      <c r="I10" s="711"/>
      <c r="J10" s="715">
        <v>0</v>
      </c>
      <c r="K10" s="714">
        <v>0</v>
      </c>
      <c r="L10" s="123">
        <f t="shared" si="0"/>
      </c>
    </row>
    <row r="11" spans="1:12" s="219" customFormat="1" ht="15" customHeight="1">
      <c r="A11" s="38" t="s">
        <v>215</v>
      </c>
      <c r="B11" s="317" t="s">
        <v>143</v>
      </c>
      <c r="C11" s="683">
        <v>65.2</v>
      </c>
      <c r="D11" s="683">
        <v>57.6</v>
      </c>
      <c r="E11" s="683">
        <v>3.4</v>
      </c>
      <c r="F11" s="684">
        <v>4.2</v>
      </c>
      <c r="G11" s="713">
        <v>0</v>
      </c>
      <c r="H11" s="714">
        <v>0</v>
      </c>
      <c r="I11" s="711"/>
      <c r="J11" s="715">
        <v>0</v>
      </c>
      <c r="K11" s="714">
        <v>0</v>
      </c>
      <c r="L11" s="123">
        <f t="shared" si="0"/>
      </c>
    </row>
    <row r="12" spans="1:12" s="110" customFormat="1" ht="15" customHeight="1">
      <c r="A12" s="38" t="s">
        <v>205</v>
      </c>
      <c r="B12" s="316" t="s">
        <v>4</v>
      </c>
      <c r="C12" s="683">
        <v>135.164</v>
      </c>
      <c r="D12" s="683">
        <v>9.553</v>
      </c>
      <c r="E12" s="683">
        <v>88.584</v>
      </c>
      <c r="F12" s="684">
        <v>36.85</v>
      </c>
      <c r="G12" s="713">
        <v>0</v>
      </c>
      <c r="H12" s="714">
        <v>0</v>
      </c>
      <c r="I12" s="711"/>
      <c r="J12" s="715">
        <v>0</v>
      </c>
      <c r="K12" s="714">
        <v>0</v>
      </c>
      <c r="L12" s="123">
        <f t="shared" si="0"/>
      </c>
    </row>
    <row r="13" spans="1:12" s="110" customFormat="1" ht="15" customHeight="1">
      <c r="A13" s="38" t="s">
        <v>206</v>
      </c>
      <c r="B13" s="317" t="s">
        <v>38</v>
      </c>
      <c r="C13" s="683">
        <v>4331.998</v>
      </c>
      <c r="D13" s="683">
        <v>3254.054</v>
      </c>
      <c r="E13" s="683">
        <v>139.737</v>
      </c>
      <c r="F13" s="684">
        <v>937.963</v>
      </c>
      <c r="G13" s="713">
        <v>0</v>
      </c>
      <c r="H13" s="714">
        <v>0</v>
      </c>
      <c r="I13" s="711"/>
      <c r="J13" s="715">
        <v>14</v>
      </c>
      <c r="K13" s="714">
        <v>0</v>
      </c>
      <c r="L13" s="123">
        <f t="shared" si="0"/>
      </c>
    </row>
    <row r="14" spans="1:12" s="219" customFormat="1" ht="15" customHeight="1">
      <c r="A14" s="38" t="s">
        <v>222</v>
      </c>
      <c r="B14" s="317" t="s">
        <v>159</v>
      </c>
      <c r="C14" s="687">
        <v>330.944</v>
      </c>
      <c r="D14" s="687">
        <v>2.054</v>
      </c>
      <c r="E14" s="687">
        <v>48.21</v>
      </c>
      <c r="F14" s="688">
        <v>280.679</v>
      </c>
      <c r="G14" s="716">
        <v>0</v>
      </c>
      <c r="H14" s="717">
        <v>0</v>
      </c>
      <c r="I14" s="711"/>
      <c r="J14" s="718">
        <v>0</v>
      </c>
      <c r="K14" s="717">
        <v>0</v>
      </c>
      <c r="L14" s="123">
        <f t="shared" si="0"/>
      </c>
    </row>
    <row r="15" spans="1:12" s="219" customFormat="1" ht="15" customHeight="1">
      <c r="A15" s="38" t="s">
        <v>223</v>
      </c>
      <c r="B15" s="316" t="s">
        <v>45</v>
      </c>
      <c r="C15" s="687">
        <v>0</v>
      </c>
      <c r="D15" s="687">
        <v>0</v>
      </c>
      <c r="E15" s="688">
        <v>0</v>
      </c>
      <c r="F15" s="719">
        <v>0</v>
      </c>
      <c r="G15" s="719">
        <v>0</v>
      </c>
      <c r="H15" s="686">
        <v>0</v>
      </c>
      <c r="I15" s="711"/>
      <c r="J15" s="720">
        <v>0</v>
      </c>
      <c r="K15" s="588">
        <v>0</v>
      </c>
      <c r="L15" s="123">
        <f>IF(OR(AND(SUM(D15:F15)&gt;C15)),"Däravkolumnerna större än totalkolumnen","")</f>
      </c>
    </row>
    <row r="16" spans="1:12" s="110" customFormat="1" ht="15" customHeight="1">
      <c r="A16" s="307" t="s">
        <v>263</v>
      </c>
      <c r="B16" s="311" t="s">
        <v>153</v>
      </c>
      <c r="C16" s="721">
        <v>1579.798</v>
      </c>
      <c r="D16" s="721">
        <v>474.526</v>
      </c>
      <c r="E16" s="682">
        <v>1</v>
      </c>
      <c r="F16" s="722">
        <v>1103.81</v>
      </c>
      <c r="G16" s="722">
        <v>8.2</v>
      </c>
      <c r="H16" s="634">
        <v>0</v>
      </c>
      <c r="I16" s="711"/>
      <c r="J16" s="723">
        <v>6</v>
      </c>
      <c r="K16" s="634">
        <v>6</v>
      </c>
      <c r="L16" s="123"/>
    </row>
    <row r="17" spans="1:12" s="110" customFormat="1" ht="15" customHeight="1">
      <c r="A17" s="38" t="s">
        <v>76</v>
      </c>
      <c r="B17" s="317" t="s">
        <v>36</v>
      </c>
      <c r="C17" s="683">
        <v>67.774</v>
      </c>
      <c r="D17" s="683">
        <v>42.526</v>
      </c>
      <c r="E17" s="684">
        <v>1</v>
      </c>
      <c r="F17" s="713">
        <v>24.1</v>
      </c>
      <c r="G17" s="713">
        <v>0.2</v>
      </c>
      <c r="H17" s="714">
        <v>0</v>
      </c>
      <c r="I17" s="711"/>
      <c r="J17" s="724">
        <v>0</v>
      </c>
      <c r="K17" s="725">
        <v>0</v>
      </c>
      <c r="L17" s="123">
        <f>IF(OR(AND(SUM(D17:F17)&gt;C17)),"Däravkolumnerna större än totalkolumnen","")</f>
      </c>
    </row>
    <row r="18" spans="1:12" s="110" customFormat="1" ht="15" customHeight="1">
      <c r="A18" s="38" t="s">
        <v>171</v>
      </c>
      <c r="B18" s="316" t="s">
        <v>12</v>
      </c>
      <c r="C18" s="683">
        <v>62.357</v>
      </c>
      <c r="D18" s="683">
        <v>38</v>
      </c>
      <c r="E18" s="684">
        <v>0</v>
      </c>
      <c r="F18" s="713">
        <v>24.11</v>
      </c>
      <c r="G18" s="713">
        <v>0</v>
      </c>
      <c r="H18" s="714">
        <v>0</v>
      </c>
      <c r="I18" s="711"/>
      <c r="J18" s="724">
        <v>0</v>
      </c>
      <c r="K18" s="725">
        <v>0</v>
      </c>
      <c r="L18" s="123">
        <f>IF(OR(AND(SUM(D18:F18)&gt;C18)),"Däravkolumnerna större än totalkolumnen","")</f>
      </c>
    </row>
    <row r="19" spans="1:12" s="110" customFormat="1" ht="15" customHeight="1">
      <c r="A19" s="38" t="s">
        <v>172</v>
      </c>
      <c r="B19" s="317" t="s">
        <v>15</v>
      </c>
      <c r="C19" s="683">
        <v>1447.667</v>
      </c>
      <c r="D19" s="683">
        <v>394</v>
      </c>
      <c r="E19" s="684">
        <v>0</v>
      </c>
      <c r="F19" s="713">
        <v>1053.6</v>
      </c>
      <c r="G19" s="713">
        <v>8</v>
      </c>
      <c r="H19" s="714">
        <v>0</v>
      </c>
      <c r="I19" s="711"/>
      <c r="J19" s="724">
        <v>6</v>
      </c>
      <c r="K19" s="725">
        <v>6</v>
      </c>
      <c r="L19" s="123">
        <f>IF(OR(AND(SUM(D19:F19)&gt;C19)),"Däravkolumnerna större än totalkolumnen","")</f>
      </c>
    </row>
    <row r="20" spans="1:13" s="110" customFormat="1" ht="15" customHeight="1">
      <c r="A20" s="38" t="s">
        <v>173</v>
      </c>
      <c r="B20" s="316" t="s">
        <v>140</v>
      </c>
      <c r="C20" s="683">
        <v>2</v>
      </c>
      <c r="D20" s="683">
        <v>0</v>
      </c>
      <c r="E20" s="684">
        <v>0</v>
      </c>
      <c r="F20" s="713">
        <v>2</v>
      </c>
      <c r="G20" s="713">
        <v>0</v>
      </c>
      <c r="H20" s="714">
        <v>0</v>
      </c>
      <c r="I20" s="711"/>
      <c r="J20" s="724">
        <v>0</v>
      </c>
      <c r="K20" s="725">
        <v>0</v>
      </c>
      <c r="L20" s="123">
        <f>IF(OR(AND(SUM(D20:F20)&gt;C20)),"Däravkolumnerna större än totalkolumnen","")</f>
      </c>
      <c r="M20" s="98"/>
    </row>
    <row r="21" spans="1:13" s="110" customFormat="1" ht="15" customHeight="1">
      <c r="A21" s="285" t="s">
        <v>193</v>
      </c>
      <c r="B21" s="312" t="s">
        <v>379</v>
      </c>
      <c r="C21" s="721">
        <v>9223.676</v>
      </c>
      <c r="D21" s="721">
        <v>6665.331</v>
      </c>
      <c r="E21" s="721">
        <v>838.825</v>
      </c>
      <c r="F21" s="721">
        <v>1722.996</v>
      </c>
      <c r="G21" s="721">
        <v>181.01</v>
      </c>
      <c r="H21" s="639">
        <v>14.6</v>
      </c>
      <c r="I21" s="711"/>
      <c r="J21" s="726">
        <v>15</v>
      </c>
      <c r="K21" s="639">
        <v>3</v>
      </c>
      <c r="L21" s="123"/>
      <c r="M21" s="98"/>
    </row>
    <row r="22" spans="1:13" s="110" customFormat="1" ht="15" customHeight="1">
      <c r="A22" s="38" t="s">
        <v>248</v>
      </c>
      <c r="B22" s="318" t="s">
        <v>137</v>
      </c>
      <c r="C22" s="683">
        <v>1005.716</v>
      </c>
      <c r="D22" s="683">
        <v>96.722</v>
      </c>
      <c r="E22" s="684">
        <v>831.76</v>
      </c>
      <c r="F22" s="713">
        <v>80.087</v>
      </c>
      <c r="G22" s="713">
        <v>3</v>
      </c>
      <c r="H22" s="714">
        <v>0</v>
      </c>
      <c r="I22" s="711"/>
      <c r="J22" s="724">
        <v>15</v>
      </c>
      <c r="K22" s="725">
        <v>3</v>
      </c>
      <c r="L22" s="123"/>
      <c r="M22" s="98"/>
    </row>
    <row r="23" spans="1:13" s="110" customFormat="1" ht="15" customHeight="1">
      <c r="A23" s="38" t="s">
        <v>249</v>
      </c>
      <c r="B23" s="318" t="s">
        <v>39</v>
      </c>
      <c r="C23" s="683">
        <v>846.69</v>
      </c>
      <c r="D23" s="683">
        <v>211.362</v>
      </c>
      <c r="E23" s="684">
        <v>7.065</v>
      </c>
      <c r="F23" s="713">
        <v>628.362</v>
      </c>
      <c r="G23" s="713">
        <v>178.01</v>
      </c>
      <c r="H23" s="714">
        <v>14.6</v>
      </c>
      <c r="I23" s="711"/>
      <c r="J23" s="724">
        <v>0</v>
      </c>
      <c r="K23" s="725">
        <v>0</v>
      </c>
      <c r="L23" s="123"/>
      <c r="M23" s="98"/>
    </row>
    <row r="24" spans="1:13" s="110" customFormat="1" ht="15" customHeight="1">
      <c r="A24" s="38" t="s">
        <v>250</v>
      </c>
      <c r="B24" s="318" t="s">
        <v>40</v>
      </c>
      <c r="C24" s="695">
        <v>7371.27</v>
      </c>
      <c r="D24" s="695">
        <v>6357.247</v>
      </c>
      <c r="E24" s="696">
        <v>0</v>
      </c>
      <c r="F24" s="727">
        <v>1014.547</v>
      </c>
      <c r="G24" s="727">
        <v>0</v>
      </c>
      <c r="H24" s="714">
        <v>0</v>
      </c>
      <c r="I24" s="711"/>
      <c r="J24" s="728">
        <v>0</v>
      </c>
      <c r="K24" s="725">
        <v>0</v>
      </c>
      <c r="L24" s="123"/>
      <c r="M24" s="98"/>
    </row>
    <row r="25" spans="1:12" s="110" customFormat="1" ht="15" customHeight="1">
      <c r="A25" s="308" t="s">
        <v>286</v>
      </c>
      <c r="B25" s="313" t="s">
        <v>163</v>
      </c>
      <c r="C25" s="729">
        <v>19303.8</v>
      </c>
      <c r="D25" s="729">
        <v>12865.076000000001</v>
      </c>
      <c r="E25" s="729">
        <v>2112.5600000000004</v>
      </c>
      <c r="F25" s="729">
        <v>4321.702</v>
      </c>
      <c r="G25" s="729">
        <v>219.10999999999999</v>
      </c>
      <c r="H25" s="730">
        <v>24.5</v>
      </c>
      <c r="I25" s="711"/>
      <c r="J25" s="731">
        <v>59</v>
      </c>
      <c r="K25" s="731">
        <v>32</v>
      </c>
      <c r="L25" s="123"/>
    </row>
    <row r="26" spans="1:13" s="219" customFormat="1" ht="15" customHeight="1">
      <c r="A26" s="307" t="s">
        <v>287</v>
      </c>
      <c r="B26" s="314" t="s">
        <v>381</v>
      </c>
      <c r="C26" s="732"/>
      <c r="D26" s="733">
        <v>0</v>
      </c>
      <c r="E26" s="734"/>
      <c r="F26" s="735"/>
      <c r="G26" s="114"/>
      <c r="H26" s="114"/>
      <c r="I26" s="114"/>
      <c r="J26" s="114"/>
      <c r="K26" s="114"/>
      <c r="L26" s="111"/>
      <c r="M26" s="110"/>
    </row>
    <row r="27" spans="1:13" s="219" customFormat="1" ht="15" customHeight="1">
      <c r="A27" s="309" t="s">
        <v>288</v>
      </c>
      <c r="B27" s="315" t="s">
        <v>119</v>
      </c>
      <c r="C27" s="736"/>
      <c r="D27" s="737">
        <v>0</v>
      </c>
      <c r="E27" s="738"/>
      <c r="F27" s="739"/>
      <c r="G27" s="114"/>
      <c r="H27" s="114"/>
      <c r="I27" s="114"/>
      <c r="J27" s="114"/>
      <c r="K27" s="114"/>
      <c r="L27" s="111"/>
      <c r="M27" s="110"/>
    </row>
    <row r="28" spans="1:13" s="219" customFormat="1" ht="15" customHeight="1" thickBot="1">
      <c r="A28" s="340" t="s">
        <v>341</v>
      </c>
      <c r="B28" s="341" t="s">
        <v>324</v>
      </c>
      <c r="C28" s="740"/>
      <c r="D28" s="741"/>
      <c r="E28" s="741">
        <v>0</v>
      </c>
      <c r="F28" s="741">
        <v>39</v>
      </c>
      <c r="G28" s="114"/>
      <c r="H28" s="114"/>
      <c r="I28" s="114"/>
      <c r="J28" s="114"/>
      <c r="K28" s="114"/>
      <c r="L28" s="111"/>
      <c r="M28" s="110"/>
    </row>
    <row r="29" ht="12.75">
      <c r="I29" s="114"/>
    </row>
    <row r="30" ht="12.75">
      <c r="I30" s="114"/>
    </row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</sheetData>
  <sheetProtection/>
  <mergeCells count="1">
    <mergeCell ref="A3:A4"/>
  </mergeCells>
  <conditionalFormatting sqref="J7:K7">
    <cfRule type="expression" priority="30" dxfId="27" stopIfTrue="1">
      <formula>IF(AND(J$7&gt;J$6),SUM(J$6-J$7)&lt;-0.1)</formula>
    </cfRule>
  </conditionalFormatting>
  <conditionalFormatting sqref="J9:K9 F20:H20 F22:H24">
    <cfRule type="expression" priority="32" dxfId="27" stopIfTrue="1">
      <formula>IF(AND(F$9&gt;F$8),SUM(F$8-F$9)&lt;-0.1)</formula>
    </cfRule>
  </conditionalFormatting>
  <conditionalFormatting sqref="J11:K11">
    <cfRule type="expression" priority="34" dxfId="27" stopIfTrue="1">
      <formula>IF(AND(J$11&gt;J$10),SUM(J$10-J$11)&lt;-0.1)</formula>
    </cfRule>
  </conditionalFormatting>
  <conditionalFormatting sqref="J14:K14">
    <cfRule type="expression" priority="36" dxfId="27" stopIfTrue="1">
      <formula>IF(AND(SUM(J$14:J$15)&gt;J$13),SUM(J$13-J$14-J$15)&lt;-0.1)</formula>
    </cfRule>
  </conditionalFormatting>
  <conditionalFormatting sqref="J15:K15">
    <cfRule type="expression" priority="38" dxfId="27" stopIfTrue="1">
      <formula>IF(AND(SUM(J$14:J$15)&gt;J$13),SUM(J$13-J$14-J$15)&lt;-0.1)</formula>
    </cfRule>
  </conditionalFormatting>
  <conditionalFormatting sqref="C7:H7">
    <cfRule type="expression" priority="41" dxfId="27" stopIfTrue="1">
      <formula>IF(AND(C$7&gt;C$6),SUM(C$6-C$7)&lt;-0.1)</formula>
    </cfRule>
  </conditionalFormatting>
  <conditionalFormatting sqref="C14:H15">
    <cfRule type="expression" priority="43" dxfId="27" stopIfTrue="1">
      <formula>IF(AND(SUM(C$14:C$15)&gt;C$13),SUM(C$13-C$14-C$15)&lt;-0.1)</formula>
    </cfRule>
  </conditionalFormatting>
  <conditionalFormatting sqref="D26:D27">
    <cfRule type="expression" priority="45" dxfId="27" stopIfTrue="1">
      <formula>IF(AND(SUM(D$26:D$28)&gt;D$25),SUM(D$25-D$26-D$28)&lt;-1)</formula>
    </cfRule>
  </conditionalFormatting>
  <conditionalFormatting sqref="C6:H15 J6:K15 C17:H20 J17:K20 C22:H24 J22:K24 D26:D27 E28:F28">
    <cfRule type="cellIs" priority="39" dxfId="0" operator="lessThan" stopIfTrue="1">
      <formula>-1</formula>
    </cfRule>
  </conditionalFormatting>
  <conditionalFormatting sqref="F7:H7">
    <cfRule type="expression" priority="27" dxfId="27" stopIfTrue="1">
      <formula>IF(AND(F$7&gt;F$6),SUM(F$6-F$7)&lt;-0.1)</formula>
    </cfRule>
  </conditionalFormatting>
  <conditionalFormatting sqref="F9:H9">
    <cfRule type="expression" priority="25" dxfId="27" stopIfTrue="1">
      <formula>IF(AND(F$9&gt;F$8),SUM(F$8-F$9)&lt;-0.1)</formula>
    </cfRule>
  </conditionalFormatting>
  <conditionalFormatting sqref="F11:H11">
    <cfRule type="expression" priority="23" dxfId="27" stopIfTrue="1">
      <formula>IF(AND(F$11&gt;F$10),SUM(F$10-F$11)&lt;-0.1)</formula>
    </cfRule>
  </conditionalFormatting>
  <conditionalFormatting sqref="F14:H14">
    <cfRule type="expression" priority="21" dxfId="27" stopIfTrue="1">
      <formula>IF(AND(SUM(F$14:F$15)&gt;F$13),SUM(F$13-F$14-F$15)&lt;-0.1)</formula>
    </cfRule>
  </conditionalFormatting>
  <conditionalFormatting sqref="F15:H15">
    <cfRule type="expression" priority="19" dxfId="27" stopIfTrue="1">
      <formula>IF(AND(SUM(F$14:F$15)&gt;F$13),SUM(F$13-F$14-F$15)&lt;-0.1)</formula>
    </cfRule>
  </conditionalFormatting>
  <conditionalFormatting sqref="F18:H18">
    <cfRule type="expression" priority="16" dxfId="27" stopIfTrue="1">
      <formula>IF(AND(F$7&gt;F$6),SUM(F$6-F$7)&lt;-0.1)</formula>
    </cfRule>
  </conditionalFormatting>
  <conditionalFormatting sqref="C9:H9">
    <cfRule type="expression" priority="3" dxfId="25" stopIfTrue="1">
      <formula>IF(AND(C$9&gt;C$8),SUM(C$8-C$9)&lt;-0.1)</formula>
    </cfRule>
  </conditionalFormatting>
  <conditionalFormatting sqref="C11:H11">
    <cfRule type="expression" priority="2" dxfId="25" stopIfTrue="1">
      <formula>IF(AND(C$11&gt;C$10),SUM(C$10-C$11)&lt;-0.1)</formula>
    </cfRule>
  </conditionalFormatting>
  <dataValidations count="1">
    <dataValidation type="decimal" allowBlank="1" showErrorMessage="1" error="Endast tal får anges!" sqref="C5:H28 J5:K28">
      <formula1>-99999</formula1>
      <formula2>999999</formula2>
    </dataValidation>
  </dataValidations>
  <printOptions/>
  <pageMargins left="0.48" right="0.43" top="0.9" bottom="0.57" header="0.5" footer="0.5"/>
  <pageSetup horizontalDpi="600" verticalDpi="600" orientation="landscape" paperSize="9" scale="72" r:id="rId1"/>
  <headerFooter alignWithMargins="0">
    <oddHeader>&amp;L&amp;9Statistiska centralbyrån
Offentlig ekonomi
701 89 Örebro&amp;R&amp;9&amp;D</oddHead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34"/>
  <sheetViews>
    <sheetView zoomScale="80" zoomScaleNormal="80" zoomScalePageLayoutView="0" workbookViewId="0" topLeftCell="A1">
      <selection activeCell="B14" sqref="B14"/>
    </sheetView>
  </sheetViews>
  <sheetFormatPr defaultColWidth="0" defaultRowHeight="12.75" zeroHeight="1"/>
  <cols>
    <col min="1" max="1" width="10.140625" style="110" customWidth="1"/>
    <col min="2" max="2" width="47.140625" style="98" customWidth="1"/>
    <col min="3" max="3" width="11.7109375" style="98" customWidth="1"/>
    <col min="4" max="4" width="11.7109375" style="110" customWidth="1"/>
    <col min="5" max="5" width="13.421875" style="98" customWidth="1"/>
    <col min="6" max="6" width="14.28125" style="98" hidden="1" customWidth="1"/>
    <col min="7" max="16384" width="9.140625" style="98" hidden="1" customWidth="1"/>
  </cols>
  <sheetData>
    <row r="1" spans="1:5" ht="24" customHeight="1">
      <c r="A1" s="2" t="s">
        <v>351</v>
      </c>
      <c r="B1" s="3"/>
      <c r="C1" s="3"/>
      <c r="D1" s="3"/>
      <c r="E1" s="3"/>
    </row>
    <row r="2" spans="1:11" s="293" customFormat="1" ht="13.5" customHeight="1" thickBot="1">
      <c r="A2" s="320" t="s">
        <v>257</v>
      </c>
      <c r="B2" s="320" t="s">
        <v>277</v>
      </c>
      <c r="C2" s="320" t="s">
        <v>267</v>
      </c>
      <c r="D2" s="320"/>
      <c r="E2" s="320"/>
      <c r="F2" s="320"/>
      <c r="G2" s="320"/>
      <c r="H2" s="320"/>
      <c r="I2" s="320"/>
      <c r="J2" s="320"/>
      <c r="K2" s="320"/>
    </row>
    <row r="3" spans="1:4" s="99" customFormat="1" ht="15" customHeight="1">
      <c r="A3" s="251" t="s">
        <v>403</v>
      </c>
      <c r="B3" s="34" t="s">
        <v>164</v>
      </c>
      <c r="C3" s="380" t="s">
        <v>69</v>
      </c>
      <c r="D3" s="376" t="s">
        <v>69</v>
      </c>
    </row>
    <row r="4" spans="1:4" s="99" customFormat="1" ht="15.75" customHeight="1">
      <c r="A4" s="366">
        <v>2013</v>
      </c>
      <c r="B4" s="8"/>
      <c r="C4" s="381">
        <v>2014</v>
      </c>
      <c r="D4" s="377">
        <v>2013</v>
      </c>
    </row>
    <row r="5" spans="1:6" ht="27" customHeight="1">
      <c r="A5" s="244" t="s">
        <v>47</v>
      </c>
      <c r="B5" s="373" t="s">
        <v>427</v>
      </c>
      <c r="C5" s="742">
        <v>10617.023</v>
      </c>
      <c r="D5" s="560">
        <v>10830.704</v>
      </c>
      <c r="F5" s="267"/>
    </row>
    <row r="6" spans="1:4" ht="15" customHeight="1">
      <c r="A6" s="245" t="s">
        <v>252</v>
      </c>
      <c r="B6" s="248" t="s">
        <v>450</v>
      </c>
      <c r="C6" s="743">
        <v>2804.198</v>
      </c>
      <c r="D6" s="561">
        <v>2752.211</v>
      </c>
    </row>
    <row r="7" spans="1:4" s="205" customFormat="1" ht="15" customHeight="1">
      <c r="A7" s="383" t="s">
        <v>289</v>
      </c>
      <c r="B7" s="248" t="s">
        <v>68</v>
      </c>
      <c r="C7" s="743">
        <v>1333.115</v>
      </c>
      <c r="D7" s="561">
        <v>1330.314</v>
      </c>
    </row>
    <row r="8" spans="1:4" s="205" customFormat="1" ht="15" customHeight="1">
      <c r="A8" s="383" t="s">
        <v>290</v>
      </c>
      <c r="B8" s="248" t="s">
        <v>111</v>
      </c>
      <c r="C8" s="743">
        <v>1088.841</v>
      </c>
      <c r="D8" s="561">
        <v>1104.717</v>
      </c>
    </row>
    <row r="9" spans="1:4" s="205" customFormat="1" ht="15" customHeight="1">
      <c r="A9" s="383" t="s">
        <v>291</v>
      </c>
      <c r="B9" s="248" t="s">
        <v>112</v>
      </c>
      <c r="C9" s="743">
        <v>139.518</v>
      </c>
      <c r="D9" s="561">
        <v>140.203</v>
      </c>
    </row>
    <row r="10" spans="1:4" ht="15" customHeight="1">
      <c r="A10" s="245" t="s">
        <v>48</v>
      </c>
      <c r="B10" s="248" t="s">
        <v>451</v>
      </c>
      <c r="C10" s="743">
        <v>577.742</v>
      </c>
      <c r="D10" s="561">
        <v>503.918</v>
      </c>
    </row>
    <row r="11" spans="1:4" ht="15" customHeight="1">
      <c r="A11" s="245" t="s">
        <v>49</v>
      </c>
      <c r="B11" s="248" t="s">
        <v>452</v>
      </c>
      <c r="C11" s="743">
        <v>2607.004</v>
      </c>
      <c r="D11" s="561">
        <v>3016.709</v>
      </c>
    </row>
    <row r="12" spans="1:4" ht="15" customHeight="1">
      <c r="A12" s="245" t="s">
        <v>50</v>
      </c>
      <c r="B12" s="248" t="s">
        <v>453</v>
      </c>
      <c r="C12" s="743">
        <v>196.067</v>
      </c>
      <c r="D12" s="561">
        <v>181.463</v>
      </c>
    </row>
    <row r="13" spans="1:4" ht="15" customHeight="1">
      <c r="A13" s="345">
        <v>307</v>
      </c>
      <c r="B13" s="346" t="s">
        <v>454</v>
      </c>
      <c r="C13" s="743">
        <v>4115.545</v>
      </c>
      <c r="D13" s="561">
        <v>4253.441</v>
      </c>
    </row>
    <row r="14" spans="1:4" ht="15" customHeight="1">
      <c r="A14" s="245" t="s">
        <v>51</v>
      </c>
      <c r="B14" s="248" t="s">
        <v>455</v>
      </c>
      <c r="C14" s="743">
        <v>315.467</v>
      </c>
      <c r="D14" s="561">
        <v>122.962</v>
      </c>
    </row>
    <row r="15" spans="1:4" ht="15" customHeight="1">
      <c r="A15" s="244" t="s">
        <v>189</v>
      </c>
      <c r="B15" s="247" t="s">
        <v>52</v>
      </c>
      <c r="C15" s="744">
        <v>12459.428</v>
      </c>
      <c r="D15" s="560">
        <v>12377.087</v>
      </c>
    </row>
    <row r="16" spans="1:4" ht="15" customHeight="1">
      <c r="A16" s="245" t="s">
        <v>53</v>
      </c>
      <c r="B16" s="248" t="s">
        <v>456</v>
      </c>
      <c r="C16" s="743">
        <v>997.262</v>
      </c>
      <c r="D16" s="561">
        <v>1160.421</v>
      </c>
    </row>
    <row r="17" spans="1:4" ht="15" customHeight="1">
      <c r="A17" s="244" t="s">
        <v>21</v>
      </c>
      <c r="B17" s="247" t="s">
        <v>54</v>
      </c>
      <c r="C17" s="745">
        <v>8820.236</v>
      </c>
      <c r="D17" s="560">
        <v>8290.814</v>
      </c>
    </row>
    <row r="18" spans="1:4" ht="15" customHeight="1">
      <c r="A18" s="245" t="s">
        <v>55</v>
      </c>
      <c r="B18" s="248" t="s">
        <v>457</v>
      </c>
      <c r="C18" s="743">
        <v>1461.564</v>
      </c>
      <c r="D18" s="561">
        <v>1358.201</v>
      </c>
    </row>
    <row r="19" spans="1:4" ht="15" customHeight="1">
      <c r="A19" s="245" t="s">
        <v>56</v>
      </c>
      <c r="B19" s="248" t="s">
        <v>458</v>
      </c>
      <c r="C19" s="743">
        <v>116.095</v>
      </c>
      <c r="D19" s="561">
        <v>141.029</v>
      </c>
    </row>
    <row r="20" spans="1:4" ht="15" customHeight="1">
      <c r="A20" s="244" t="s">
        <v>58</v>
      </c>
      <c r="B20" s="247" t="s">
        <v>57</v>
      </c>
      <c r="C20" s="745">
        <v>1572.193</v>
      </c>
      <c r="D20" s="560">
        <v>1549.659</v>
      </c>
    </row>
    <row r="21" spans="1:4" ht="15" customHeight="1">
      <c r="A21" s="244" t="s">
        <v>60</v>
      </c>
      <c r="B21" s="247" t="s">
        <v>59</v>
      </c>
      <c r="C21" s="746">
        <v>13022.383</v>
      </c>
      <c r="D21" s="560">
        <v>11210.383</v>
      </c>
    </row>
    <row r="22" spans="1:4" ht="15" customHeight="1">
      <c r="A22" s="245" t="s">
        <v>61</v>
      </c>
      <c r="B22" s="248" t="s">
        <v>459</v>
      </c>
      <c r="C22" s="743">
        <v>8487.126</v>
      </c>
      <c r="D22" s="561">
        <v>7048.573</v>
      </c>
    </row>
    <row r="23" spans="1:4" s="205" customFormat="1" ht="15" customHeight="1">
      <c r="A23" s="383" t="s">
        <v>292</v>
      </c>
      <c r="B23" s="248" t="s">
        <v>253</v>
      </c>
      <c r="C23" s="743">
        <v>2078.838</v>
      </c>
      <c r="D23" s="561">
        <v>2019.52</v>
      </c>
    </row>
    <row r="24" spans="1:4" ht="15" customHeight="1">
      <c r="A24" s="245" t="s">
        <v>62</v>
      </c>
      <c r="B24" s="248" t="s">
        <v>460</v>
      </c>
      <c r="C24" s="743">
        <v>225.294</v>
      </c>
      <c r="D24" s="561">
        <v>201.095</v>
      </c>
    </row>
    <row r="25" spans="1:4" ht="15" customHeight="1">
      <c r="A25" s="245" t="s">
        <v>63</v>
      </c>
      <c r="B25" s="248" t="s">
        <v>461</v>
      </c>
      <c r="C25" s="743">
        <v>2569.615</v>
      </c>
      <c r="D25" s="561">
        <v>2402.9</v>
      </c>
    </row>
    <row r="26" spans="1:4" ht="15" customHeight="1">
      <c r="A26" s="345">
        <v>386</v>
      </c>
      <c r="B26" s="346" t="s">
        <v>462</v>
      </c>
      <c r="C26" s="743">
        <v>63.34</v>
      </c>
      <c r="D26" s="561">
        <v>53.286</v>
      </c>
    </row>
    <row r="27" spans="1:4" ht="15" customHeight="1">
      <c r="A27" s="245" t="s">
        <v>301</v>
      </c>
      <c r="B27" s="248" t="s">
        <v>463</v>
      </c>
      <c r="C27" s="743">
        <v>84.876</v>
      </c>
      <c r="D27" s="561">
        <v>104.554</v>
      </c>
    </row>
    <row r="28" spans="1:4" ht="15" customHeight="1">
      <c r="A28" s="245" t="s">
        <v>64</v>
      </c>
      <c r="B28" s="248" t="s">
        <v>464</v>
      </c>
      <c r="C28" s="743">
        <v>1592.132</v>
      </c>
      <c r="D28" s="561">
        <v>1399.975</v>
      </c>
    </row>
    <row r="29" spans="1:4" ht="15" customHeight="1">
      <c r="A29" s="382" t="s">
        <v>294</v>
      </c>
      <c r="B29" s="372"/>
      <c r="C29" s="743">
        <v>0</v>
      </c>
      <c r="D29" s="561">
        <v>49.1</v>
      </c>
    </row>
    <row r="30" spans="1:4" ht="15" customHeight="1">
      <c r="A30" s="383" t="s">
        <v>293</v>
      </c>
      <c r="B30" s="248"/>
      <c r="C30" s="743">
        <v>0</v>
      </c>
      <c r="D30" s="561">
        <v>6.5</v>
      </c>
    </row>
    <row r="31" spans="1:4" ht="15" customHeight="1">
      <c r="A31" s="244" t="s">
        <v>66</v>
      </c>
      <c r="B31" s="247" t="s">
        <v>65</v>
      </c>
      <c r="C31" s="745">
        <v>4439.243</v>
      </c>
      <c r="D31" s="560">
        <v>5448.289</v>
      </c>
    </row>
    <row r="32" spans="1:4" ht="15" customHeight="1">
      <c r="A32" s="246" t="s">
        <v>67</v>
      </c>
      <c r="B32" s="249" t="s">
        <v>465</v>
      </c>
      <c r="C32" s="747">
        <v>1998.249</v>
      </c>
      <c r="D32" s="562">
        <v>601.171</v>
      </c>
    </row>
    <row r="33" spans="1:4" ht="15" customHeight="1" thickBot="1">
      <c r="A33" s="319" t="s">
        <v>157</v>
      </c>
      <c r="B33" s="250" t="s">
        <v>335</v>
      </c>
      <c r="C33" s="748">
        <v>50928.506</v>
      </c>
      <c r="D33" s="563">
        <v>49706.936</v>
      </c>
    </row>
    <row r="34" spans="1:4" ht="15" customHeight="1">
      <c r="A34" s="223"/>
      <c r="B34" s="99"/>
      <c r="C34" s="99"/>
      <c r="D34" s="99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</sheetData>
  <sheetProtection/>
  <conditionalFormatting sqref="C6:C20 C22:C32">
    <cfRule type="cellIs" priority="4" dxfId="24" operator="lessThan" stopIfTrue="1">
      <formula>-1</formula>
    </cfRule>
  </conditionalFormatting>
  <dataValidations count="1">
    <dataValidation type="decimal" allowBlank="1" showErrorMessage="1" error="Endast tal får anges!" sqref="C5:C33">
      <formula1>-99999</formula1>
      <formula2>999999</formula2>
    </dataValidation>
  </dataValidations>
  <printOptions/>
  <pageMargins left="0.54" right="0.61" top="0.75" bottom="0.39" header="0.35" footer="0.31"/>
  <pageSetup horizontalDpi="600" verticalDpi="600" orientation="landscape" paperSize="9" scale="77" r:id="rId1"/>
  <headerFooter alignWithMargins="0">
    <oddHeader>&amp;L&amp;9Statistiska centralbyrån
Offentlig ekonomi
701 89 Örebro&amp;R&amp;9&amp;D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Landstingsförbundet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Enkät 2001</dc:title>
  <dc:subject/>
  <dc:creator>Sofia Nenzelius</dc:creator>
  <cp:keywords/>
  <dc:description/>
  <cp:lastModifiedBy>Leonardsson Monica NR/OEM-Ö</cp:lastModifiedBy>
  <cp:lastPrinted>2013-02-06T14:38:30Z</cp:lastPrinted>
  <dcterms:created xsi:type="dcterms:W3CDTF">1999-12-09T09:58:12Z</dcterms:created>
  <dcterms:modified xsi:type="dcterms:W3CDTF">2016-08-26T08:34:46Z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