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drawings/drawing7.xml" ContentType="application/vnd.openxmlformats-officedocument.drawing+xml"/>
  <Override PartName="/xl/embeddings/oleObject10.bin" ContentType="application/vnd.openxmlformats-officedocument.oleObject"/>
  <Override PartName="/xl/embeddings/oleObject11.bin" ContentType="application/vnd.openxmlformats-officedocument.oleObject"/>
  <Override PartName="/xl/drawings/drawing8.xml" ContentType="application/vnd.openxmlformats-officedocument.drawing+xml"/>
  <Override PartName="/xl/embeddings/oleObject12.bin" ContentType="application/vnd.openxmlformats-officedocument.oleObject"/>
  <Override PartName="/xl/drawings/drawing9.xml" ContentType="application/vnd.openxmlformats-officedocument.drawing+xml"/>
  <Override PartName="/xl/embeddings/oleObject13.bin" ContentType="application/vnd.openxmlformats-officedocument.oleObject"/>
  <Override PartName="/xl/embeddings/oleObject14.bin" ContentType="application/vnd.openxmlformats-officedocument.oleObject"/>
  <Override PartName="/xl/drawings/drawing10.xml" ContentType="application/vnd.openxmlformats-officedocument.drawing+xml"/>
  <Override PartName="/xl/embeddings/oleObject15.bin" ContentType="application/vnd.openxmlformats-officedocument.oleObject"/>
  <Override PartName="/xl/drawings/drawing11.xml" ContentType="application/vnd.openxmlformats-officedocument.drawing+xml"/>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drawings/drawing12.xml" ContentType="application/vnd.openxmlformats-officedocument.drawing+xml"/>
  <Override PartName="/xl/embeddings/oleObject3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P:\Prod\RM\UT_Fordon\Administration\BILSTAT\Årsbok\Årsbok 2020\Körsträckor\"/>
    </mc:Choice>
  </mc:AlternateContent>
  <xr:revisionPtr revIDLastSave="0" documentId="8_{2118CF38-2220-4016-9187-700524050F97}" xr6:coauthVersionLast="47" xr6:coauthVersionMax="47" xr10:uidLastSave="{00000000-0000-0000-0000-000000000000}"/>
  <bookViews>
    <workbookView xWindow="240" yWindow="240" windowWidth="14040" windowHeight="15120" tabRatio="859" firstSheet="5" activeTab="6" xr2:uid="{00000000-000D-0000-FFFF-FFFF00000000}"/>
  </bookViews>
  <sheets>
    <sheet name="Körsträckor 2020" sheetId="64" r:id="rId1"/>
    <sheet name="Innehåll_Content" sheetId="65" r:id="rId2"/>
    <sheet name="Fakta om statistiken" sheetId="67" r:id="rId3"/>
    <sheet name="PB Tab 1" sheetId="68" r:id="rId4"/>
    <sheet name="PB Tab 2-3" sheetId="7" r:id="rId5"/>
    <sheet name="PB Tab 4-5" sheetId="57" r:id="rId6"/>
    <sheet name="LB Tab 1-2" sheetId="69" r:id="rId7"/>
    <sheet name="LB Tab 3-5" sheetId="16" r:id="rId8"/>
    <sheet name="LB Tab 6-7" sheetId="17" r:id="rId9"/>
    <sheet name="BU Tab 1" sheetId="70" r:id="rId10"/>
    <sheet name="BU Tab 2-4" sheetId="23" r:id="rId11"/>
    <sheet name="MC Tab 1" sheetId="71" r:id="rId12"/>
    <sheet name="MC Tab 2-4" sheetId="58" r:id="rId13"/>
    <sheet name="RS Tab 1" sheetId="42" r:id="rId14"/>
  </sheets>
  <definedNames>
    <definedName name="_Toc72296252" localSheetId="4">'PB Tab 2-3'!#REF!</definedName>
    <definedName name="_Toc72296257" localSheetId="5">'PB Tab 4-5'!#REF!</definedName>
    <definedName name="_Toc72296258" localSheetId="12">'MC Tab 2-4'!#REF!</definedName>
    <definedName name="_Toc72296259" localSheetId="10">'BU Tab 2-4'!$B$2</definedName>
    <definedName name="_Toc72296263" localSheetId="7">'LB Tab 3-5'!$B$2</definedName>
    <definedName name="_Toc72296266" localSheetId="8">'LB Tab 6-7'!#REF!</definedName>
    <definedName name="_xlnm.Print_Area" localSheetId="10">'BU Tab 2-4'!$A$1:$F$62</definedName>
    <definedName name="_xlnm.Print_Area" localSheetId="7">'LB Tab 3-5'!$A$1:$N$65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 i="69" l="1"/>
  <c r="I42" i="58"/>
  <c r="I43" i="58"/>
  <c r="I44" i="58"/>
  <c r="I45" i="58"/>
  <c r="I46" i="58"/>
  <c r="I41" i="58"/>
  <c r="H42" i="58"/>
  <c r="H43" i="58"/>
  <c r="H44" i="58"/>
  <c r="H45" i="58"/>
  <c r="H46" i="58"/>
  <c r="H41" i="58"/>
  <c r="J42" i="58" l="1"/>
  <c r="J43" i="58"/>
  <c r="J44" i="58"/>
  <c r="J45" i="58"/>
  <c r="J46" i="58"/>
  <c r="J41" i="58"/>
  <c r="E29" i="58" l="1"/>
  <c r="F29" i="58"/>
  <c r="J11" i="58"/>
  <c r="J12" i="58"/>
  <c r="J13" i="58"/>
  <c r="J14" i="58"/>
  <c r="J15" i="58"/>
  <c r="J16" i="58"/>
  <c r="J17" i="58"/>
  <c r="J18" i="58"/>
  <c r="J19" i="58"/>
  <c r="J20" i="58"/>
  <c r="J21" i="58"/>
  <c r="J22" i="58"/>
  <c r="J23" i="58"/>
  <c r="J24" i="58"/>
  <c r="J25" i="58"/>
  <c r="J26" i="58"/>
  <c r="J27" i="58"/>
  <c r="J28" i="58"/>
  <c r="J10" i="58"/>
  <c r="I11" i="58"/>
  <c r="I12" i="58"/>
  <c r="I13" i="58"/>
  <c r="I14" i="58"/>
  <c r="I15" i="58"/>
  <c r="I16" i="58"/>
  <c r="I17" i="58"/>
  <c r="I18" i="58"/>
  <c r="I19" i="58"/>
  <c r="I20" i="58"/>
  <c r="I21" i="58"/>
  <c r="I22" i="58"/>
  <c r="I23" i="58"/>
  <c r="I24" i="58"/>
  <c r="I25" i="58"/>
  <c r="I26" i="58"/>
  <c r="I27" i="58"/>
  <c r="I28" i="58"/>
  <c r="I10" i="58"/>
  <c r="H11" i="58"/>
  <c r="H12" i="58"/>
  <c r="H13" i="58"/>
  <c r="H14" i="58"/>
  <c r="H15" i="58"/>
  <c r="H16" i="58"/>
  <c r="H17" i="58"/>
  <c r="H18" i="58"/>
  <c r="H19" i="58"/>
  <c r="H20" i="58"/>
  <c r="H21" i="58"/>
  <c r="H22" i="58"/>
  <c r="H23" i="58"/>
  <c r="H24" i="58"/>
  <c r="H25" i="58"/>
  <c r="H26" i="58"/>
  <c r="H27" i="58"/>
  <c r="H28" i="58"/>
  <c r="H10" i="58"/>
  <c r="C29" i="58"/>
  <c r="B29" i="58"/>
  <c r="I58" i="58"/>
  <c r="I59" i="58"/>
  <c r="I60" i="58"/>
  <c r="I57" i="58"/>
  <c r="F61" i="58"/>
  <c r="I61" i="58" s="1"/>
  <c r="H29" i="58" l="1"/>
  <c r="J29" i="58"/>
  <c r="I29" i="58"/>
  <c r="J40" i="16" l="1"/>
  <c r="J42" i="16"/>
  <c r="J39" i="16"/>
  <c r="K40" i="16"/>
  <c r="K42" i="16"/>
  <c r="K39" i="16"/>
  <c r="H40" i="16" l="1"/>
  <c r="H42" i="16"/>
  <c r="L42" i="16" s="1"/>
  <c r="H39" i="16"/>
  <c r="G41" i="16"/>
  <c r="D40" i="16"/>
  <c r="L40" i="16" s="1"/>
  <c r="D41" i="16"/>
  <c r="D42" i="16"/>
  <c r="D39" i="16"/>
  <c r="L39" i="16" s="1"/>
  <c r="C41" i="16"/>
  <c r="F41" i="16"/>
  <c r="H41" i="16" s="1"/>
  <c r="B41" i="16"/>
  <c r="C62" i="16"/>
  <c r="B62" i="16"/>
  <c r="E61" i="69"/>
  <c r="H10" i="16"/>
  <c r="H11" i="16"/>
  <c r="H12" i="16"/>
  <c r="H13" i="16"/>
  <c r="L13" i="16" s="1"/>
  <c r="H14" i="16"/>
  <c r="H15" i="16"/>
  <c r="H16" i="16"/>
  <c r="H17" i="16"/>
  <c r="H18" i="16"/>
  <c r="H19" i="16"/>
  <c r="H20" i="16"/>
  <c r="H21" i="16"/>
  <c r="H22" i="16"/>
  <c r="H23" i="16"/>
  <c r="H24" i="16"/>
  <c r="H25" i="16"/>
  <c r="H26" i="16"/>
  <c r="H27" i="16"/>
  <c r="H9" i="16"/>
  <c r="C28" i="16"/>
  <c r="D28" i="16"/>
  <c r="F28" i="16"/>
  <c r="G28" i="16"/>
  <c r="K28" i="16" s="1"/>
  <c r="B28" i="16"/>
  <c r="L41" i="16" l="1"/>
  <c r="J41" i="16"/>
  <c r="K41" i="16"/>
  <c r="H28" i="16"/>
  <c r="L28" i="16" s="1"/>
  <c r="J28" i="16"/>
  <c r="J10" i="57"/>
  <c r="J11" i="57"/>
  <c r="J12" i="57"/>
  <c r="J13" i="57"/>
  <c r="J14" i="57"/>
  <c r="J15" i="57"/>
  <c r="J16" i="57"/>
  <c r="J17" i="57"/>
  <c r="J18" i="57"/>
  <c r="J19" i="57"/>
  <c r="J20" i="57"/>
  <c r="J21" i="57"/>
  <c r="J22" i="57"/>
  <c r="J23" i="57"/>
  <c r="J24" i="57"/>
  <c r="J25" i="57"/>
  <c r="J26" i="57"/>
  <c r="J27" i="57"/>
  <c r="J28" i="57"/>
  <c r="J9" i="57"/>
  <c r="I10" i="57"/>
  <c r="I11" i="57"/>
  <c r="I12" i="57"/>
  <c r="I13" i="57"/>
  <c r="I14" i="57"/>
  <c r="I15" i="57"/>
  <c r="I16" i="57"/>
  <c r="I17" i="57"/>
  <c r="I18" i="57"/>
  <c r="I19" i="57"/>
  <c r="I20" i="57"/>
  <c r="I21" i="57"/>
  <c r="I22" i="57"/>
  <c r="I23" i="57"/>
  <c r="I24" i="57"/>
  <c r="I25" i="57"/>
  <c r="I26" i="57"/>
  <c r="I27" i="57"/>
  <c r="I28" i="57"/>
  <c r="I9" i="57"/>
  <c r="H10" i="57"/>
  <c r="H11" i="57"/>
  <c r="H12" i="57"/>
  <c r="H13" i="57"/>
  <c r="H14" i="57"/>
  <c r="H15" i="57"/>
  <c r="H16" i="57"/>
  <c r="H17" i="57"/>
  <c r="H18" i="57"/>
  <c r="H19" i="57"/>
  <c r="H20" i="57"/>
  <c r="H21" i="57"/>
  <c r="H22" i="57"/>
  <c r="H23" i="57"/>
  <c r="H24" i="57"/>
  <c r="H25" i="57"/>
  <c r="H26" i="57"/>
  <c r="H27" i="57"/>
  <c r="H28" i="57"/>
  <c r="H9" i="57"/>
  <c r="F29" i="57"/>
  <c r="E29" i="57"/>
  <c r="C29" i="57"/>
  <c r="I29" i="57" s="1"/>
  <c r="B29" i="57"/>
  <c r="J41" i="57"/>
  <c r="J42" i="57"/>
  <c r="J43" i="57"/>
  <c r="J44" i="57"/>
  <c r="J45" i="57"/>
  <c r="J46" i="57"/>
  <c r="J47" i="57"/>
  <c r="J40" i="57"/>
  <c r="I41" i="57"/>
  <c r="I42" i="57"/>
  <c r="I43" i="57"/>
  <c r="I44" i="57"/>
  <c r="I45" i="57"/>
  <c r="I46" i="57"/>
  <c r="I47" i="57"/>
  <c r="I40" i="57"/>
  <c r="H41" i="57"/>
  <c r="H42" i="57"/>
  <c r="H43" i="57"/>
  <c r="H44" i="57"/>
  <c r="H45" i="57"/>
  <c r="H46" i="57"/>
  <c r="H47" i="57"/>
  <c r="H40" i="57"/>
  <c r="F48" i="57"/>
  <c r="E48" i="57"/>
  <c r="C48" i="57"/>
  <c r="B48" i="57"/>
  <c r="I34" i="7"/>
  <c r="I35" i="7"/>
  <c r="I36" i="7"/>
  <c r="I37" i="7"/>
  <c r="I38" i="7"/>
  <c r="I39" i="7"/>
  <c r="I40" i="7"/>
  <c r="I41" i="7"/>
  <c r="I33" i="7"/>
  <c r="F38" i="7"/>
  <c r="C38" i="7"/>
  <c r="J10" i="7"/>
  <c r="J11" i="7"/>
  <c r="J12" i="7"/>
  <c r="J13" i="7"/>
  <c r="J14" i="7"/>
  <c r="J15" i="7"/>
  <c r="J16" i="7"/>
  <c r="J17" i="7"/>
  <c r="J18" i="7"/>
  <c r="J19" i="7"/>
  <c r="J20" i="7"/>
  <c r="J21" i="7"/>
  <c r="J22" i="7"/>
  <c r="J9" i="7"/>
  <c r="I10" i="7"/>
  <c r="I11" i="7"/>
  <c r="I12" i="7"/>
  <c r="I13" i="7"/>
  <c r="I14" i="7"/>
  <c r="I15" i="7"/>
  <c r="I16" i="7"/>
  <c r="I17" i="7"/>
  <c r="I18" i="7"/>
  <c r="I19" i="7"/>
  <c r="I20" i="7"/>
  <c r="I21" i="7"/>
  <c r="I22" i="7"/>
  <c r="I9" i="7"/>
  <c r="H10" i="7"/>
  <c r="H11" i="7"/>
  <c r="H12" i="7"/>
  <c r="H13" i="7"/>
  <c r="H14" i="7"/>
  <c r="H15" i="7"/>
  <c r="H16" i="7"/>
  <c r="H17" i="7"/>
  <c r="H18" i="7"/>
  <c r="H19" i="7"/>
  <c r="H20" i="7"/>
  <c r="H21" i="7"/>
  <c r="H22" i="7"/>
  <c r="H9" i="7"/>
  <c r="C23" i="7"/>
  <c r="E23" i="7"/>
  <c r="F23" i="7"/>
  <c r="B23" i="7"/>
  <c r="H23" i="7" s="1"/>
  <c r="H29" i="57" l="1"/>
  <c r="J29" i="57"/>
  <c r="H48" i="57"/>
  <c r="I48" i="57"/>
  <c r="I23" i="7"/>
  <c r="J48" i="57"/>
  <c r="J23" i="7"/>
  <c r="G43" i="16"/>
  <c r="F43" i="16"/>
  <c r="C43" i="16"/>
  <c r="B43" i="16"/>
  <c r="J43" i="16" s="1"/>
  <c r="D54" i="16"/>
  <c r="D55" i="16"/>
  <c r="D56" i="16"/>
  <c r="D57" i="16"/>
  <c r="D58" i="16"/>
  <c r="D59" i="16"/>
  <c r="D60" i="16"/>
  <c r="D61" i="16"/>
  <c r="D62" i="16"/>
  <c r="D53" i="16"/>
  <c r="D33" i="17"/>
  <c r="D34" i="17"/>
  <c r="D35" i="17"/>
  <c r="D36" i="17"/>
  <c r="D37" i="17"/>
  <c r="D38" i="17"/>
  <c r="D39" i="17"/>
  <c r="D40" i="17"/>
  <c r="D41" i="17"/>
  <c r="D42" i="17"/>
  <c r="D43" i="17"/>
  <c r="D44" i="17"/>
  <c r="D45" i="17"/>
  <c r="D46" i="17"/>
  <c r="D47" i="17"/>
  <c r="D48" i="17"/>
  <c r="D49" i="17"/>
  <c r="D50" i="17"/>
  <c r="D51" i="17"/>
  <c r="D52" i="17"/>
  <c r="D53" i="17"/>
  <c r="D54" i="17"/>
  <c r="D32" i="17"/>
  <c r="C55" i="17"/>
  <c r="B55" i="17"/>
  <c r="D55" i="17" s="1"/>
  <c r="D8" i="17"/>
  <c r="D9" i="17"/>
  <c r="D10" i="17"/>
  <c r="D11" i="17"/>
  <c r="D12" i="17"/>
  <c r="D13" i="17"/>
  <c r="D14" i="17"/>
  <c r="D15" i="17"/>
  <c r="D16" i="17"/>
  <c r="D17" i="17"/>
  <c r="D18" i="17"/>
  <c r="D19" i="17"/>
  <c r="D20" i="17"/>
  <c r="D21" i="17"/>
  <c r="D22" i="17"/>
  <c r="D7" i="17"/>
  <c r="C23" i="17"/>
  <c r="B23" i="17"/>
  <c r="L10" i="16"/>
  <c r="L11" i="16"/>
  <c r="L12" i="16"/>
  <c r="L14" i="16"/>
  <c r="L15" i="16"/>
  <c r="L16" i="16"/>
  <c r="L17" i="16"/>
  <c r="L18" i="16"/>
  <c r="L19" i="16"/>
  <c r="L20" i="16"/>
  <c r="L21" i="16"/>
  <c r="L22" i="16"/>
  <c r="L23" i="16"/>
  <c r="L24" i="16"/>
  <c r="L25" i="16"/>
  <c r="L26" i="16"/>
  <c r="L27" i="16"/>
  <c r="L9" i="16"/>
  <c r="K10" i="16"/>
  <c r="K11" i="16"/>
  <c r="K12" i="16"/>
  <c r="K13" i="16"/>
  <c r="K14" i="16"/>
  <c r="K15" i="16"/>
  <c r="K16" i="16"/>
  <c r="K17" i="16"/>
  <c r="K18" i="16"/>
  <c r="K19" i="16"/>
  <c r="K20" i="16"/>
  <c r="K21" i="16"/>
  <c r="K22" i="16"/>
  <c r="K23" i="16"/>
  <c r="K24" i="16"/>
  <c r="K25" i="16"/>
  <c r="K26" i="16"/>
  <c r="K27" i="16"/>
  <c r="K9" i="16"/>
  <c r="J10" i="16"/>
  <c r="J11" i="16"/>
  <c r="J12" i="16"/>
  <c r="J13" i="16"/>
  <c r="J14" i="16"/>
  <c r="J15" i="16"/>
  <c r="J16" i="16"/>
  <c r="J17" i="16"/>
  <c r="J18" i="16"/>
  <c r="J19" i="16"/>
  <c r="J20" i="16"/>
  <c r="J21" i="16"/>
  <c r="J22" i="16"/>
  <c r="J23" i="16"/>
  <c r="J24" i="16"/>
  <c r="J25" i="16"/>
  <c r="J26" i="16"/>
  <c r="J27" i="16"/>
  <c r="J9" i="16"/>
  <c r="K43" i="16" l="1"/>
  <c r="D23" i="17"/>
  <c r="H43" i="16"/>
  <c r="D43" i="16"/>
  <c r="L43" i="16" s="1"/>
  <c r="C58" i="23"/>
  <c r="B58" i="23"/>
  <c r="C27" i="23"/>
  <c r="B27" i="23"/>
  <c r="D27" i="23" s="1"/>
  <c r="D28" i="70" l="1"/>
  <c r="D37" i="23"/>
  <c r="D38" i="23"/>
  <c r="D39" i="23"/>
  <c r="D40" i="23"/>
  <c r="D41" i="23"/>
  <c r="D36" i="23"/>
  <c r="C42" i="23"/>
  <c r="B42" i="23"/>
  <c r="D42" i="23" s="1"/>
  <c r="C47" i="58" l="1"/>
  <c r="E47" i="58"/>
  <c r="F47" i="58"/>
  <c r="B47" i="58"/>
  <c r="H47" i="58" l="1"/>
  <c r="J47" i="58"/>
  <c r="I47" i="58"/>
  <c r="P52" i="23" l="1"/>
  <c r="D28" i="68" l="1"/>
  <c r="D27" i="68"/>
  <c r="D26" i="68"/>
  <c r="D25" i="68"/>
  <c r="D24" i="68"/>
  <c r="D23" i="68"/>
  <c r="D22" i="68"/>
  <c r="D21" i="68"/>
  <c r="D20" i="68"/>
  <c r="D19" i="68"/>
  <c r="D18" i="68"/>
  <c r="D17" i="68"/>
  <c r="D16" i="68"/>
  <c r="D15" i="68"/>
  <c r="D14" i="68"/>
  <c r="D13" i="68"/>
  <c r="D12" i="68"/>
  <c r="D11" i="68"/>
  <c r="D10" i="68"/>
  <c r="D9" i="68"/>
  <c r="D8" i="68"/>
</calcChain>
</file>

<file path=xl/sharedStrings.xml><?xml version="1.0" encoding="utf-8"?>
<sst xmlns="http://schemas.openxmlformats.org/spreadsheetml/2006/main" count="528" uniqueCount="322">
  <si>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</si>
  <si>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</si>
  <si>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</si>
  <si>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</si>
  <si>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</si>
  <si>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</si>
  <si>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</si>
  <si>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</si>
  <si>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</si>
  <si>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</si>
  <si>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</si>
  <si>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</si>
  <si>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</si>
  <si>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</si>
  <si>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</si>
  <si>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</si>
  <si>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</si>
  <si>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</si>
  <si>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 xml:space="preserve">     därav personliga företag</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</si>
  <si>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</si>
  <si>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</si>
  <si>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</si>
  <si>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</si>
  <si>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</si>
  <si>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</si>
  <si>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</si>
  <si>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</si>
  <si>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</si>
  <si>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</si>
  <si>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</si>
  <si>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</si>
  <si>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</si>
  <si>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</si>
  <si>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</si>
  <si>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</si>
  <si>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</si>
  <si>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</si>
  <si>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</si>
  <si>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</si>
  <si>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</si>
  <si>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</si>
  <si>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</si>
  <si>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</si>
  <si>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</si>
  <si>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</si>
  <si>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</si>
  <si>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</si>
  <si>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</si>
  <si>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</si>
  <si>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</si>
  <si>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</si>
  <si>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</si>
  <si>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</si>
  <si>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</si>
  <si>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</si>
  <si>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</si>
  <si>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</si>
  <si>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</si>
  <si>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</si>
  <si>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</si>
  <si>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</si>
  <si>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</si>
  <si>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</si>
  <si>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</si>
  <si>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</si>
  <si>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</si>
  <si>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</si>
  <si>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</si>
  <si>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 xml:space="preserve">1) Lastbilar som varit i trafik någon gång under året. </t>
  </si>
  <si>
    <t>Totalt antal körda mil</t>
  </si>
  <si>
    <t>Antal lastbilar</t>
  </si>
  <si>
    <t>Maximilastvikt i kg</t>
  </si>
  <si>
    <t xml:space="preserve">            –        500</t>
  </si>
  <si>
    <t>Kaross</t>
  </si>
  <si>
    <t xml:space="preserve">    därav med kyl / frys</t>
  </si>
  <si>
    <t>Bankebilar</t>
  </si>
  <si>
    <t xml:space="preserve">    därav brandfarlig vätska</t>
  </si>
  <si>
    <t>Utbytbara karosserier och containers</t>
  </si>
  <si>
    <t>Antal bussar</t>
  </si>
  <si>
    <t xml:space="preserve">tillverkningsår </t>
  </si>
  <si>
    <t>Tabell MC1</t>
  </si>
  <si>
    <t>Tabell MC2</t>
  </si>
  <si>
    <t>Cylindervolym</t>
  </si>
  <si>
    <t>Tabell MC3</t>
  </si>
  <si>
    <t>tillverknings-</t>
  </si>
  <si>
    <t xml:space="preserve">    126   -    600</t>
  </si>
  <si>
    <t xml:space="preserve">    601   - 1 000</t>
  </si>
  <si>
    <t>personer</t>
  </si>
  <si>
    <t>Tabell RS1</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</si>
  <si>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</si>
  <si>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</si>
  <si>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</si>
  <si>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</si>
  <si>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</si>
  <si>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</si>
  <si>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</si>
  <si>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</si>
  <si>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</si>
  <si>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</si>
  <si>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</si>
  <si>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</si>
  <si>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</si>
  <si>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</si>
  <si>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</si>
  <si>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</si>
  <si>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</si>
  <si>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</si>
  <si>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</si>
  <si>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</si>
  <si>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</si>
  <si>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</si>
  <si>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</si>
  <si>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</si>
  <si>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</si>
  <si>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</si>
  <si>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</si>
  <si>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</si>
  <si>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</si>
  <si>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</si>
  <si>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</si>
  <si>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</si>
  <si>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 xml:space="preserve">1 001   -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</si>
  <si>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</si>
  <si>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</si>
  <si>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</si>
  <si>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</si>
  <si>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</si>
  <si>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</si>
  <si>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</si>
  <si>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</si>
  <si>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</si>
  <si>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</si>
  <si>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</si>
  <si>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</si>
  <si>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</si>
  <si>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</si>
  <si>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</si>
  <si>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</si>
  <si>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Kontaktperson:</t>
  </si>
  <si>
    <t>Lastbilar</t>
  </si>
  <si>
    <t>Regional statistik</t>
  </si>
  <si>
    <t>1) Personbilar som varit i trafik någon gång under året.</t>
  </si>
  <si>
    <t>Innehåll/Content</t>
  </si>
  <si>
    <t>SCB (producent)</t>
  </si>
  <si>
    <t>Dragfordon</t>
  </si>
  <si>
    <t>Tabell PB2</t>
  </si>
  <si>
    <t>Tabell PB3</t>
  </si>
  <si>
    <t>Tabell PB4</t>
  </si>
  <si>
    <t>Tabell PB5</t>
  </si>
  <si>
    <t>Tabell LB1</t>
  </si>
  <si>
    <t>Tabell LB2</t>
  </si>
  <si>
    <t>Tabell LB3</t>
  </si>
  <si>
    <t>Tabell LB4</t>
  </si>
  <si>
    <t>Tabell LB5</t>
  </si>
  <si>
    <t>Tabell BU1</t>
  </si>
  <si>
    <t>Tabell BU2</t>
  </si>
  <si>
    <t>Tabell BU3</t>
  </si>
  <si>
    <t xml:space="preserve">Tabell PB1 </t>
  </si>
  <si>
    <t xml:space="preserve">Tabell PB2 </t>
  </si>
  <si>
    <t xml:space="preserve">Tabell PB3 </t>
  </si>
  <si>
    <t xml:space="preserve">Tabell PB4 </t>
  </si>
  <si>
    <t xml:space="preserve">Tabell PB5 </t>
  </si>
  <si>
    <t xml:space="preserve">Tabell LB3 </t>
  </si>
  <si>
    <t xml:space="preserve">Tabell LB4 </t>
  </si>
  <si>
    <t>Tabell BU4</t>
  </si>
  <si>
    <t>Tabell MC4</t>
  </si>
  <si>
    <t xml:space="preserve">             -    125</t>
  </si>
  <si>
    <r>
      <t>Bussklass</t>
    </r>
    <r>
      <rPr>
        <vertAlign val="superscript"/>
        <sz val="8"/>
        <rFont val="Arial"/>
        <family val="2"/>
      </rPr>
      <t>1)</t>
    </r>
  </si>
  <si>
    <t>A</t>
  </si>
  <si>
    <t>B</t>
  </si>
  <si>
    <t>I</t>
  </si>
  <si>
    <t>II</t>
  </si>
  <si>
    <t>III</t>
  </si>
  <si>
    <t>1) Bussar som varit i trafik någon gång under året,</t>
  </si>
  <si>
    <r>
      <t xml:space="preserve">Enskild näringsidkare </t>
    </r>
    <r>
      <rPr>
        <sz val="11"/>
        <color rgb="FF000000"/>
        <rFont val="Calibri"/>
        <family val="2"/>
      </rPr>
      <t>(berör tabell PB2)</t>
    </r>
  </si>
  <si>
    <r>
      <t>Karosseri</t>
    </r>
    <r>
      <rPr>
        <sz val="11"/>
        <color rgb="FF000000"/>
        <rFont val="Calibri"/>
        <family val="2"/>
      </rPr>
      <t xml:space="preserve"> (berör tabell LB4) </t>
    </r>
  </si>
  <si>
    <r>
      <t xml:space="preserve">Bussklass </t>
    </r>
    <r>
      <rPr>
        <sz val="11"/>
        <color rgb="FF000000"/>
        <rFont val="Calibri"/>
        <family val="2"/>
      </rPr>
      <t>(berör tabell BU2)</t>
    </r>
  </si>
  <si>
    <t>För fordon som är inrättade för befordran av fler än 22 passagerare utöver föraren finns följande fordonsklasser:</t>
  </si>
  <si>
    <t>Klass I – Fordon som tillverkats med utrymmen för ståplatspassagerare för att medge frekventa förflyttningar av passagerare.</t>
  </si>
  <si>
    <t xml:space="preserve">Klass II – Fordon som huvudsakligen tillverkats för befordran av sittplatspassagerare och som är utformade för att medge befordran av ståplatspassagerare i mittgången och/eller i ett utrymme som inte är större än att det utrymme som upptas för två dubbelsäten. </t>
  </si>
  <si>
    <t xml:space="preserve">Klass III – Fordon som uteslutande tillverkats för befordran av sittplatspassagerare. </t>
  </si>
  <si>
    <t>För fordon som är inrättande för befordran av högst 22 passagerare utöver föraren finns följande fordonsklasser:</t>
  </si>
  <si>
    <t>Klass A – Fordon utformade för befordran av ståplatspassagerare. Ett fordon i denna klass är utrustat med säten och ska ha utrymme för ståplatspassagerare</t>
  </si>
  <si>
    <t xml:space="preserve">Klass B – Fordon som inte är utformade för befordran av ståplatspassagerare. Ett fordon i denna klass saknar utrymme för ståplatspassagerare. </t>
  </si>
  <si>
    <t>1) Motorcyklar som varit i trafik någon gång under året.</t>
  </si>
  <si>
    <t>Medelkörsträcka 
i mil</t>
  </si>
  <si>
    <t xml:space="preserve"> Totalt antal 
körda mil</t>
  </si>
  <si>
    <t>Magnus Nyström</t>
  </si>
  <si>
    <t>tel: 010-479 63 73, e-post: Magnus.nystrom@scb.se</t>
  </si>
  <si>
    <t xml:space="preserve">En enskild näringsidkare är en person som själv driver och ansvarar för ett företag. Enligt bolagsverket är en enskild näringsidkare inte en juridisk person. </t>
  </si>
  <si>
    <t xml:space="preserve">I fordonsregistret redovisas dock alla bolagsformer under juridisk person. </t>
  </si>
  <si>
    <t xml:space="preserve">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t>
  </si>
  <si>
    <t xml:space="preserve">År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skall det nya systemet användas, men förordningen får användas från 2011-08-04. </t>
  </si>
  <si>
    <t xml:space="preserve">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t>
  </si>
  <si>
    <t>Etanol</t>
  </si>
  <si>
    <t>Gas</t>
  </si>
  <si>
    <t>Laddhybrid</t>
  </si>
  <si>
    <t xml:space="preserve">            –   1 600</t>
  </si>
  <si>
    <t>Grupperingen som används är</t>
  </si>
  <si>
    <r>
      <t>Bensin</t>
    </r>
    <r>
      <rPr>
        <sz val="11"/>
        <color rgb="FF000000"/>
        <rFont val="Calibri"/>
        <family val="2"/>
      </rPr>
      <t xml:space="preserve"> - fordon som endast har bensin som drivmedel </t>
    </r>
  </si>
  <si>
    <r>
      <t>Diesel</t>
    </r>
    <r>
      <rPr>
        <sz val="11"/>
        <color rgb="FF000000"/>
        <rFont val="Calibri"/>
        <family val="2"/>
      </rPr>
      <t xml:space="preserve"> - fordon som har diesel, biodiesel eller dessa i kombination med varandra som drivmedel.</t>
    </r>
  </si>
  <si>
    <r>
      <t>El</t>
    </r>
    <r>
      <rPr>
        <sz val="11"/>
        <color rgb="FF000000"/>
        <rFont val="Calibri"/>
        <family val="2"/>
      </rPr>
      <t xml:space="preserve"> - fordon som endast har el som drivmedel </t>
    </r>
  </si>
  <si>
    <r>
      <t>Elhybrid</t>
    </r>
    <r>
      <rPr>
        <sz val="11"/>
        <color rgb="FF000000"/>
        <rFont val="Calibri"/>
        <family val="2"/>
      </rPr>
      <t xml:space="preserve"> -  fordon som har el i kombination med annat bränsle, tex bensin eller diesel, som drivmedel. Elhybrid kan även urskiljas med hjälp av utsläppsklass och/eller elfordon med märkningen el/elhybrid</t>
    </r>
  </si>
  <si>
    <r>
      <t>Laddhybrid</t>
    </r>
    <r>
      <rPr>
        <sz val="11"/>
        <color rgb="FF000000"/>
        <rFont val="Calibri"/>
        <family val="2"/>
      </rPr>
      <t xml:space="preserve"> - fordon som är laddningsbara via eluttag och som har el i kombination med annat bränsle, tex bensin eller diesel, som drivmedel. Laddhybrid kan urskiljas med hjälp av utsläppsklass och/eller elfordon med märkningen laddhybrid</t>
    </r>
  </si>
  <si>
    <r>
      <t>Etanol -</t>
    </r>
    <r>
      <rPr>
        <sz val="11"/>
        <color rgb="FF000000"/>
        <rFont val="Calibri"/>
        <family val="2"/>
      </rPr>
      <t xml:space="preserve">  fordon som har etanol, E85 eller ED95 som första eller andra drivmedel </t>
    </r>
  </si>
  <si>
    <r>
      <t>Gas</t>
    </r>
    <r>
      <rPr>
        <sz val="11"/>
        <color rgb="FF000000"/>
        <rFont val="Calibri"/>
        <family val="2"/>
      </rPr>
      <t xml:space="preserve"> - de fordon som har naturgas, biogas eller metangas som första eller andra drivmedel </t>
    </r>
  </si>
  <si>
    <r>
      <t>Elhybrider</t>
    </r>
    <r>
      <rPr>
        <sz val="11"/>
        <color rgb="FF000000"/>
        <rFont val="Calibri"/>
        <family val="2"/>
      </rPr>
      <t xml:space="preserve">     </t>
    </r>
  </si>
  <si>
    <t>Elhybrider är inte externt laddbara till skillnad från laddhybrider utan laddas under körning genom att återvinna rörelseenergi. Elhybrider Inkluderar även mildhybrider.</t>
  </si>
  <si>
    <r>
      <t xml:space="preserve">"Vanliga" </t>
    </r>
    <r>
      <rPr>
        <sz val="11"/>
        <color rgb="FF000000"/>
        <rFont val="Calibri"/>
        <family val="2"/>
      </rPr>
      <t>elhybrider drivs av en förbrännings- och en elmotor. Elmotorns batteri laddas under körning. Motorerna samverkar eller driver bilen var för sig.</t>
    </r>
  </si>
  <si>
    <t>Antal fordon</t>
  </si>
  <si>
    <t>Statistiken om körsträckor avser kalenderåret och alla fordon som har varit i trafik någon gång under året. Antalet fordon som varit i trafik någon gång under året är högre än den uppgift som redovisas i publikationen Fordon. I publikationen Fordon anges antalet fordon i trafik vid en specifik tidpunkt (årsskiftet).</t>
  </si>
  <si>
    <r>
      <t>Mildhybrider</t>
    </r>
    <r>
      <rPr>
        <i/>
        <sz val="11"/>
        <color theme="1" tint="4.9989318521683403E-2"/>
        <rFont val="Calibri"/>
        <family val="2"/>
      </rPr>
      <t xml:space="preserve"> </t>
    </r>
    <r>
      <rPr>
        <sz val="11"/>
        <color theme="1" tint="4.9989318521683403E-2"/>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</si>
  <si>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t>Elhybrid/Laddhybrid</t>
    </r>
    <r>
      <rPr>
        <vertAlign val="superscript"/>
        <sz val="8"/>
        <color theme="1" tint="4.9989318521683403E-2"/>
        <rFont val="Arial"/>
        <family val="2"/>
      </rPr>
      <t>2)</t>
    </r>
  </si>
  <si>
    <t>1) Bussklasser enligt direktiv 2001/85/EG bilaga I</t>
  </si>
  <si>
    <t>Registrerat drivmedel, inte tvingande att ange fler drivmedel även om fordonet kan drivas med till exempel både bensin och gas. Anger inte vilket drivmedel som faktiskt används.</t>
  </si>
  <si>
    <t>Mer detaljerad information om modellen återfinns i PM2011:4.</t>
  </si>
  <si>
    <t>Statistiken redovisar körsträckor baserade på mätarställningsuppgifter för svenskregistrerade fordon oavsett var de kört</t>
  </si>
  <si>
    <t>Tidsseribrott</t>
  </si>
  <si>
    <t>Körsträckor 2020</t>
  </si>
  <si>
    <t>Vehicle kilometers 2020</t>
  </si>
  <si>
    <t>Total körsträcka</t>
  </si>
  <si>
    <t>Genomsnittlig körsträcka</t>
  </si>
  <si>
    <t>Genomsnittlig</t>
  </si>
  <si>
    <t>daglig körsträcka</t>
  </si>
  <si>
    <t>daglig</t>
  </si>
  <si>
    <t>körsträcka</t>
  </si>
  <si>
    <t xml:space="preserve">Tabell BU1 </t>
  </si>
  <si>
    <t>Ägare/Typ av trafik</t>
  </si>
  <si>
    <t xml:space="preserve">     därav i yrkesmässig trafik</t>
  </si>
  <si>
    <t xml:space="preserve">               i firmabilstrafik</t>
  </si>
  <si>
    <r>
      <t>Körsträckor och antal lastbilar</t>
    </r>
    <r>
      <rPr>
        <b/>
        <vertAlign val="superscript"/>
        <sz val="9"/>
        <rFont val="Arial"/>
        <family val="2"/>
      </rPr>
      <t xml:space="preserve">1) </t>
    </r>
    <r>
      <rPr>
        <b/>
        <sz val="9"/>
        <rFont val="Arial"/>
        <family val="2"/>
      </rPr>
      <t>efter ägare, yrkesmässig trafik, firmabilstrafik och totalvikt år 2020</t>
    </r>
  </si>
  <si>
    <t xml:space="preserve">Tabell MC1 </t>
  </si>
  <si>
    <t>MC: 2021-09-22</t>
  </si>
  <si>
    <r>
      <t xml:space="preserve">Publiceringsdatum: </t>
    </r>
    <r>
      <rPr>
        <sz val="10"/>
        <rFont val="Arial"/>
        <family val="2"/>
      </rPr>
      <t>2021-04-13</t>
    </r>
  </si>
  <si>
    <t>Genomsnittlig körsträcka (mil)</t>
  </si>
  <si>
    <t>Total körsträcka (mil)</t>
  </si>
  <si>
    <t xml:space="preserve">Vehicle kilometers (10 kilometers), number of vehicles in traffic during the year </t>
  </si>
  <si>
    <t>and average kilometers driven in 10 kilometers</t>
  </si>
  <si>
    <r>
      <t>Total körsträcka, antal personbilar</t>
    </r>
    <r>
      <rPr>
        <b/>
        <vertAlign val="superscript"/>
        <sz val="9"/>
        <rFont val="Arial"/>
        <family val="2"/>
      </rPr>
      <t xml:space="preserve">1) </t>
    </r>
    <r>
      <rPr>
        <b/>
        <sz val="9"/>
        <rFont val="Arial"/>
        <family val="2"/>
      </rPr>
      <t>och genomsnittlig körsträcka</t>
    </r>
  </si>
  <si>
    <r>
      <t>Total körsträcka, antal lätta lastbilar</t>
    </r>
    <r>
      <rPr>
        <b/>
        <vertAlign val="superscript"/>
        <sz val="9"/>
        <rFont val="Arial"/>
        <family val="2"/>
      </rPr>
      <t xml:space="preserve">1) </t>
    </r>
    <r>
      <rPr>
        <b/>
        <sz val="9"/>
        <rFont val="Arial"/>
        <family val="2"/>
      </rPr>
      <t>och genomsnittlig körsträcka</t>
    </r>
  </si>
  <si>
    <t xml:space="preserve">Tabell LB1 - Lätta lastbilar </t>
  </si>
  <si>
    <t>Tabell LB2 - Tunga lastbilar</t>
  </si>
  <si>
    <r>
      <t>Total körsträcka, antal tunga lastbilar</t>
    </r>
    <r>
      <rPr>
        <b/>
        <vertAlign val="superscript"/>
        <sz val="9"/>
        <rFont val="Arial"/>
        <family val="2"/>
      </rPr>
      <t xml:space="preserve">1) </t>
    </r>
    <r>
      <rPr>
        <b/>
        <sz val="9"/>
        <rFont val="Arial"/>
        <family val="2"/>
      </rPr>
      <t>och genomsnittlig körsträcka</t>
    </r>
  </si>
  <si>
    <t>Antal lätta lastbilar</t>
  </si>
  <si>
    <t>1) Lätta lastbilar som varit i trafik någon gång under året.</t>
  </si>
  <si>
    <t>Antal tunga lastbilar</t>
  </si>
  <si>
    <t>1) Tunga lastbilar som varit i trafik någon gång under året.</t>
  </si>
  <si>
    <t>10 kilometres driven and number of lorries by owner and used in transport for hire or reward or transport on own account year 2020</t>
  </si>
  <si>
    <r>
      <t>Körsträckor och antal personbilar</t>
    </r>
    <r>
      <rPr>
        <b/>
        <vertAlign val="superscript"/>
        <sz val="9"/>
        <rFont val="Arial"/>
        <family val="2"/>
      </rPr>
      <t>1)</t>
    </r>
    <r>
      <rPr>
        <b/>
        <sz val="9"/>
        <rFont val="Arial"/>
        <family val="2"/>
      </rPr>
      <t xml:space="preserve"> efter tjänstevikt och ägare år 2020</t>
    </r>
  </si>
  <si>
    <t>10 kilometres driven and number of passenger cars, by kerb weight and owner year 2020</t>
  </si>
  <si>
    <r>
      <t>Körsträckor och antal personbilar</t>
    </r>
    <r>
      <rPr>
        <b/>
        <vertAlign val="superscript"/>
        <sz val="9"/>
        <rFont val="Arial"/>
        <family val="2"/>
      </rPr>
      <t xml:space="preserve">1) </t>
    </r>
    <r>
      <rPr>
        <b/>
        <sz val="9"/>
        <rFont val="Arial"/>
        <family val="2"/>
      </rPr>
      <t>efter ägare år 2020</t>
    </r>
  </si>
  <si>
    <t>10 kilometres driven and number of passenger cars by owner year 2020</t>
  </si>
  <si>
    <r>
      <t>Körsträckor och antal personbilar</t>
    </r>
    <r>
      <rPr>
        <b/>
        <vertAlign val="superscript"/>
        <sz val="9"/>
        <rFont val="Arial"/>
        <family val="2"/>
      </rPr>
      <t>1)</t>
    </r>
    <r>
      <rPr>
        <b/>
        <sz val="9"/>
        <rFont val="Arial"/>
        <family val="2"/>
      </rPr>
      <t xml:space="preserve"> efter årsmodell/tillverkningsår och ägare år 2020</t>
    </r>
  </si>
  <si>
    <t>10 kilometres driven and number of passenger cars by year of model/construction and by owner, year 2020</t>
  </si>
  <si>
    <r>
      <t>Körsträckor och antal personbilar</t>
    </r>
    <r>
      <rPr>
        <b/>
        <vertAlign val="superscript"/>
        <sz val="9"/>
        <rFont val="Arial"/>
        <family val="2"/>
      </rPr>
      <t>1)</t>
    </r>
    <r>
      <rPr>
        <b/>
        <sz val="9"/>
        <rFont val="Arial"/>
        <family val="2"/>
      </rPr>
      <t xml:space="preserve"> efter drivmedel och ägare år 2020</t>
    </r>
  </si>
  <si>
    <t>10 kilometres driven and number of passenger cars by fuel and owner year 2020</t>
  </si>
  <si>
    <t>-2002</t>
  </si>
  <si>
    <t>2020-</t>
  </si>
  <si>
    <r>
      <t>Körsträckor och antal lastbilar</t>
    </r>
    <r>
      <rPr>
        <b/>
        <vertAlign val="superscript"/>
        <sz val="9"/>
        <rFont val="Arial"/>
        <family val="2"/>
      </rPr>
      <t>1)</t>
    </r>
    <r>
      <rPr>
        <b/>
        <sz val="9"/>
        <rFont val="Arial"/>
        <family val="2"/>
      </rPr>
      <t xml:space="preserve"> efter årsmodell/tillverkningsår och totalvikt år 2020</t>
    </r>
  </si>
  <si>
    <t>10 kilometres driven and number of lorries by year of model/construction and permissible maximum weight year 2020</t>
  </si>
  <si>
    <r>
      <t>Körsträckor och antal lastbilar</t>
    </r>
    <r>
      <rPr>
        <b/>
        <vertAlign val="superscript"/>
        <sz val="9"/>
        <rFont val="Arial"/>
        <family val="2"/>
      </rPr>
      <t>1)</t>
    </r>
    <r>
      <rPr>
        <b/>
        <sz val="9"/>
        <rFont val="Arial"/>
        <family val="2"/>
      </rPr>
      <t xml:space="preserve"> efter karosseri år 2020</t>
    </r>
  </si>
  <si>
    <t>10 kilometres driven and number of lorries by type of body year 2020</t>
  </si>
  <si>
    <r>
      <t>Körsträckor och antal lastbilar</t>
    </r>
    <r>
      <rPr>
        <b/>
        <vertAlign val="superscript"/>
        <sz val="9"/>
        <rFont val="Arial"/>
        <family val="2"/>
      </rPr>
      <t>1)</t>
    </r>
    <r>
      <rPr>
        <b/>
        <sz val="9"/>
        <rFont val="Arial"/>
        <family val="2"/>
      </rPr>
      <t xml:space="preserve"> efter totalvikt år 2020</t>
    </r>
  </si>
  <si>
    <t>10 kilometres driven and number of lorries by permissible maximum weight year 2020</t>
  </si>
  <si>
    <t>Tabell LB6</t>
  </si>
  <si>
    <r>
      <t>Körsträckor och antal lastbilar</t>
    </r>
    <r>
      <rPr>
        <b/>
        <vertAlign val="superscript"/>
        <sz val="9"/>
        <rFont val="Arial"/>
        <family val="2"/>
      </rPr>
      <t>1)</t>
    </r>
    <r>
      <rPr>
        <b/>
        <sz val="9"/>
        <rFont val="Arial"/>
        <family val="2"/>
      </rPr>
      <t xml:space="preserve"> efter maximilastvikt år 2020</t>
    </r>
  </si>
  <si>
    <t>10 kilometres driven and number of lorries by load capacity year 2020</t>
  </si>
  <si>
    <t>1) Bussar som varit i trafik någon gång under året.</t>
  </si>
  <si>
    <r>
      <t>Körsträckor och antal bussar</t>
    </r>
    <r>
      <rPr>
        <b/>
        <vertAlign val="superscript"/>
        <sz val="9"/>
        <rFont val="Arial"/>
        <family val="2"/>
      </rPr>
      <t>1)</t>
    </r>
    <r>
      <rPr>
        <b/>
        <sz val="9"/>
        <rFont val="Arial"/>
        <family val="2"/>
      </rPr>
      <t xml:space="preserve"> efter årsmodell/tillverkningsår år 2020</t>
    </r>
  </si>
  <si>
    <t>10 kilometres driven and number of buses by year of model/construction year 2020</t>
  </si>
  <si>
    <t>Buses in use according to busclass year 2020</t>
  </si>
  <si>
    <t>Totalt antal     körda mil</t>
  </si>
  <si>
    <r>
      <t>Körsträckor och antal bussar</t>
    </r>
    <r>
      <rPr>
        <b/>
        <vertAlign val="superscript"/>
        <sz val="9"/>
        <rFont val="Arial"/>
        <family val="2"/>
      </rPr>
      <t>1)</t>
    </r>
    <r>
      <rPr>
        <b/>
        <sz val="9"/>
        <rFont val="Arial"/>
        <family val="2"/>
      </rPr>
      <t xml:space="preserve"> efter drivmedel  år 2020</t>
    </r>
  </si>
  <si>
    <t>10 kilometres driven and number of buses by fuel year 2020</t>
  </si>
  <si>
    <t>Average 10 kilometers driven by different kind of vehicles, by county, regarding year 2020</t>
  </si>
  <si>
    <t>Genomsnittlig körsträcka i mil efter län och fordonsslag år 2020</t>
  </si>
  <si>
    <r>
      <t>Körsträckor och antal bussar</t>
    </r>
    <r>
      <rPr>
        <b/>
        <vertAlign val="superscript"/>
        <sz val="9"/>
        <rFont val="Arial"/>
        <family val="2"/>
      </rPr>
      <t>1)</t>
    </r>
    <r>
      <rPr>
        <b/>
        <sz val="9"/>
        <rFont val="Arial"/>
        <family val="2"/>
      </rPr>
      <t xml:space="preserve"> efter bussklass år 2020</t>
    </r>
  </si>
  <si>
    <t>Elfordon</t>
  </si>
  <si>
    <t>Total körsträcka, antal personbilar och genomsnittlig körsträcka</t>
  </si>
  <si>
    <t>Körsträckor och antal personbilar efter tjänstevikt och ägare år 2020</t>
  </si>
  <si>
    <t>Körsträckor och antal personbilar efter ägare år 2020</t>
  </si>
  <si>
    <t>Körsträckor och antal personbilar efter årsmodell/tillverkningsår och ägare år 2020</t>
  </si>
  <si>
    <t>Körsträckor och antal personbilar efter drivmedel och ägare år 2020</t>
  </si>
  <si>
    <t>Tabell LB7</t>
  </si>
  <si>
    <t>Total körsträcka, antal lätta lastbilar och genomsnittlig körsträcka</t>
  </si>
  <si>
    <t>Total körsträcka, antal tunga lastbilar och genomsnittlig körsträcka</t>
  </si>
  <si>
    <t>Körsträckor och antal lastbilar efter årsmodell/tillverkningsår och totalvikt år 2020</t>
  </si>
  <si>
    <t>Körsträckor och antal lastbilar efter ägare, yrkesmässig trafik, firmabilstrafik och totalvikt år 2020</t>
  </si>
  <si>
    <t>Körsträckor och antal lastbilar efter karosseri år 2020</t>
  </si>
  <si>
    <t>Körsträckor och antal lastbilar efter totalvikt år 2020</t>
  </si>
  <si>
    <t>Körsträckor och antal lastbilar efter maximilastvikt år 2020</t>
  </si>
  <si>
    <t>Total körsträcka, antal bussar och genomsnittlig körsträcka</t>
  </si>
  <si>
    <t>Körsträckor och antal bussar efter årsmodell/tillverkningsår år 2020</t>
  </si>
  <si>
    <t>Körsträckor och antal bussar efter bussklass år 2020</t>
  </si>
  <si>
    <t>Körsträckor och antal bussar efter drivmedel  år 2020</t>
  </si>
  <si>
    <t>Total körsträcka, antal fordon och genomsnittlig körsträcka</t>
  </si>
  <si>
    <t>Körsträckor och antal motorcyklar efter årsmodell/tillverkningsår och ägare år 2019</t>
  </si>
  <si>
    <t>Körsträckor och antal motorcyklar efter cylindervolym och ägare år 2019</t>
  </si>
  <si>
    <t>Körsträckor och antal motorcyklar efter ägare år 2019</t>
  </si>
  <si>
    <t>Genomsnittlig körsträcka i mil efter registreringslän och fordonsslag år 2020</t>
  </si>
  <si>
    <t>Ägd av fysisk person</t>
  </si>
  <si>
    <t>Ägd av juridisk person</t>
  </si>
  <si>
    <t>Mindre tidseriebrott mellan 2017 och 2018, metodförändring på grund av ändrade besikningsregler för personbilar och lastbilar.  Den total körsträcka för respektive personbil och lastbil under 201 ökade med mindre än 0,5 procent, vid jämförelse av den gamla och nya metoden.</t>
  </si>
  <si>
    <t>1) Lastbilar som varit i trafik någon gång under året,</t>
  </si>
  <si>
    <t>Statistik 2021:</t>
  </si>
  <si>
    <t>Maria Melkersson</t>
  </si>
  <si>
    <t>tel: 010-414 42 16, e-post: maria.melkersson@trafa.se</t>
  </si>
  <si>
    <r>
      <t>Total körsträcka, antal bussar</t>
    </r>
    <r>
      <rPr>
        <b/>
        <vertAlign val="superscript"/>
        <sz val="9"/>
        <rFont val="Arial"/>
        <family val="2"/>
      </rPr>
      <t xml:space="preserve">1) </t>
    </r>
    <r>
      <rPr>
        <b/>
        <sz val="9"/>
        <rFont val="Arial"/>
        <family val="2"/>
      </rPr>
      <t>och genomsnittlig körsträcka</t>
    </r>
  </si>
  <si>
    <t xml:space="preserve"> </t>
  </si>
  <si>
    <t>2) På grund av hur dessa registrerats i Vägtrafikregistret kan man inte skilja elhybrider från laddhybrider,</t>
  </si>
  <si>
    <t xml:space="preserve">2) Exklusive mildhybrider, se "Mer om statistiken" </t>
  </si>
  <si>
    <r>
      <t>Elhybrid</t>
    </r>
    <r>
      <rPr>
        <vertAlign val="superscript"/>
        <sz val="8"/>
        <rFont val="Arial"/>
        <family val="2"/>
      </rPr>
      <t>2</t>
    </r>
    <r>
      <rPr>
        <vertAlign val="superscript"/>
        <sz val="8"/>
        <color theme="1"/>
        <rFont val="Arial"/>
        <family val="2"/>
      </rPr>
      <t>)</t>
    </r>
  </si>
  <si>
    <t xml:space="preserve">   därav  taxi</t>
  </si>
  <si>
    <t xml:space="preserve">   därav  husbil</t>
  </si>
  <si>
    <r>
      <t>Körsträckor och antal motorcyklar</t>
    </r>
    <r>
      <rPr>
        <b/>
        <vertAlign val="superscript"/>
        <sz val="9"/>
        <rFont val="Arial"/>
        <family val="2"/>
      </rPr>
      <t>1)</t>
    </r>
    <r>
      <rPr>
        <b/>
        <sz val="9"/>
        <rFont val="Arial"/>
        <family val="2"/>
      </rPr>
      <t xml:space="preserve"> efter årsmodell/tillverkningsår och ägare år 2020</t>
    </r>
  </si>
  <si>
    <r>
      <t>Körsträckor och antal motorcyklar</t>
    </r>
    <r>
      <rPr>
        <b/>
        <vertAlign val="superscript"/>
        <sz val="9"/>
        <rFont val="Arial"/>
        <family val="2"/>
      </rPr>
      <t>1)</t>
    </r>
    <r>
      <rPr>
        <b/>
        <sz val="9"/>
        <rFont val="Arial"/>
        <family val="2"/>
      </rPr>
      <t xml:space="preserve"> efter ägare år 2020</t>
    </r>
  </si>
  <si>
    <t>10 Kilometres driven and number of motorcycles by owner year 2020</t>
  </si>
  <si>
    <r>
      <t>Körsträckor och antal motorcyklar</t>
    </r>
    <r>
      <rPr>
        <b/>
        <vertAlign val="superscript"/>
        <sz val="9"/>
        <rFont val="Arial"/>
        <family val="2"/>
      </rPr>
      <t>1)</t>
    </r>
    <r>
      <rPr>
        <b/>
        <sz val="9"/>
        <rFont val="Arial"/>
        <family val="2"/>
      </rPr>
      <t xml:space="preserve"> efter cylindervolym och ägare år 2020</t>
    </r>
  </si>
  <si>
    <t>10 kilometres driven and number of motorcycles by cylinder volume and owner year 2020</t>
  </si>
  <si>
    <r>
      <t>Total körsträcka, antal fordon</t>
    </r>
    <r>
      <rPr>
        <b/>
        <vertAlign val="superscript"/>
        <sz val="9"/>
        <rFont val="Arial"/>
        <family val="2"/>
      </rPr>
      <t xml:space="preserve">1) </t>
    </r>
    <r>
      <rPr>
        <b/>
        <sz val="9"/>
        <rFont val="Arial"/>
        <family val="2"/>
      </rPr>
      <t>och genomsnittlig körsträcka år 2020</t>
    </r>
  </si>
  <si>
    <t>Number of motorcycles and average 10 kilometres driven by year of model/construction and owner year 2020</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</si>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</sst>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00"/>
    <numFmt numFmtId="167" formatCode="0.0%"/>
    <numFmt numFmtId="168" formatCode="#,###,##0"/>
    <numFmt numFmtId="169" formatCode="_-* #,##0\ _k_r_-;\-* #,##0\ _k_r_-;_-* &quot;-&quot;??\ _k_r_-;_-@_-"/>
    <numFmt numFmtId="170" formatCode="_-* #,##0.00000000\ _k_r_-;\-* #,##0.00000000\ _k_r_-;_-* &quot;-&quot;??\ _k_r_-;_-@_-"/>
  </numFmts>
  <fonts count="52" x14ac:knownFonts="1">
    <font>
      <sz val="10"/>
      <name val="Arial"/>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b/>
      <vertAlign val="superscript"/>
      <sz val="9"/>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i/>
      <sz val="10"/>
      <name val="Arial"/>
      <family val="2"/>
    </font>
    <font>
      <sz val="10"/>
      <name val="Helvetica"/>
      <family val="2"/>
    </font>
    <font>
      <b/>
      <sz val="8"/>
      <color indexed="10"/>
      <name val="Arial"/>
      <family val="2"/>
    </font>
    <font>
      <sz val="8"/>
      <color rgb="FF000000"/>
      <name val="Arial"/>
      <family val="2"/>
    </font>
    <font>
      <b/>
      <sz val="11"/>
      <color rgb="FF000000"/>
      <name val="Calibri"/>
      <family val="2"/>
    </font>
    <font>
      <sz val="11"/>
      <color rgb="FF000000"/>
      <name val="Calibri"/>
      <family val="2"/>
    </font>
    <font>
      <sz val="11"/>
      <name val="Calibri"/>
      <family val="2"/>
    </font>
    <font>
      <sz val="11"/>
      <name val="Calibri"/>
      <family val="2"/>
      <scheme val="minor"/>
    </font>
    <font>
      <vertAlign val="superscript"/>
      <sz val="8"/>
      <color theme="1"/>
      <name val="Arial"/>
      <family val="2"/>
    </font>
    <font>
      <b/>
      <i/>
      <sz val="11"/>
      <color rgb="FF000000"/>
      <name val="Calibri"/>
      <family val="2"/>
    </font>
    <font>
      <i/>
      <sz val="11"/>
      <color rgb="FF000000"/>
      <name val="Calibri"/>
      <family val="2"/>
    </font>
    <font>
      <sz val="8"/>
      <name val="Helvetica"/>
      <family val="2"/>
    </font>
    <font>
      <sz val="10"/>
      <color rgb="FFFF0000"/>
      <name val="Arial"/>
      <family val="2"/>
    </font>
    <font>
      <sz val="11"/>
      <color theme="1" tint="4.9989318521683403E-2"/>
      <name val="Calibri"/>
      <family val="2"/>
    </font>
    <font>
      <i/>
      <sz val="11"/>
      <color theme="1" tint="4.9989318521683403E-2"/>
      <name val="Calibri"/>
      <family val="2"/>
    </font>
    <font>
      <sz val="8"/>
      <color theme="1" tint="4.9989318521683403E-2"/>
      <name val="Arial"/>
      <family val="2"/>
    </font>
    <font>
      <vertAlign val="superscript"/>
      <sz val="8"/>
      <color theme="1" tint="4.9989318521683403E-2"/>
      <name val="Arial"/>
      <family val="2"/>
    </font>
    <font>
      <sz val="11"/>
      <color theme="1" tint="4.9989318521683403E-2"/>
      <name val="Calibri"/>
      <family val="2"/>
      <scheme val="minor"/>
    </font>
    <font>
      <b/>
      <sz val="11"/>
      <name val="Calibri"/>
      <family val="2"/>
      <scheme val="minor"/>
    </font>
    <font>
      <b/>
      <sz val="8"/>
      <color rgb="FFFF0000"/>
      <name val="Arial"/>
      <family val="2"/>
    </font>
    <font>
      <b/>
      <sz val="8"/>
      <color theme="0"/>
      <name val="Arial"/>
      <family val="2"/>
    </font>
    <font>
      <sz val="8"/>
      <name val="Arial"/>
      <family val="2"/>
    </font>
    <font>
      <sz val="12"/>
      <name val="Times New Roman"/>
      <family val="1"/>
    </font>
    <font>
      <sz val="8"/>
      <color rgb="FF6E6E73"/>
      <name val="Segoe UI"/>
      <family val="2"/>
    </font>
    <font>
      <sz val="9.5"/>
      <name val="Calibri"/>
      <family val="2"/>
    </font>
    <font>
      <sz val="9"/>
      <color rgb="FF444444"/>
      <name val="Segoe UI"/>
      <family val="2"/>
    </font>
    <font>
      <sz val="11"/>
      <name val="Times New Roman"/>
      <family val="1"/>
    </font>
  </fonts>
  <fills count="6">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14">
    <xf numFmtId="0" fontId="0" fillId="0" borderId="0"/>
    <xf numFmtId="0" fontId="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 fillId="0" borderId="0"/>
    <xf numFmtId="0" fontId="2" fillId="0" borderId="0" applyNumberFormat="0"/>
    <xf numFmtId="0" fontId="4" fillId="0" borderId="0"/>
    <xf numFmtId="9" fontId="2" fillId="0" borderId="0" applyFont="0" applyFill="0" applyBorder="0" applyAlignment="0" applyProtection="0"/>
    <xf numFmtId="168" fontId="5" fillId="2" borderId="0" applyNumberFormat="0" applyBorder="0">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cellStyleXfs>
  <cellXfs count="258">
    <xf numFmtId="0" fontId="0" fillId="0" borderId="0" xfId="0"/>
    <xf numFmtId="0" fontId="6" fillId="0" borderId="0" xfId="0" applyFont="1"/>
    <xf numFmtId="0" fontId="9" fillId="0" borderId="0" xfId="0" applyFont="1"/>
    <xf numFmtId="0" fontId="8" fillId="0" borderId="0" xfId="0" applyFont="1"/>
    <xf numFmtId="0" fontId="7" fillId="0" borderId="0" xfId="0" applyFont="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left"/>
    </xf>
    <xf numFmtId="3" fontId="9" fillId="0" borderId="0" xfId="0" applyNumberFormat="1" applyFont="1"/>
    <xf numFmtId="0" fontId="9" fillId="0" borderId="2" xfId="0" applyFont="1" applyBorder="1" applyAlignment="1">
      <alignment wrapText="1"/>
    </xf>
    <xf numFmtId="0" fontId="10" fillId="0" borderId="0" xfId="0" applyFont="1" applyAlignment="1">
      <alignment vertical="center"/>
    </xf>
    <xf numFmtId="1" fontId="9" fillId="0" borderId="0" xfId="0" applyNumberFormat="1" applyFont="1"/>
    <xf numFmtId="0" fontId="9" fillId="0" borderId="2" xfId="0" applyFont="1" applyBorder="1"/>
    <xf numFmtId="0" fontId="11" fillId="0" borderId="0" xfId="0" applyFont="1"/>
    <xf numFmtId="3" fontId="10" fillId="0" borderId="0" xfId="0" applyNumberFormat="1" applyFont="1"/>
    <xf numFmtId="0" fontId="10" fillId="0" borderId="0" xfId="0" applyFont="1"/>
    <xf numFmtId="0" fontId="9" fillId="0" borderId="2" xfId="0" applyFont="1" applyBorder="1" applyAlignment="1">
      <alignment horizontal="right" wrapText="1"/>
    </xf>
    <xf numFmtId="0" fontId="9" fillId="0" borderId="3" xfId="0" applyFont="1" applyBorder="1" applyAlignment="1">
      <alignment horizontal="left"/>
    </xf>
    <xf numFmtId="0" fontId="11" fillId="0" borderId="0" xfId="0" applyFont="1" applyAlignment="1">
      <alignment horizontal="right"/>
    </xf>
    <xf numFmtId="3" fontId="9" fillId="0" borderId="0" xfId="0" applyNumberFormat="1" applyFont="1" applyAlignment="1">
      <alignment horizontal="right"/>
    </xf>
    <xf numFmtId="3" fontId="10" fillId="0" borderId="0" xfId="0" applyNumberFormat="1" applyFont="1" applyAlignment="1">
      <alignment horizontal="right"/>
    </xf>
    <xf numFmtId="0" fontId="4" fillId="0" borderId="0" xfId="0" applyFont="1" applyAlignment="1">
      <alignment horizontal="left"/>
    </xf>
    <xf numFmtId="0" fontId="4" fillId="0" borderId="2" xfId="0" applyFont="1" applyBorder="1" applyAlignment="1">
      <alignment horizontal="right" wrapText="1"/>
    </xf>
    <xf numFmtId="3" fontId="4" fillId="0" borderId="1" xfId="0" applyNumberFormat="1" applyFont="1" applyBorder="1" applyAlignment="1">
      <alignment horizontal="right"/>
    </xf>
    <xf numFmtId="0" fontId="9" fillId="0" borderId="0" xfId="0" applyFont="1" applyAlignment="1">
      <alignment horizontal="right" wrapText="1"/>
    </xf>
    <xf numFmtId="3" fontId="4" fillId="0" borderId="0" xfId="0" applyNumberFormat="1" applyFont="1" applyAlignment="1">
      <alignment horizontal="right"/>
    </xf>
    <xf numFmtId="3" fontId="17" fillId="0" borderId="0" xfId="0" applyNumberFormat="1" applyFont="1"/>
    <xf numFmtId="0" fontId="10" fillId="0" borderId="0" xfId="0" applyFont="1" applyAlignment="1">
      <alignment horizontal="right"/>
    </xf>
    <xf numFmtId="0" fontId="4" fillId="0" borderId="0" xfId="0" applyFont="1" applyAlignment="1">
      <alignment horizontal="right"/>
    </xf>
    <xf numFmtId="0" fontId="4" fillId="0" borderId="0" xfId="0" applyFont="1" applyAlignment="1">
      <alignment horizontal="right" wrapText="1"/>
    </xf>
    <xf numFmtId="0" fontId="9" fillId="0" borderId="1" xfId="0" applyFont="1" applyBorder="1"/>
    <xf numFmtId="3" fontId="9" fillId="0" borderId="1" xfId="0" applyNumberFormat="1" applyFont="1" applyBorder="1" applyAlignment="1">
      <alignment horizontal="right"/>
    </xf>
    <xf numFmtId="3" fontId="4" fillId="0" borderId="1" xfId="0" applyNumberFormat="1" applyFont="1" applyBorder="1" applyAlignment="1">
      <alignment horizontal="left"/>
    </xf>
    <xf numFmtId="0" fontId="10" fillId="0" borderId="0" xfId="0" applyFont="1" applyAlignment="1">
      <alignment horizontal="left"/>
    </xf>
    <xf numFmtId="0" fontId="4" fillId="0" borderId="0" xfId="0" applyFont="1"/>
    <xf numFmtId="0" fontId="2" fillId="0" borderId="0" xfId="0" applyFont="1"/>
    <xf numFmtId="3" fontId="10" fillId="0" borderId="4" xfId="0" applyNumberFormat="1" applyFont="1" applyBorder="1" applyAlignment="1">
      <alignment horizontal="right"/>
    </xf>
    <xf numFmtId="3" fontId="10" fillId="0" borderId="4" xfId="0" applyNumberFormat="1" applyFont="1" applyBorder="1"/>
    <xf numFmtId="0" fontId="4" fillId="0" borderId="2" xfId="0" applyFont="1" applyBorder="1"/>
    <xf numFmtId="0" fontId="10" fillId="0" borderId="2" xfId="0" applyFont="1" applyBorder="1"/>
    <xf numFmtId="0" fontId="4" fillId="0" borderId="2" xfId="0" applyFont="1" applyBorder="1" applyAlignment="1">
      <alignment horizontal="right"/>
    </xf>
    <xf numFmtId="3" fontId="15" fillId="0" borderId="0" xfId="0" applyNumberFormat="1" applyFont="1" applyAlignment="1">
      <alignment horizontal="right" wrapText="1"/>
    </xf>
    <xf numFmtId="3" fontId="15" fillId="0" borderId="1" xfId="0" applyNumberFormat="1" applyFont="1" applyBorder="1" applyAlignment="1">
      <alignment horizontal="right" wrapText="1"/>
    </xf>
    <xf numFmtId="3" fontId="15" fillId="0" borderId="0" xfId="0" applyNumberFormat="1" applyFont="1" applyAlignment="1">
      <alignment horizontal="right"/>
    </xf>
    <xf numFmtId="3" fontId="4" fillId="0" borderId="1" xfId="0" applyNumberFormat="1" applyFont="1" applyBorder="1" applyAlignment="1">
      <alignment horizontal="right" wrapText="1"/>
    </xf>
    <xf numFmtId="0" fontId="9" fillId="0" borderId="8" xfId="0" applyFont="1" applyBorder="1" applyAlignment="1">
      <alignment horizontal="right" wrapText="1"/>
    </xf>
    <xf numFmtId="0" fontId="16" fillId="0" borderId="0" xfId="0" applyFont="1" applyAlignment="1">
      <alignment horizontal="left"/>
    </xf>
    <xf numFmtId="0" fontId="4" fillId="0" borderId="0" xfId="0" applyFont="1" applyAlignment="1">
      <alignment horizontal="left" wrapText="1"/>
    </xf>
    <xf numFmtId="0" fontId="7" fillId="0" borderId="0" xfId="0" applyFont="1" applyAlignment="1">
      <alignment vertical="center"/>
    </xf>
    <xf numFmtId="3" fontId="4" fillId="0" borderId="0" xfId="0" applyNumberFormat="1" applyFont="1" applyAlignment="1">
      <alignment horizontal="right" wrapText="1"/>
    </xf>
    <xf numFmtId="3" fontId="4" fillId="0" borderId="0" xfId="0" applyNumberFormat="1" applyFont="1"/>
    <xf numFmtId="0" fontId="19" fillId="0" borderId="0" xfId="0" applyFont="1"/>
    <xf numFmtId="0" fontId="20" fillId="0" borderId="0" xfId="0" applyFont="1"/>
    <xf numFmtId="0" fontId="21" fillId="0" borderId="0" xfId="0" applyFont="1"/>
    <xf numFmtId="0" fontId="11" fillId="0" borderId="2" xfId="0" applyFont="1" applyBorder="1" applyAlignment="1">
      <alignment horizontal="right"/>
    </xf>
    <xf numFmtId="0" fontId="9" fillId="0" borderId="8" xfId="0" applyFont="1" applyBorder="1" applyAlignment="1">
      <alignment horizontal="left" wrapText="1"/>
    </xf>
    <xf numFmtId="0" fontId="4" fillId="0" borderId="8" xfId="0" applyFont="1" applyBorder="1" applyAlignment="1">
      <alignment horizontal="left"/>
    </xf>
    <xf numFmtId="0" fontId="7" fillId="0" borderId="0" xfId="0" applyFont="1" applyAlignment="1">
      <alignment horizontal="left"/>
    </xf>
    <xf numFmtId="0" fontId="11" fillId="0" borderId="0" xfId="0" applyFont="1" applyAlignment="1">
      <alignment horizontal="left"/>
    </xf>
    <xf numFmtId="0" fontId="9" fillId="0" borderId="2" xfId="0" applyFont="1" applyBorder="1" applyAlignment="1">
      <alignment horizontal="right"/>
    </xf>
    <xf numFmtId="0" fontId="9" fillId="0" borderId="0" xfId="0" applyFont="1" applyAlignment="1">
      <alignment wrapText="1"/>
    </xf>
    <xf numFmtId="0" fontId="4" fillId="0" borderId="1" xfId="0" applyFont="1" applyBorder="1" applyAlignment="1">
      <alignment horizontal="left"/>
    </xf>
    <xf numFmtId="0" fontId="4" fillId="0" borderId="0" xfId="0" applyFont="1" applyAlignment="1">
      <alignment wrapText="1"/>
    </xf>
    <xf numFmtId="0" fontId="10" fillId="0" borderId="4" xfId="0" applyFont="1" applyBorder="1" applyAlignment="1">
      <alignment horizontal="left"/>
    </xf>
    <xf numFmtId="0" fontId="4" fillId="0" borderId="1" xfId="0" applyFont="1" applyBorder="1"/>
    <xf numFmtId="0" fontId="16" fillId="0" borderId="0" xfId="0" applyFont="1"/>
    <xf numFmtId="0" fontId="9" fillId="0" borderId="2" xfId="0" applyFont="1" applyBorder="1" applyAlignment="1">
      <alignment horizontal="right" vertical="top" wrapText="1"/>
    </xf>
    <xf numFmtId="167" fontId="9" fillId="0" borderId="0" xfId="6" applyNumberFormat="1" applyFont="1"/>
    <xf numFmtId="0" fontId="9" fillId="0" borderId="8" xfId="0" applyFont="1" applyBorder="1" applyAlignment="1">
      <alignment horizontal="right"/>
    </xf>
    <xf numFmtId="3" fontId="9" fillId="0" borderId="0" xfId="0" applyNumberFormat="1" applyFont="1" applyAlignment="1">
      <alignment wrapText="1"/>
    </xf>
    <xf numFmtId="3" fontId="4" fillId="0" borderId="0" xfId="0" applyNumberFormat="1" applyFont="1" applyAlignment="1">
      <alignment wrapText="1"/>
    </xf>
    <xf numFmtId="3" fontId="9" fillId="0" borderId="0" xfId="0" applyNumberFormat="1" applyFont="1" applyAlignment="1">
      <alignment horizontal="right" wrapText="1"/>
    </xf>
    <xf numFmtId="3" fontId="4" fillId="0" borderId="6" xfId="0" applyNumberFormat="1" applyFont="1" applyBorder="1" applyAlignment="1">
      <alignment horizontal="right"/>
    </xf>
    <xf numFmtId="3" fontId="12" fillId="0" borderId="4" xfId="0" applyNumberFormat="1" applyFont="1" applyBorder="1" applyAlignment="1">
      <alignment horizontal="right" vertical="center"/>
    </xf>
    <xf numFmtId="3" fontId="9" fillId="0" borderId="0" xfId="0" applyNumberFormat="1" applyFont="1" applyAlignment="1">
      <alignment horizontal="right" vertical="center"/>
    </xf>
    <xf numFmtId="0" fontId="9" fillId="0" borderId="0" xfId="0" applyFont="1" applyAlignment="1">
      <alignment vertical="center"/>
    </xf>
    <xf numFmtId="0" fontId="9" fillId="0" borderId="8" xfId="0" applyFont="1" applyBorder="1" applyAlignment="1">
      <alignment horizontal="left"/>
    </xf>
    <xf numFmtId="3" fontId="9" fillId="0" borderId="2" xfId="0" applyNumberFormat="1" applyFont="1" applyBorder="1" applyAlignment="1">
      <alignment horizontal="right"/>
    </xf>
    <xf numFmtId="0" fontId="9" fillId="0" borderId="3" xfId="0" applyFont="1" applyBorder="1" applyAlignment="1">
      <alignment horizontal="right"/>
    </xf>
    <xf numFmtId="166" fontId="9" fillId="0" borderId="0" xfId="0" applyNumberFormat="1" applyFont="1" applyAlignment="1">
      <alignment horizontal="right"/>
    </xf>
    <xf numFmtId="0" fontId="9" fillId="0" borderId="5" xfId="0" quotePrefix="1" applyFont="1" applyBorder="1" applyAlignment="1">
      <alignment horizontal="left"/>
    </xf>
    <xf numFmtId="0" fontId="10" fillId="0" borderId="4" xfId="0" applyFont="1" applyBorder="1"/>
    <xf numFmtId="0" fontId="10" fillId="0" borderId="2" xfId="0" applyFont="1" applyBorder="1" applyAlignment="1">
      <alignment horizontal="left"/>
    </xf>
    <xf numFmtId="0" fontId="4" fillId="0" borderId="7" xfId="0" applyFont="1" applyBorder="1" applyAlignment="1">
      <alignment horizontal="left"/>
    </xf>
    <xf numFmtId="0" fontId="4" fillId="0" borderId="1" xfId="0" quotePrefix="1" applyFont="1" applyBorder="1" applyAlignment="1">
      <alignment horizontal="left"/>
    </xf>
    <xf numFmtId="0" fontId="4" fillId="0" borderId="3" xfId="0" applyFont="1" applyBorder="1" applyAlignment="1">
      <alignment horizontal="right"/>
    </xf>
    <xf numFmtId="0" fontId="4" fillId="0" borderId="4" xfId="0" applyFont="1" applyBorder="1" applyAlignment="1">
      <alignment horizontal="left"/>
    </xf>
    <xf numFmtId="3" fontId="12" fillId="0" borderId="2" xfId="0" applyNumberFormat="1" applyFont="1" applyBorder="1" applyAlignment="1">
      <alignment horizontal="right"/>
    </xf>
    <xf numFmtId="10" fontId="9" fillId="0" borderId="0" xfId="6" applyNumberFormat="1" applyFont="1"/>
    <xf numFmtId="0" fontId="10" fillId="0" borderId="2" xfId="0" applyFont="1" applyBorder="1" applyAlignment="1">
      <alignment horizontal="right"/>
    </xf>
    <xf numFmtId="0" fontId="4" fillId="0" borderId="3" xfId="0" applyFont="1" applyBorder="1" applyAlignment="1">
      <alignment wrapText="1"/>
    </xf>
    <xf numFmtId="0" fontId="4" fillId="0" borderId="2" xfId="0" applyFont="1" applyBorder="1" applyAlignment="1">
      <alignment horizontal="right" vertical="top" wrapText="1"/>
    </xf>
    <xf numFmtId="3" fontId="4" fillId="0" borderId="3" xfId="0" applyNumberFormat="1" applyFont="1" applyBorder="1" applyAlignment="1">
      <alignment horizontal="right"/>
    </xf>
    <xf numFmtId="1" fontId="4" fillId="0" borderId="0" xfId="0" applyNumberFormat="1" applyFont="1" applyAlignment="1">
      <alignment horizontal="right"/>
    </xf>
    <xf numFmtId="3" fontId="4" fillId="0" borderId="6" xfId="0" applyNumberFormat="1" applyFont="1" applyBorder="1" applyAlignment="1">
      <alignment horizontal="left"/>
    </xf>
    <xf numFmtId="0" fontId="4" fillId="0" borderId="0" xfId="0" applyFont="1" applyAlignment="1">
      <alignment vertical="center"/>
    </xf>
    <xf numFmtId="3" fontId="4" fillId="0" borderId="0" xfId="0" applyNumberFormat="1" applyFont="1" applyAlignment="1">
      <alignment vertical="center"/>
    </xf>
    <xf numFmtId="1" fontId="0" fillId="0" borderId="0" xfId="0" applyNumberFormat="1"/>
    <xf numFmtId="3" fontId="9" fillId="0" borderId="5" xfId="5" applyNumberFormat="1" applyFont="1" applyBorder="1"/>
    <xf numFmtId="3" fontId="9" fillId="0" borderId="1" xfId="5" applyNumberFormat="1" applyFont="1" applyBorder="1"/>
    <xf numFmtId="3" fontId="9" fillId="0" borderId="1" xfId="5" applyNumberFormat="1" applyFont="1" applyBorder="1" applyAlignment="1">
      <alignment wrapText="1"/>
    </xf>
    <xf numFmtId="0" fontId="9" fillId="0" borderId="0" xfId="0" applyFont="1" applyAlignment="1">
      <alignment horizontal="right" vertical="top" wrapText="1"/>
    </xf>
    <xf numFmtId="0" fontId="4" fillId="0" borderId="0" xfId="0" applyFont="1" applyAlignment="1">
      <alignment horizontal="right" vertical="top" wrapText="1"/>
    </xf>
    <xf numFmtId="0" fontId="4" fillId="0" borderId="5" xfId="0" applyFont="1" applyBorder="1"/>
    <xf numFmtId="3" fontId="4" fillId="0" borderId="5" xfId="0" applyNumberFormat="1" applyFont="1" applyBorder="1" applyAlignment="1">
      <alignment horizontal="right" wrapText="1"/>
    </xf>
    <xf numFmtId="3" fontId="4" fillId="0" borderId="6" xfId="0" applyNumberFormat="1" applyFont="1" applyBorder="1" applyAlignment="1">
      <alignment horizontal="right" wrapText="1"/>
    </xf>
    <xf numFmtId="0" fontId="4" fillId="0" borderId="1" xfId="0" applyFont="1" applyBorder="1" applyAlignment="1">
      <alignment wrapText="1"/>
    </xf>
    <xf numFmtId="3" fontId="12" fillId="0" borderId="4" xfId="0" applyNumberFormat="1" applyFont="1" applyBorder="1" applyAlignment="1">
      <alignment horizontal="right"/>
    </xf>
    <xf numFmtId="0" fontId="15" fillId="0" borderId="0" xfId="0" applyFont="1" applyAlignment="1">
      <alignment horizontal="right"/>
    </xf>
    <xf numFmtId="169" fontId="9" fillId="0" borderId="0" xfId="8" applyNumberFormat="1" applyFont="1"/>
    <xf numFmtId="3" fontId="12" fillId="0" borderId="0" xfId="0" applyNumberFormat="1" applyFont="1" applyAlignment="1">
      <alignment horizontal="right"/>
    </xf>
    <xf numFmtId="165" fontId="15" fillId="0" borderId="0" xfId="0" applyNumberFormat="1" applyFont="1" applyAlignment="1">
      <alignment horizontal="right"/>
    </xf>
    <xf numFmtId="9" fontId="9" fillId="0" borderId="0" xfId="6" applyFont="1"/>
    <xf numFmtId="3" fontId="10" fillId="0" borderId="0" xfId="0" applyNumberFormat="1" applyFont="1" applyAlignment="1">
      <alignment vertical="center"/>
    </xf>
    <xf numFmtId="167" fontId="10" fillId="0" borderId="0" xfId="6" applyNumberFormat="1" applyFont="1"/>
    <xf numFmtId="3" fontId="15" fillId="0" borderId="0" xfId="0" applyNumberFormat="1" applyFont="1"/>
    <xf numFmtId="1" fontId="10" fillId="0" borderId="0" xfId="0" applyNumberFormat="1" applyFont="1"/>
    <xf numFmtId="166" fontId="11" fillId="0" borderId="0" xfId="0" applyNumberFormat="1" applyFont="1" applyAlignment="1">
      <alignment horizontal="right"/>
    </xf>
    <xf numFmtId="0" fontId="4" fillId="0" borderId="3" xfId="0" applyFont="1" applyBorder="1"/>
    <xf numFmtId="1" fontId="9" fillId="0" borderId="0" xfId="0" applyNumberFormat="1" applyFont="1" applyAlignment="1">
      <alignment horizontal="right"/>
    </xf>
    <xf numFmtId="169" fontId="0" fillId="0" borderId="0" xfId="8" applyNumberFormat="1" applyFont="1"/>
    <xf numFmtId="3" fontId="15" fillId="0" borderId="6" xfId="0" applyNumberFormat="1" applyFont="1" applyBorder="1" applyAlignment="1">
      <alignment horizontal="right"/>
    </xf>
    <xf numFmtId="3" fontId="15" fillId="0" borderId="4" xfId="0" applyNumberFormat="1" applyFont="1" applyBorder="1" applyAlignment="1">
      <alignment horizontal="right"/>
    </xf>
    <xf numFmtId="0" fontId="0" fillId="4" borderId="0" xfId="0" applyFill="1"/>
    <xf numFmtId="0" fontId="23" fillId="0" borderId="0" xfId="0" applyFont="1"/>
    <xf numFmtId="0" fontId="24" fillId="0" borderId="0" xfId="0" applyFont="1"/>
    <xf numFmtId="0" fontId="25" fillId="0" borderId="0" xfId="0" applyFont="1"/>
    <xf numFmtId="0" fontId="9" fillId="0" borderId="0" xfId="0" applyFont="1" applyAlignment="1">
      <alignment horizontal="right" vertical="center"/>
    </xf>
    <xf numFmtId="3" fontId="10" fillId="0" borderId="0" xfId="6" applyNumberFormat="1" applyFont="1" applyAlignment="1">
      <alignment vertical="center"/>
    </xf>
    <xf numFmtId="0" fontId="2" fillId="4" borderId="0" xfId="0" applyFont="1" applyFill="1" applyAlignment="1">
      <alignment horizontal="left"/>
    </xf>
    <xf numFmtId="0" fontId="8" fillId="4" borderId="0" xfId="0" applyFont="1" applyFill="1"/>
    <xf numFmtId="0" fontId="26" fillId="0" borderId="0" xfId="0" applyFont="1"/>
    <xf numFmtId="3" fontId="4" fillId="0" borderId="1" xfId="3" applyNumberFormat="1" applyFont="1" applyBorder="1" applyAlignment="1">
      <alignment horizontal="right"/>
    </xf>
    <xf numFmtId="0" fontId="4" fillId="0" borderId="7" xfId="3" applyFont="1" applyBorder="1" applyAlignment="1">
      <alignment horizontal="left"/>
    </xf>
    <xf numFmtId="3" fontId="10" fillId="0" borderId="2" xfId="3" applyNumberFormat="1" applyFont="1" applyBorder="1" applyAlignment="1">
      <alignment horizontal="right"/>
    </xf>
    <xf numFmtId="0" fontId="10" fillId="0" borderId="4" xfId="3" applyFont="1" applyBorder="1"/>
    <xf numFmtId="0" fontId="22" fillId="0" borderId="0" xfId="2" applyAlignment="1" applyProtection="1"/>
    <xf numFmtId="0" fontId="4" fillId="0" borderId="7" xfId="3" quotePrefix="1" applyFont="1" applyBorder="1" applyAlignment="1">
      <alignment horizontal="left"/>
    </xf>
    <xf numFmtId="0" fontId="4" fillId="0" borderId="2" xfId="0" applyFont="1" applyBorder="1" applyAlignment="1">
      <alignment horizontal="left"/>
    </xf>
    <xf numFmtId="0" fontId="0" fillId="0" borderId="0" xfId="0" applyAlignment="1">
      <alignment horizontal="right"/>
    </xf>
    <xf numFmtId="0" fontId="4" fillId="5" borderId="0" xfId="0" applyFont="1" applyFill="1" applyAlignment="1">
      <alignment vertical="center"/>
    </xf>
    <xf numFmtId="0" fontId="27" fillId="0" borderId="0" xfId="0" applyFont="1" applyAlignment="1">
      <alignment horizontal="left"/>
    </xf>
    <xf numFmtId="3" fontId="10" fillId="0" borderId="2" xfId="0" applyNumberFormat="1" applyFont="1" applyBorder="1" applyAlignment="1">
      <alignment horizontal="right" wrapText="1"/>
    </xf>
    <xf numFmtId="0" fontId="28" fillId="0" borderId="0" xfId="0" applyFont="1" applyAlignment="1">
      <alignment vertical="center"/>
    </xf>
    <xf numFmtId="0" fontId="29" fillId="0" borderId="9" xfId="0" applyFont="1" applyBorder="1" applyAlignment="1">
      <alignment wrapText="1"/>
    </xf>
    <xf numFmtId="0" fontId="30" fillId="0" borderId="9" xfId="0" applyFont="1" applyBorder="1" applyAlignment="1">
      <alignment wrapText="1"/>
    </xf>
    <xf numFmtId="0" fontId="31" fillId="0" borderId="9" xfId="0" applyFont="1" applyBorder="1"/>
    <xf numFmtId="0" fontId="4" fillId="0" borderId="0" xfId="0" applyFont="1" applyAlignment="1">
      <alignment horizontal="right" vertical="center"/>
    </xf>
    <xf numFmtId="3" fontId="23" fillId="0" borderId="0" xfId="0" applyNumberFormat="1" applyFont="1" applyAlignment="1">
      <alignment horizontal="right"/>
    </xf>
    <xf numFmtId="3" fontId="10" fillId="0" borderId="4" xfId="8" applyNumberFormat="1" applyFont="1" applyBorder="1"/>
    <xf numFmtId="0" fontId="4" fillId="0" borderId="0" xfId="0" applyFont="1" applyFill="1"/>
    <xf numFmtId="170" fontId="6" fillId="0" borderId="0" xfId="8" applyNumberFormat="1" applyFont="1"/>
    <xf numFmtId="0" fontId="4" fillId="0" borderId="0" xfId="0" applyFont="1" applyBorder="1" applyAlignment="1">
      <alignment horizontal="left"/>
    </xf>
    <xf numFmtId="3" fontId="4" fillId="0" borderId="1" xfId="8" applyNumberFormat="1" applyFont="1" applyBorder="1"/>
    <xf numFmtId="0" fontId="32" fillId="0" borderId="9" xfId="0" applyFont="1" applyBorder="1" applyAlignment="1">
      <alignment wrapText="1"/>
    </xf>
    <xf numFmtId="0" fontId="34" fillId="0" borderId="9" xfId="0" applyFont="1" applyBorder="1" applyAlignment="1">
      <alignment wrapText="1"/>
    </xf>
    <xf numFmtId="0" fontId="35" fillId="0" borderId="9" xfId="0" applyFont="1" applyBorder="1" applyAlignment="1">
      <alignment wrapText="1"/>
    </xf>
    <xf numFmtId="0" fontId="0" fillId="0" borderId="10" xfId="0" applyBorder="1" applyAlignment="1">
      <alignment wrapText="1"/>
    </xf>
    <xf numFmtId="3" fontId="15" fillId="0" borderId="6" xfId="0" applyNumberFormat="1" applyFont="1" applyBorder="1" applyAlignment="1">
      <alignment horizontal="left"/>
    </xf>
    <xf numFmtId="3" fontId="15" fillId="0" borderId="4" xfId="0" applyNumberFormat="1" applyFont="1" applyBorder="1" applyAlignment="1">
      <alignment horizontal="left"/>
    </xf>
    <xf numFmtId="0" fontId="9" fillId="0" borderId="3" xfId="0" applyFont="1" applyBorder="1" applyAlignment="1">
      <alignment wrapText="1"/>
    </xf>
    <xf numFmtId="0" fontId="9" fillId="0" borderId="3" xfId="0" applyFont="1" applyBorder="1" applyAlignment="1">
      <alignment horizontal="left" wrapText="1"/>
    </xf>
    <xf numFmtId="0" fontId="4" fillId="0" borderId="1" xfId="0" applyNumberFormat="1" applyFont="1" applyBorder="1" applyAlignment="1">
      <alignment horizontal="left"/>
    </xf>
    <xf numFmtId="0" fontId="36" fillId="0" borderId="0" xfId="0" applyFont="1" applyAlignment="1">
      <alignment horizontal="left"/>
    </xf>
    <xf numFmtId="0" fontId="22" fillId="0" borderId="0" xfId="2" applyFont="1" applyAlignment="1" applyProtection="1"/>
    <xf numFmtId="167" fontId="10" fillId="0" borderId="0" xfId="6" applyNumberFormat="1" applyFont="1" applyAlignment="1">
      <alignment vertical="center"/>
    </xf>
    <xf numFmtId="0" fontId="37" fillId="0" borderId="0" xfId="0" applyFont="1"/>
    <xf numFmtId="169" fontId="37" fillId="0" borderId="0" xfId="0" applyNumberFormat="1" applyFont="1"/>
    <xf numFmtId="0" fontId="24" fillId="0" borderId="0" xfId="0" applyFont="1" applyAlignment="1">
      <alignment horizontal="left"/>
    </xf>
    <xf numFmtId="0" fontId="38" fillId="0" borderId="9" xfId="0" applyFont="1" applyBorder="1" applyAlignment="1">
      <alignment wrapText="1"/>
    </xf>
    <xf numFmtId="0" fontId="40" fillId="0" borderId="0" xfId="0" applyFont="1"/>
    <xf numFmtId="3" fontId="40" fillId="0" borderId="0" xfId="0" applyNumberFormat="1" applyFont="1" applyAlignment="1">
      <alignment horizontal="right"/>
    </xf>
    <xf numFmtId="0" fontId="40" fillId="0" borderId="0" xfId="0" applyFont="1" applyAlignment="1">
      <alignment horizontal="right"/>
    </xf>
    <xf numFmtId="0" fontId="40" fillId="0" borderId="0" xfId="0" applyFont="1" applyAlignment="1">
      <alignment horizontal="left"/>
    </xf>
    <xf numFmtId="3" fontId="4" fillId="0" borderId="2" xfId="0" applyNumberFormat="1" applyFont="1" applyBorder="1" applyAlignment="1">
      <alignment horizontal="right"/>
    </xf>
    <xf numFmtId="0" fontId="42" fillId="0" borderId="9" xfId="0" applyFont="1" applyBorder="1" applyAlignment="1">
      <alignment wrapText="1"/>
    </xf>
    <xf numFmtId="0" fontId="32" fillId="0" borderId="9" xfId="0" applyFont="1" applyBorder="1"/>
    <xf numFmtId="0" fontId="43" fillId="0" borderId="9" xfId="0" applyFont="1" applyBorder="1"/>
    <xf numFmtId="0" fontId="0" fillId="0" borderId="2" xfId="0" applyBorder="1"/>
    <xf numFmtId="0" fontId="4" fillId="0" borderId="3" xfId="0" applyFont="1" applyBorder="1" applyAlignment="1">
      <alignment horizontal="right" wrapText="1"/>
    </xf>
    <xf numFmtId="0" fontId="4" fillId="0" borderId="6" xfId="0" applyFont="1" applyBorder="1" applyAlignment="1">
      <alignment horizontal="left"/>
    </xf>
    <xf numFmtId="3" fontId="4" fillId="0" borderId="4" xfId="0" applyNumberFormat="1" applyFont="1" applyBorder="1" applyAlignment="1">
      <alignment horizontal="right"/>
    </xf>
    <xf numFmtId="0" fontId="9" fillId="0" borderId="0" xfId="0" applyFont="1" applyBorder="1"/>
    <xf numFmtId="3" fontId="9" fillId="0" borderId="0" xfId="0" applyNumberFormat="1" applyFont="1" applyBorder="1" applyAlignment="1">
      <alignment horizontal="right"/>
    </xf>
    <xf numFmtId="3" fontId="15" fillId="0" borderId="0" xfId="0" applyNumberFormat="1" applyFont="1" applyBorder="1" applyAlignment="1">
      <alignment horizontal="right"/>
    </xf>
    <xf numFmtId="0" fontId="9" fillId="0" borderId="0" xfId="0" applyFont="1" applyBorder="1" applyAlignment="1">
      <alignment horizontal="right"/>
    </xf>
    <xf numFmtId="0" fontId="9" fillId="0" borderId="0" xfId="0" applyFont="1" applyBorder="1" applyAlignment="1">
      <alignment horizontal="center"/>
    </xf>
    <xf numFmtId="3" fontId="4" fillId="0" borderId="0" xfId="0" applyNumberFormat="1" applyFont="1" applyBorder="1" applyAlignment="1">
      <alignment horizontal="right"/>
    </xf>
    <xf numFmtId="3" fontId="10" fillId="0" borderId="0" xfId="0" applyNumberFormat="1" applyFont="1" applyBorder="1" applyAlignment="1">
      <alignment horizontal="right"/>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horizontal="right" vertical="top" wrapText="1"/>
    </xf>
    <xf numFmtId="3" fontId="4" fillId="0" borderId="0" xfId="0" applyNumberFormat="1" applyFont="1" applyBorder="1" applyAlignment="1">
      <alignment horizontal="right" wrapText="1"/>
    </xf>
    <xf numFmtId="0" fontId="4" fillId="0" borderId="2" xfId="0" applyFont="1" applyFill="1" applyBorder="1"/>
    <xf numFmtId="0" fontId="4" fillId="0" borderId="0" xfId="0" applyFont="1" applyBorder="1" applyAlignment="1"/>
    <xf numFmtId="0" fontId="9" fillId="0" borderId="0" xfId="0" applyFont="1" applyBorder="1" applyAlignment="1">
      <alignment horizontal="left" wrapText="1"/>
    </xf>
    <xf numFmtId="0" fontId="4" fillId="0" borderId="2" xfId="0" applyFont="1" applyBorder="1" applyAlignment="1"/>
    <xf numFmtId="0" fontId="9" fillId="0" borderId="2" xfId="0" applyFont="1" applyBorder="1" applyAlignment="1">
      <alignment horizontal="left" wrapText="1"/>
    </xf>
    <xf numFmtId="0" fontId="4" fillId="0" borderId="8" xfId="0" applyFont="1" applyBorder="1" applyAlignment="1"/>
    <xf numFmtId="0" fontId="23" fillId="0" borderId="0" xfId="0" applyFont="1" applyAlignment="1">
      <alignment horizontal="right"/>
    </xf>
    <xf numFmtId="0" fontId="23" fillId="0" borderId="0" xfId="0" applyFont="1" applyAlignment="1">
      <alignment horizontal="left"/>
    </xf>
    <xf numFmtId="3" fontId="4" fillId="0" borderId="7" xfId="0" applyNumberFormat="1" applyFont="1" applyBorder="1" applyAlignment="1">
      <alignment horizontal="right"/>
    </xf>
    <xf numFmtId="3" fontId="4" fillId="0" borderId="4" xfId="0" applyNumberFormat="1" applyFont="1" applyFill="1" applyBorder="1" applyAlignment="1">
      <alignment horizontal="left"/>
    </xf>
    <xf numFmtId="0" fontId="7" fillId="0" borderId="0" xfId="0" applyFont="1" applyFill="1"/>
    <xf numFmtId="0" fontId="10" fillId="0" borderId="0" xfId="0" applyFont="1" applyFill="1"/>
    <xf numFmtId="3" fontId="4" fillId="0" borderId="1" xfId="0" quotePrefix="1" applyNumberFormat="1" applyFont="1" applyBorder="1" applyAlignment="1">
      <alignment horizontal="left"/>
    </xf>
    <xf numFmtId="0" fontId="9" fillId="0" borderId="0" xfId="0" applyFont="1" applyFill="1"/>
    <xf numFmtId="0" fontId="9" fillId="0" borderId="2" xfId="0" applyFont="1" applyFill="1" applyBorder="1"/>
    <xf numFmtId="0" fontId="4" fillId="0" borderId="0" xfId="0" applyFont="1" applyFill="1" applyAlignment="1">
      <alignment wrapText="1"/>
    </xf>
    <xf numFmtId="3" fontId="4" fillId="0" borderId="1" xfId="0" applyNumberFormat="1" applyFont="1" applyFill="1" applyBorder="1" applyAlignment="1">
      <alignment horizontal="right"/>
    </xf>
    <xf numFmtId="0" fontId="23" fillId="0" borderId="0" xfId="0" applyFont="1" applyFill="1"/>
    <xf numFmtId="3" fontId="9" fillId="0" borderId="0" xfId="0" applyNumberFormat="1" applyFont="1" applyFill="1"/>
    <xf numFmtId="0" fontId="10" fillId="0" borderId="0" xfId="0" applyFont="1" applyFill="1" applyAlignment="1">
      <alignment vertical="center"/>
    </xf>
    <xf numFmtId="0" fontId="0" fillId="0" borderId="0" xfId="0" applyFill="1"/>
    <xf numFmtId="0" fontId="9" fillId="0" borderId="0" xfId="0" applyFont="1" applyBorder="1" applyAlignment="1">
      <alignment horizontal="right" wrapText="1"/>
    </xf>
    <xf numFmtId="0" fontId="4" fillId="0" borderId="2" xfId="0" applyFont="1" applyFill="1" applyBorder="1" applyAlignment="1">
      <alignment wrapText="1"/>
    </xf>
    <xf numFmtId="0" fontId="23" fillId="0" borderId="0" xfId="0" applyFont="1" applyBorder="1" applyAlignment="1">
      <alignment horizontal="right" wrapText="1"/>
    </xf>
    <xf numFmtId="3" fontId="23" fillId="0" borderId="0" xfId="0" applyNumberFormat="1" applyFont="1" applyBorder="1" applyAlignment="1">
      <alignment horizontal="right"/>
    </xf>
    <xf numFmtId="3" fontId="44" fillId="0" borderId="0" xfId="0" applyNumberFormat="1" applyFont="1" applyBorder="1" applyAlignment="1">
      <alignment horizontal="right" wrapText="1"/>
    </xf>
    <xf numFmtId="3" fontId="10" fillId="0" borderId="0" xfId="0" applyNumberFormat="1" applyFont="1" applyBorder="1" applyAlignment="1">
      <alignment horizontal="right" wrapText="1"/>
    </xf>
    <xf numFmtId="0" fontId="10" fillId="0" borderId="0" xfId="0" applyFont="1" applyBorder="1"/>
    <xf numFmtId="3" fontId="15" fillId="0" borderId="6" xfId="0" applyNumberFormat="1" applyFont="1" applyBorder="1" applyAlignment="1">
      <alignment horizontal="right" wrapText="1"/>
    </xf>
    <xf numFmtId="3" fontId="12" fillId="0" borderId="4" xfId="0" applyNumberFormat="1" applyFont="1" applyBorder="1" applyAlignment="1">
      <alignment horizontal="right" wrapText="1"/>
    </xf>
    <xf numFmtId="0" fontId="4" fillId="0" borderId="0" xfId="0" applyFont="1" applyBorder="1" applyAlignment="1">
      <alignment horizontal="right"/>
    </xf>
    <xf numFmtId="0" fontId="11" fillId="0" borderId="0" xfId="0" applyFont="1" applyBorder="1" applyAlignment="1">
      <alignment horizontal="right"/>
    </xf>
    <xf numFmtId="3" fontId="10" fillId="0" borderId="0" xfId="0" applyNumberFormat="1" applyFont="1" applyBorder="1"/>
    <xf numFmtId="0" fontId="45" fillId="0" borderId="0" xfId="0" applyFont="1" applyFill="1" applyAlignment="1">
      <alignment horizontal="left"/>
    </xf>
    <xf numFmtId="0" fontId="10" fillId="0" borderId="0" xfId="0" applyFont="1" applyFill="1" applyAlignment="1">
      <alignment horizontal="right"/>
    </xf>
    <xf numFmtId="0" fontId="4" fillId="0" borderId="0" xfId="0" applyFont="1" applyFill="1" applyAlignment="1">
      <alignment horizontal="right"/>
    </xf>
    <xf numFmtId="169" fontId="4" fillId="0" borderId="1" xfId="8" applyNumberFormat="1" applyFont="1" applyBorder="1" applyAlignment="1">
      <alignment horizontal="right"/>
    </xf>
    <xf numFmtId="169" fontId="10" fillId="0" borderId="4" xfId="8" applyNumberFormat="1" applyFont="1" applyBorder="1" applyAlignment="1">
      <alignment horizontal="right"/>
    </xf>
    <xf numFmtId="3" fontId="9" fillId="0" borderId="4" xfId="0" applyNumberFormat="1" applyFont="1" applyBorder="1"/>
    <xf numFmtId="3" fontId="8" fillId="4" borderId="0" xfId="0" applyNumberFormat="1" applyFont="1" applyFill="1"/>
    <xf numFmtId="3" fontId="0" fillId="0" borderId="0" xfId="0" applyNumberFormat="1"/>
    <xf numFmtId="0" fontId="2"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vertical="center"/>
    </xf>
    <xf numFmtId="0" fontId="29" fillId="0" borderId="0" xfId="0" applyFont="1" applyAlignment="1">
      <alignment vertical="center"/>
    </xf>
    <xf numFmtId="0" fontId="51"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30" fillId="0" borderId="0" xfId="0" applyFont="1" applyAlignment="1">
      <alignment vertical="center"/>
    </xf>
    <xf numFmtId="3" fontId="10" fillId="0" borderId="4" xfId="0" applyNumberFormat="1" applyFont="1" applyFill="1" applyBorder="1"/>
    <xf numFmtId="3" fontId="10" fillId="0" borderId="2" xfId="3" applyNumberFormat="1" applyFont="1" applyFill="1" applyBorder="1" applyAlignment="1">
      <alignment horizontal="right"/>
    </xf>
    <xf numFmtId="3" fontId="4" fillId="0" borderId="6" xfId="0" applyNumberFormat="1" applyFont="1" applyFill="1" applyBorder="1" applyAlignment="1">
      <alignment horizontal="right"/>
    </xf>
    <xf numFmtId="0" fontId="18" fillId="3" borderId="0" xfId="0" applyFont="1" applyFill="1" applyAlignment="1">
      <alignment horizontal="center" vertical="center"/>
    </xf>
    <xf numFmtId="0" fontId="0" fillId="0" borderId="0" xfId="0" applyAlignment="1">
      <alignment horizontal="center" vertical="center"/>
    </xf>
    <xf numFmtId="0" fontId="9" fillId="0" borderId="3" xfId="0" applyFont="1" applyBorder="1" applyAlignment="1">
      <alignment horizontal="center"/>
    </xf>
    <xf numFmtId="0" fontId="4" fillId="0" borderId="3" xfId="0" applyFont="1" applyBorder="1" applyAlignment="1">
      <alignment horizontal="center"/>
    </xf>
    <xf numFmtId="0" fontId="10" fillId="0" borderId="0" xfId="0" applyFont="1" applyFill="1" applyAlignment="1">
      <alignment horizontal="left"/>
    </xf>
    <xf numFmtId="0" fontId="0" fillId="0" borderId="2" xfId="0" applyBorder="1" applyAlignment="1">
      <alignment horizontal="left"/>
    </xf>
    <xf numFmtId="0" fontId="4" fillId="0" borderId="3" xfId="0" applyFont="1" applyBorder="1" applyAlignment="1">
      <alignment horizontal="left" wrapText="1"/>
    </xf>
    <xf numFmtId="3" fontId="4" fillId="0" borderId="4" xfId="0" applyNumberFormat="1" applyFont="1" applyBorder="1" applyAlignment="1">
      <alignment horizontal="left"/>
    </xf>
    <xf numFmtId="0" fontId="0" fillId="0" borderId="0" xfId="0" applyAlignment="1">
      <alignment horizontal="left"/>
    </xf>
    <xf numFmtId="3" fontId="14" fillId="0" borderId="1" xfId="0" applyNumberFormat="1" applyFont="1" applyBorder="1" applyAlignment="1">
      <alignment horizontal="left"/>
    </xf>
  </cellXfs>
  <cellStyles count="14">
    <cellStyle name="Följde hyperlänken" xfId="1" xr:uid="{00000000-0005-0000-0000-000000000000}"/>
    <cellStyle name="Hyperlänk" xfId="2" builtinId="8"/>
    <cellStyle name="Normal" xfId="0" builtinId="0"/>
    <cellStyle name="Normal 2" xfId="3" xr:uid="{00000000-0005-0000-0000-000003000000}"/>
    <cellStyle name="Normal 3" xfId="4" xr:uid="{00000000-0005-0000-0000-000004000000}"/>
    <cellStyle name="Normal 4" xfId="12" xr:uid="{00000000-0005-0000-0000-000005000000}"/>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9</xdr:col>
      <xdr:colOff>571500</xdr:colOff>
      <xdr:row>10</xdr:row>
      <xdr:rowOff>190500</xdr:rowOff>
    </xdr:to>
    <xdr:pic>
      <xdr:nvPicPr>
        <xdr:cNvPr id="6" name="Bildobjekt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14850" y="1704975"/>
          <a:ext cx="1790700" cy="352425"/>
        </a:xfrm>
        <a:prstGeom prst="rect">
          <a:avLst/>
        </a:prstGeom>
      </xdr:spPr>
    </xdr:pic>
    <xdr:clientData/>
  </xdr:twoCellAnchor>
  <xdr:twoCellAnchor editAs="oneCell">
    <xdr:from>
      <xdr:col>0</xdr:col>
      <xdr:colOff>581025</xdr:colOff>
      <xdr:row>3</xdr:row>
      <xdr:rowOff>152400</xdr:rowOff>
    </xdr:from>
    <xdr:to>
      <xdr:col>3</xdr:col>
      <xdr:colOff>410706</xdr:colOff>
      <xdr:row>7</xdr:row>
      <xdr:rowOff>86843</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1025" y="885825"/>
          <a:ext cx="1906131" cy="5821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31</xdr:row>
          <xdr:rowOff>104775</xdr:rowOff>
        </xdr:from>
        <xdr:to>
          <xdr:col>1</xdr:col>
          <xdr:colOff>533400</xdr:colOff>
          <xdr:row>33</xdr:row>
          <xdr:rowOff>9525</xdr:rowOff>
        </xdr:to>
        <xdr:sp macro="" textlink="">
          <xdr:nvSpPr>
            <xdr:cNvPr id="67585" name="Object 1" hidden="1">
              <a:extLst>
                <a:ext uri="{63B3BB69-23CF-44E3-9099-C40C66FF867C}">
                  <a14:compatExt spid="_x0000_s67585"/>
                </a:ext>
                <a:ext uri="{FF2B5EF4-FFF2-40B4-BE49-F238E27FC236}">
                  <a16:creationId xmlns:a16="http://schemas.microsoft.com/office/drawing/2014/main" id="{00000000-0008-0000-0B00-0000010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C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46" name="Bild 1" hidden="1">
              <a:extLst>
                <a:ext uri="{63B3BB69-23CF-44E3-9099-C40C66FF867C}">
                  <a14:compatExt spid="_x0000_s57346"/>
                </a:ext>
                <a:ext uri="{FF2B5EF4-FFF2-40B4-BE49-F238E27FC236}">
                  <a16:creationId xmlns:a16="http://schemas.microsoft.com/office/drawing/2014/main" id="{00000000-0008-0000-0C00-00000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47" name="Object 3" hidden="1">
              <a:extLst>
                <a:ext uri="{63B3BB69-23CF-44E3-9099-C40C66FF867C}">
                  <a14:compatExt spid="_x0000_s57347"/>
                </a:ext>
                <a:ext uri="{FF2B5EF4-FFF2-40B4-BE49-F238E27FC236}">
                  <a16:creationId xmlns:a16="http://schemas.microsoft.com/office/drawing/2014/main" id="{00000000-0008-0000-0C00-00000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3" name="Object 9" hidden="1">
              <a:extLst>
                <a:ext uri="{63B3BB69-23CF-44E3-9099-C40C66FF867C}">
                  <a14:compatExt spid="_x0000_s57353"/>
                </a:ext>
                <a:ext uri="{FF2B5EF4-FFF2-40B4-BE49-F238E27FC236}">
                  <a16:creationId xmlns:a16="http://schemas.microsoft.com/office/drawing/2014/main" id="{00000000-0008-0000-0C00-00000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4" name="Bild 3" hidden="1">
              <a:extLst>
                <a:ext uri="{63B3BB69-23CF-44E3-9099-C40C66FF867C}">
                  <a14:compatExt spid="_x0000_s57354"/>
                </a:ext>
                <a:ext uri="{FF2B5EF4-FFF2-40B4-BE49-F238E27FC236}">
                  <a16:creationId xmlns:a16="http://schemas.microsoft.com/office/drawing/2014/main" id="{00000000-0008-0000-0C00-00000A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C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56" name="Bild 1" hidden="1">
              <a:extLst>
                <a:ext uri="{63B3BB69-23CF-44E3-9099-C40C66FF867C}">
                  <a14:compatExt spid="_x0000_s57356"/>
                </a:ext>
                <a:ext uri="{FF2B5EF4-FFF2-40B4-BE49-F238E27FC236}">
                  <a16:creationId xmlns:a16="http://schemas.microsoft.com/office/drawing/2014/main" id="{00000000-0008-0000-0C00-00000C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57" name="Object 13" hidden="1">
              <a:extLst>
                <a:ext uri="{63B3BB69-23CF-44E3-9099-C40C66FF867C}">
                  <a14:compatExt spid="_x0000_s57357"/>
                </a:ext>
                <a:ext uri="{FF2B5EF4-FFF2-40B4-BE49-F238E27FC236}">
                  <a16:creationId xmlns:a16="http://schemas.microsoft.com/office/drawing/2014/main" id="{00000000-0008-0000-0C00-00000D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58" name="Object 14" hidden="1">
              <a:extLst>
                <a:ext uri="{63B3BB69-23CF-44E3-9099-C40C66FF867C}">
                  <a14:compatExt spid="_x0000_s57358"/>
                </a:ext>
                <a:ext uri="{FF2B5EF4-FFF2-40B4-BE49-F238E27FC236}">
                  <a16:creationId xmlns:a16="http://schemas.microsoft.com/office/drawing/2014/main" id="{00000000-0008-0000-0C00-00000E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59" name="Bild 3" hidden="1">
              <a:extLst>
                <a:ext uri="{63B3BB69-23CF-44E3-9099-C40C66FF867C}">
                  <a14:compatExt spid="_x0000_s57359"/>
                </a:ext>
                <a:ext uri="{FF2B5EF4-FFF2-40B4-BE49-F238E27FC236}">
                  <a16:creationId xmlns:a16="http://schemas.microsoft.com/office/drawing/2014/main" id="{00000000-0008-0000-0C00-00000F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C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61" name="Bild 1" hidden="1">
              <a:extLst>
                <a:ext uri="{63B3BB69-23CF-44E3-9099-C40C66FF867C}">
                  <a14:compatExt spid="_x0000_s57361"/>
                </a:ext>
                <a:ext uri="{FF2B5EF4-FFF2-40B4-BE49-F238E27FC236}">
                  <a16:creationId xmlns:a16="http://schemas.microsoft.com/office/drawing/2014/main" id="{00000000-0008-0000-0C00-00001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62" name="Object 18" hidden="1">
              <a:extLst>
                <a:ext uri="{63B3BB69-23CF-44E3-9099-C40C66FF867C}">
                  <a14:compatExt spid="_x0000_s57362"/>
                </a:ext>
                <a:ext uri="{FF2B5EF4-FFF2-40B4-BE49-F238E27FC236}">
                  <a16:creationId xmlns:a16="http://schemas.microsoft.com/office/drawing/2014/main" id="{00000000-0008-0000-0C00-000012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63" name="Object 19" hidden="1">
              <a:extLst>
                <a:ext uri="{63B3BB69-23CF-44E3-9099-C40C66FF867C}">
                  <a14:compatExt spid="_x0000_s57363"/>
                </a:ext>
                <a:ext uri="{FF2B5EF4-FFF2-40B4-BE49-F238E27FC236}">
                  <a16:creationId xmlns:a16="http://schemas.microsoft.com/office/drawing/2014/main" id="{00000000-0008-0000-0C00-000013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64" name="Bild 3" hidden="1">
              <a:extLst>
                <a:ext uri="{63B3BB69-23CF-44E3-9099-C40C66FF867C}">
                  <a14:compatExt spid="_x0000_s57364"/>
                </a:ext>
                <a:ext uri="{FF2B5EF4-FFF2-40B4-BE49-F238E27FC236}">
                  <a16:creationId xmlns:a16="http://schemas.microsoft.com/office/drawing/2014/main" id="{00000000-0008-0000-0C00-000014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31</xdr:row>
          <xdr:rowOff>0</xdr:rowOff>
        </xdr:from>
        <xdr:to>
          <xdr:col>0</xdr:col>
          <xdr:colOff>9525</xdr:colOff>
          <xdr:row>31</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C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30</xdr:row>
          <xdr:rowOff>38100</xdr:rowOff>
        </xdr:from>
        <xdr:to>
          <xdr:col>1</xdr:col>
          <xdr:colOff>361950</xdr:colOff>
          <xdr:row>31</xdr:row>
          <xdr:rowOff>114300</xdr:rowOff>
        </xdr:to>
        <xdr:sp macro="" textlink="">
          <xdr:nvSpPr>
            <xdr:cNvPr id="57366" name="Object 22" hidden="1">
              <a:extLst>
                <a:ext uri="{63B3BB69-23CF-44E3-9099-C40C66FF867C}">
                  <a14:compatExt spid="_x0000_s57366"/>
                </a:ext>
                <a:ext uri="{FF2B5EF4-FFF2-40B4-BE49-F238E27FC236}">
                  <a16:creationId xmlns:a16="http://schemas.microsoft.com/office/drawing/2014/main" id="{00000000-0008-0000-0C00-000016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47625</xdr:rowOff>
        </xdr:from>
        <xdr:to>
          <xdr:col>1</xdr:col>
          <xdr:colOff>304800</xdr:colOff>
          <xdr:row>31</xdr:row>
          <xdr:rowOff>123825</xdr:rowOff>
        </xdr:to>
        <xdr:sp macro="" textlink="">
          <xdr:nvSpPr>
            <xdr:cNvPr id="57367" name="Object 23" hidden="1">
              <a:extLst>
                <a:ext uri="{63B3BB69-23CF-44E3-9099-C40C66FF867C}">
                  <a14:compatExt spid="_x0000_s57367"/>
                </a:ext>
                <a:ext uri="{FF2B5EF4-FFF2-40B4-BE49-F238E27FC236}">
                  <a16:creationId xmlns:a16="http://schemas.microsoft.com/office/drawing/2014/main" id="{00000000-0008-0000-0C00-000017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48</xdr:row>
          <xdr:rowOff>47625</xdr:rowOff>
        </xdr:from>
        <xdr:to>
          <xdr:col>1</xdr:col>
          <xdr:colOff>323850</xdr:colOff>
          <xdr:row>49</xdr:row>
          <xdr:rowOff>123825</xdr:rowOff>
        </xdr:to>
        <xdr:sp macro="" textlink="">
          <xdr:nvSpPr>
            <xdr:cNvPr id="57368" name="Object 24" hidden="1">
              <a:extLst>
                <a:ext uri="{63B3BB69-23CF-44E3-9099-C40C66FF867C}">
                  <a14:compatExt spid="_x0000_s57368"/>
                </a:ext>
                <a:ext uri="{FF2B5EF4-FFF2-40B4-BE49-F238E27FC236}">
                  <a16:creationId xmlns:a16="http://schemas.microsoft.com/office/drawing/2014/main" id="{00000000-0008-0000-0C00-000018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76200</xdr:rowOff>
        </xdr:from>
        <xdr:to>
          <xdr:col>1</xdr:col>
          <xdr:colOff>314325</xdr:colOff>
          <xdr:row>63</xdr:row>
          <xdr:rowOff>152400</xdr:rowOff>
        </xdr:to>
        <xdr:sp macro="" textlink="">
          <xdr:nvSpPr>
            <xdr:cNvPr id="57369" name="Object 25" hidden="1">
              <a:extLst>
                <a:ext uri="{63B3BB69-23CF-44E3-9099-C40C66FF867C}">
                  <a14:compatExt spid="_x0000_s57369"/>
                </a:ext>
                <a:ext uri="{FF2B5EF4-FFF2-40B4-BE49-F238E27FC236}">
                  <a16:creationId xmlns:a16="http://schemas.microsoft.com/office/drawing/2014/main" id="{00000000-0008-0000-0C00-000019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31</xdr:row>
          <xdr:rowOff>47625</xdr:rowOff>
        </xdr:from>
        <xdr:to>
          <xdr:col>1</xdr:col>
          <xdr:colOff>9525</xdr:colOff>
          <xdr:row>32</xdr:row>
          <xdr:rowOff>123825</xdr:rowOff>
        </xdr:to>
        <xdr:sp macro="" textlink="">
          <xdr:nvSpPr>
            <xdr:cNvPr id="43009" name="Bild 1" hidden="1">
              <a:extLst>
                <a:ext uri="{63B3BB69-23CF-44E3-9099-C40C66FF867C}">
                  <a14:compatExt spid="_x0000_s43009"/>
                </a:ext>
                <a:ext uri="{FF2B5EF4-FFF2-40B4-BE49-F238E27FC236}">
                  <a16:creationId xmlns:a16="http://schemas.microsoft.com/office/drawing/2014/main" id="{00000000-0008-0000-0D00-000001A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104775</xdr:rowOff>
        </xdr:from>
        <xdr:to>
          <xdr:col>1</xdr:col>
          <xdr:colOff>609600</xdr:colOff>
          <xdr:row>32</xdr:row>
          <xdr:rowOff>9525</xdr:rowOff>
        </xdr:to>
        <xdr:sp macro="" textlink="">
          <xdr:nvSpPr>
            <xdr:cNvPr id="73729" name="Bild 3"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24</xdr:row>
      <xdr:rowOff>66675</xdr:rowOff>
    </xdr:from>
    <xdr:to>
      <xdr:col>1</xdr:col>
      <xdr:colOff>133350</xdr:colOff>
      <xdr:row>25</xdr:row>
      <xdr:rowOff>142875</xdr:rowOff>
    </xdr:to>
    <xdr:pic>
      <xdr:nvPicPr>
        <xdr:cNvPr id="103605" name="Picture 2">
          <a:extLst>
            <a:ext uri="{FF2B5EF4-FFF2-40B4-BE49-F238E27FC236}">
              <a16:creationId xmlns:a16="http://schemas.microsoft.com/office/drawing/2014/main" id="{00000000-0008-0000-0400-0000B594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952875"/>
          <a:ext cx="1143000" cy="238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47625</xdr:colOff>
          <xdr:row>42</xdr:row>
          <xdr:rowOff>57150</xdr:rowOff>
        </xdr:from>
        <xdr:to>
          <xdr:col>1</xdr:col>
          <xdr:colOff>142875</xdr:colOff>
          <xdr:row>43</xdr:row>
          <xdr:rowOff>133350</xdr:rowOff>
        </xdr:to>
        <xdr:sp macro="" textlink="">
          <xdr:nvSpPr>
            <xdr:cNvPr id="7171" name="Bild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152400</xdr:rowOff>
        </xdr:from>
        <xdr:to>
          <xdr:col>1</xdr:col>
          <xdr:colOff>390525</xdr:colOff>
          <xdr:row>31</xdr:row>
          <xdr:rowOff>66675</xdr:rowOff>
        </xdr:to>
        <xdr:sp macro="" textlink="">
          <xdr:nvSpPr>
            <xdr:cNvPr id="56322" name="Object 2" hidden="1">
              <a:extLst>
                <a:ext uri="{63B3BB69-23CF-44E3-9099-C40C66FF867C}">
                  <a14:compatExt spid="_x0000_s56322"/>
                </a:ext>
                <a:ext uri="{FF2B5EF4-FFF2-40B4-BE49-F238E27FC236}">
                  <a16:creationId xmlns:a16="http://schemas.microsoft.com/office/drawing/2014/main" id="{00000000-0008-0000-0500-000002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50</xdr:row>
          <xdr:rowOff>38100</xdr:rowOff>
        </xdr:from>
        <xdr:to>
          <xdr:col>1</xdr:col>
          <xdr:colOff>390525</xdr:colOff>
          <xdr:row>51</xdr:row>
          <xdr:rowOff>114300</xdr:rowOff>
        </xdr:to>
        <xdr:sp macro="" textlink="">
          <xdr:nvSpPr>
            <xdr:cNvPr id="56333" name="Object 13" hidden="1">
              <a:extLst>
                <a:ext uri="{63B3BB69-23CF-44E3-9099-C40C66FF867C}">
                  <a14:compatExt spid="_x0000_s56333"/>
                </a:ext>
                <a:ext uri="{FF2B5EF4-FFF2-40B4-BE49-F238E27FC236}">
                  <a16:creationId xmlns:a16="http://schemas.microsoft.com/office/drawing/2014/main" id="{00000000-0008-0000-0500-00000DD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30</xdr:row>
          <xdr:rowOff>0</xdr:rowOff>
        </xdr:from>
        <xdr:to>
          <xdr:col>1</xdr:col>
          <xdr:colOff>581025</xdr:colOff>
          <xdr:row>31</xdr:row>
          <xdr:rowOff>66675</xdr:rowOff>
        </xdr:to>
        <xdr:sp macro="" textlink="">
          <xdr:nvSpPr>
            <xdr:cNvPr id="65537" name="Bild 3" hidden="1">
              <a:extLst>
                <a:ext uri="{63B3BB69-23CF-44E3-9099-C40C66FF867C}">
                  <a14:compatExt spid="_x0000_s65537"/>
                </a:ext>
                <a:ext uri="{FF2B5EF4-FFF2-40B4-BE49-F238E27FC236}">
                  <a16:creationId xmlns:a16="http://schemas.microsoft.com/office/drawing/2014/main" id="{00000000-0008-0000-0600-000001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0</xdr:rowOff>
        </xdr:from>
        <xdr:to>
          <xdr:col>1</xdr:col>
          <xdr:colOff>581025</xdr:colOff>
          <xdr:row>63</xdr:row>
          <xdr:rowOff>66675</xdr:rowOff>
        </xdr:to>
        <xdr:sp macro="" textlink="">
          <xdr:nvSpPr>
            <xdr:cNvPr id="65538" name="Bild 3" hidden="1">
              <a:extLst>
                <a:ext uri="{63B3BB69-23CF-44E3-9099-C40C66FF867C}">
                  <a14:compatExt spid="_x0000_s65538"/>
                </a:ext>
                <a:ext uri="{FF2B5EF4-FFF2-40B4-BE49-F238E27FC236}">
                  <a16:creationId xmlns:a16="http://schemas.microsoft.com/office/drawing/2014/main" id="{00000000-0008-0000-0600-0000020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29</xdr:row>
          <xdr:rowOff>38100</xdr:rowOff>
        </xdr:from>
        <xdr:to>
          <xdr:col>0</xdr:col>
          <xdr:colOff>1190625</xdr:colOff>
          <xdr:row>30</xdr:row>
          <xdr:rowOff>114300</xdr:rowOff>
        </xdr:to>
        <xdr:sp macro="" textlink="">
          <xdr:nvSpPr>
            <xdr:cNvPr id="16385" name="Bild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44</xdr:row>
          <xdr:rowOff>57150</xdr:rowOff>
        </xdr:from>
        <xdr:to>
          <xdr:col>0</xdr:col>
          <xdr:colOff>1190625</xdr:colOff>
          <xdr:row>45</xdr:row>
          <xdr:rowOff>133350</xdr:rowOff>
        </xdr:to>
        <xdr:sp macro="" textlink="">
          <xdr:nvSpPr>
            <xdr:cNvPr id="16386" name="Bild 3"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63</xdr:row>
          <xdr:rowOff>47625</xdr:rowOff>
        </xdr:from>
        <xdr:to>
          <xdr:col>0</xdr:col>
          <xdr:colOff>1152525</xdr:colOff>
          <xdr:row>64</xdr:row>
          <xdr:rowOff>123825</xdr:rowOff>
        </xdr:to>
        <xdr:sp macro="" textlink="">
          <xdr:nvSpPr>
            <xdr:cNvPr id="16387" name="Bild 1"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56</xdr:row>
          <xdr:rowOff>47625</xdr:rowOff>
        </xdr:from>
        <xdr:to>
          <xdr:col>1</xdr:col>
          <xdr:colOff>200025</xdr:colOff>
          <xdr:row>57</xdr:row>
          <xdr:rowOff>123825</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24</xdr:row>
          <xdr:rowOff>47625</xdr:rowOff>
        </xdr:from>
        <xdr:to>
          <xdr:col>1</xdr:col>
          <xdr:colOff>200025</xdr:colOff>
          <xdr:row>25</xdr:row>
          <xdr:rowOff>123825</xdr:rowOff>
        </xdr:to>
        <xdr:sp macro="" textlink="">
          <xdr:nvSpPr>
            <xdr:cNvPr id="17414" name="Object 6"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29</xdr:row>
          <xdr:rowOff>47625</xdr:rowOff>
        </xdr:from>
        <xdr:to>
          <xdr:col>1</xdr:col>
          <xdr:colOff>533400</xdr:colOff>
          <xdr:row>30</xdr:row>
          <xdr:rowOff>114300</xdr:rowOff>
        </xdr:to>
        <xdr:sp macro="" textlink="">
          <xdr:nvSpPr>
            <xdr:cNvPr id="66561" name="Bild 1" hidden="1">
              <a:extLst>
                <a:ext uri="{63B3BB69-23CF-44E3-9099-C40C66FF867C}">
                  <a14:compatExt spid="_x0000_s66561"/>
                </a:ext>
                <a:ext uri="{FF2B5EF4-FFF2-40B4-BE49-F238E27FC236}">
                  <a16:creationId xmlns:a16="http://schemas.microsoft.com/office/drawing/2014/main" id="{00000000-0008-0000-0900-0000010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1143000</xdr:colOff>
          <xdr:row>29</xdr:row>
          <xdr:rowOff>66675</xdr:rowOff>
        </xdr:to>
        <xdr:sp macro="" textlink="">
          <xdr:nvSpPr>
            <xdr:cNvPr id="23555" name="Bild 1" hidden="1">
              <a:extLst>
                <a:ext uri="{63B3BB69-23CF-44E3-9099-C40C66FF867C}">
                  <a14:compatExt spid="_x0000_s23555"/>
                </a:ext>
                <a:ext uri="{FF2B5EF4-FFF2-40B4-BE49-F238E27FC236}">
                  <a16:creationId xmlns:a16="http://schemas.microsoft.com/office/drawing/2014/main" id="{00000000-0008-0000-0A00-000003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28575</xdr:colOff>
      <xdr:row>43</xdr:row>
      <xdr:rowOff>38100</xdr:rowOff>
    </xdr:from>
    <xdr:to>
      <xdr:col>0</xdr:col>
      <xdr:colOff>1165589</xdr:colOff>
      <xdr:row>44</xdr:row>
      <xdr:rowOff>41517</xdr:rowOff>
    </xdr:to>
    <xdr:pic>
      <xdr:nvPicPr>
        <xdr:cNvPr id="4" name="Bildobjekt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7981950"/>
          <a:ext cx="1137014" cy="1653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60</xdr:row>
          <xdr:rowOff>28575</xdr:rowOff>
        </xdr:from>
        <xdr:to>
          <xdr:col>0</xdr:col>
          <xdr:colOff>1143000</xdr:colOff>
          <xdr:row>61</xdr:row>
          <xdr:rowOff>104775</xdr:rowOff>
        </xdr:to>
        <xdr:sp macro="" textlink="">
          <xdr:nvSpPr>
            <xdr:cNvPr id="23556" name="Bild 1" hidden="1">
              <a:extLst>
                <a:ext uri="{63B3BB69-23CF-44E3-9099-C40C66FF867C}">
                  <a14:compatExt spid="_x0000_s23556"/>
                </a:ext>
                <a:ext uri="{FF2B5EF4-FFF2-40B4-BE49-F238E27FC236}">
                  <a16:creationId xmlns:a16="http://schemas.microsoft.com/office/drawing/2014/main" id="{00000000-0008-0000-0A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oleObject" Target="../embeddings/oleObject12.bin"/><Relationship Id="rId2" Type="http://schemas.openxmlformats.org/officeDocument/2006/relationships/vmlDrawing" Target="../drawings/vmlDrawing7.vml"/><Relationship Id="rId1" Type="http://schemas.openxmlformats.org/officeDocument/2006/relationships/drawing" Target="../drawings/drawing8.xml"/><Relationship Id="rId4" Type="http://schemas.openxmlformats.org/officeDocument/2006/relationships/image" Target="../media/image3.emf"/></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oleObject" Target="../embeddings/oleObject14.bin"/><Relationship Id="rId5" Type="http://schemas.openxmlformats.org/officeDocument/2006/relationships/image" Target="../media/image3.emf"/><Relationship Id="rId4" Type="http://schemas.openxmlformats.org/officeDocument/2006/relationships/oleObject" Target="../embeddings/oleObject13.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15.bin"/><Relationship Id="rId2" Type="http://schemas.openxmlformats.org/officeDocument/2006/relationships/vmlDrawing" Target="../drawings/vmlDrawing9.vml"/><Relationship Id="rId1" Type="http://schemas.openxmlformats.org/officeDocument/2006/relationships/drawing" Target="../drawings/drawing10.xml"/><Relationship Id="rId4" Type="http://schemas.openxmlformats.org/officeDocument/2006/relationships/image" Target="../media/image3.emf"/></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18.bin"/><Relationship Id="rId13" Type="http://schemas.openxmlformats.org/officeDocument/2006/relationships/oleObject" Target="../embeddings/oleObject22.bin"/><Relationship Id="rId18" Type="http://schemas.openxmlformats.org/officeDocument/2006/relationships/oleObject" Target="../embeddings/oleObject26.bin"/><Relationship Id="rId3" Type="http://schemas.openxmlformats.org/officeDocument/2006/relationships/vmlDrawing" Target="../drawings/vmlDrawing10.vml"/><Relationship Id="rId21" Type="http://schemas.openxmlformats.org/officeDocument/2006/relationships/oleObject" Target="../embeddings/Microsoft_Word_97_-_2003_Document2.doc"/><Relationship Id="rId7" Type="http://schemas.openxmlformats.org/officeDocument/2006/relationships/image" Target="../media/image3.emf"/><Relationship Id="rId12" Type="http://schemas.openxmlformats.org/officeDocument/2006/relationships/oleObject" Target="../embeddings/oleObject21.bin"/><Relationship Id="rId17" Type="http://schemas.openxmlformats.org/officeDocument/2006/relationships/oleObject" Target="../embeddings/oleObject25.bin"/><Relationship Id="rId25" Type="http://schemas.openxmlformats.org/officeDocument/2006/relationships/oleObject" Target="../embeddings/oleObject32.bin"/><Relationship Id="rId2" Type="http://schemas.openxmlformats.org/officeDocument/2006/relationships/drawing" Target="../drawings/drawing11.xml"/><Relationship Id="rId16" Type="http://schemas.openxmlformats.org/officeDocument/2006/relationships/oleObject" Target="../embeddings/Microsoft_Word_97_-_2003_Document1.doc"/><Relationship Id="rId20" Type="http://schemas.openxmlformats.org/officeDocument/2006/relationships/oleObject" Target="../embeddings/oleObject28.bin"/><Relationship Id="rId1" Type="http://schemas.openxmlformats.org/officeDocument/2006/relationships/printerSettings" Target="../printerSettings/printerSettings10.bin"/><Relationship Id="rId6" Type="http://schemas.openxmlformats.org/officeDocument/2006/relationships/oleObject" Target="../embeddings/oleObject17.bin"/><Relationship Id="rId11" Type="http://schemas.openxmlformats.org/officeDocument/2006/relationships/oleObject" Target="../embeddings/Microsoft_Word_97_-_2003_Document.doc"/><Relationship Id="rId24" Type="http://schemas.openxmlformats.org/officeDocument/2006/relationships/oleObject" Target="../embeddings/oleObject31.bin"/><Relationship Id="rId5" Type="http://schemas.openxmlformats.org/officeDocument/2006/relationships/image" Target="../media/image5.emf"/><Relationship Id="rId15" Type="http://schemas.openxmlformats.org/officeDocument/2006/relationships/oleObject" Target="../embeddings/oleObject24.bin"/><Relationship Id="rId23" Type="http://schemas.openxmlformats.org/officeDocument/2006/relationships/oleObject" Target="../embeddings/oleObject30.bin"/><Relationship Id="rId10" Type="http://schemas.openxmlformats.org/officeDocument/2006/relationships/oleObject" Target="../embeddings/oleObject20.bin"/><Relationship Id="rId19" Type="http://schemas.openxmlformats.org/officeDocument/2006/relationships/oleObject" Target="../embeddings/oleObject27.bin"/><Relationship Id="rId4" Type="http://schemas.openxmlformats.org/officeDocument/2006/relationships/oleObject" Target="../embeddings/oleObject16.bin"/><Relationship Id="rId9" Type="http://schemas.openxmlformats.org/officeDocument/2006/relationships/oleObject" Target="../embeddings/oleObject19.bin"/><Relationship Id="rId14" Type="http://schemas.openxmlformats.org/officeDocument/2006/relationships/oleObject" Target="../embeddings/oleObject23.bin"/><Relationship Id="rId22" Type="http://schemas.openxmlformats.org/officeDocument/2006/relationships/oleObject" Target="../embeddings/oleObject29.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1.bin"/><Relationship Id="rId5" Type="http://schemas.openxmlformats.org/officeDocument/2006/relationships/image" Target="../media/image3.emf"/><Relationship Id="rId4" Type="http://schemas.openxmlformats.org/officeDocument/2006/relationships/oleObject" Target="../embeddings/oleObject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3.e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oleObject" Target="../embeddings/oleObject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oleObject" Target="../embeddings/oleObject6.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oleObject" Target="../embeddings/oleObject9.bin"/><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oleObject" Target="../embeddings/oleObject8.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oleObject" Target="../embeddings/oleObject11.bin"/><Relationship Id="rId5" Type="http://schemas.openxmlformats.org/officeDocument/2006/relationships/image" Target="../media/image3.emf"/><Relationship Id="rId4" Type="http://schemas.openxmlformats.org/officeDocument/2006/relationships/oleObject" Target="../embeddings/oleObject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L24"/>
  <sheetViews>
    <sheetView showGridLines="0" topLeftCell="A4" workbookViewId="0">
      <selection sqref="A1:L1"/>
    </sheetView>
  </sheetViews>
  <sheetFormatPr defaultColWidth="9.140625" defaultRowHeight="12" x14ac:dyDescent="0.2"/>
  <cols>
    <col min="1" max="1" width="9.140625" style="3"/>
    <col min="2" max="2" width="12.85546875" style="3" customWidth="1"/>
    <col min="3" max="16384" width="9.140625" style="3"/>
  </cols>
  <sheetData>
    <row r="1" spans="1:12" customFormat="1" ht="32.25" customHeight="1" x14ac:dyDescent="0.2">
      <c r="A1" s="248" t="s">
        <v>304</v>
      </c>
      <c r="B1" s="249"/>
      <c r="C1" s="249"/>
      <c r="D1" s="249"/>
      <c r="E1" s="249"/>
      <c r="F1" s="249"/>
      <c r="G1" s="249"/>
      <c r="H1" s="249"/>
      <c r="I1" s="249"/>
      <c r="J1" s="249"/>
      <c r="K1" s="249"/>
      <c r="L1" s="249"/>
    </row>
    <row r="2" spans="1:12" customFormat="1" ht="12.75" x14ac:dyDescent="0.2"/>
    <row r="3" spans="1:12" customFormat="1" ht="12.75" x14ac:dyDescent="0.2"/>
    <row r="4" spans="1:12" customFormat="1" ht="12.75" x14ac:dyDescent="0.2"/>
    <row r="5" spans="1:12" customFormat="1" ht="12.75" x14ac:dyDescent="0.2"/>
    <row r="6" spans="1:12" customFormat="1" ht="12.75" x14ac:dyDescent="0.2"/>
    <row r="7" spans="1:12" customFormat="1" ht="12.75" x14ac:dyDescent="0.2"/>
    <row r="8" spans="1:12" customFormat="1" ht="12.75" x14ac:dyDescent="0.2"/>
    <row r="9" spans="1:12" customFormat="1" ht="12.75" x14ac:dyDescent="0.2"/>
    <row r="10" spans="1:12" customFormat="1" ht="12.75" x14ac:dyDescent="0.2"/>
    <row r="11" spans="1:12" customFormat="1" ht="65.25" customHeight="1" x14ac:dyDescent="0.35">
      <c r="B11" s="52" t="s">
        <v>218</v>
      </c>
    </row>
    <row r="12" spans="1:12" customFormat="1" ht="18.75" x14ac:dyDescent="0.3">
      <c r="B12" s="53" t="s">
        <v>219</v>
      </c>
    </row>
    <row r="13" spans="1:12" customFormat="1" ht="18.75" x14ac:dyDescent="0.3">
      <c r="B13" s="53"/>
    </row>
    <row r="14" spans="1:12" customFormat="1" ht="12.75" x14ac:dyDescent="0.2">
      <c r="B14" s="1" t="s">
        <v>233</v>
      </c>
      <c r="F14" s="127"/>
    </row>
    <row r="15" spans="1:12" customFormat="1" ht="12.75" x14ac:dyDescent="0.2">
      <c r="B15" s="127" t="s">
        <v>232</v>
      </c>
      <c r="F15" s="127"/>
    </row>
    <row r="16" spans="1:12" customFormat="1" ht="18.75" x14ac:dyDescent="0.3">
      <c r="B16" s="53"/>
    </row>
    <row r="17" spans="2:2" customFormat="1" ht="12.75" x14ac:dyDescent="0.2">
      <c r="B17" s="1" t="s">
        <v>138</v>
      </c>
    </row>
    <row r="18" spans="2:2" customFormat="1" ht="12.75" x14ac:dyDescent="0.2">
      <c r="B18" s="36" t="s">
        <v>305</v>
      </c>
    </row>
    <row r="19" spans="2:2" customFormat="1" ht="12.75" x14ac:dyDescent="0.2">
      <c r="B19" s="36" t="s">
        <v>306</v>
      </c>
    </row>
    <row r="20" spans="2:2" customFormat="1" ht="18.75" x14ac:dyDescent="0.3">
      <c r="B20" s="54"/>
    </row>
    <row r="21" spans="2:2" customFormat="1" ht="12.75" x14ac:dyDescent="0.2"/>
    <row r="22" spans="2:2" customFormat="1" ht="12.75" x14ac:dyDescent="0.2">
      <c r="B22" s="1" t="s">
        <v>143</v>
      </c>
    </row>
    <row r="23" spans="2:2" customFormat="1" ht="12.75" x14ac:dyDescent="0.2">
      <c r="B23" t="s">
        <v>187</v>
      </c>
    </row>
    <row r="24" spans="2:2" customFormat="1" ht="12.75" x14ac:dyDescent="0.2">
      <c r="B24" s="36" t="s">
        <v>188</v>
      </c>
    </row>
  </sheetData>
  <mergeCells count="1">
    <mergeCell ref="A1:L1"/>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GridLines="0" workbookViewId="0">
      <selection activeCell="K27" sqref="K27"/>
    </sheetView>
  </sheetViews>
  <sheetFormatPr defaultRowHeight="12.75" x14ac:dyDescent="0.2"/>
  <cols>
    <col min="2" max="2" width="15" bestFit="1" customWidth="1"/>
    <col min="3" max="3" width="16.42578125" bestFit="1" customWidth="1"/>
    <col min="4" max="4" width="23.5703125" bestFit="1" customWidth="1"/>
  </cols>
  <sheetData>
    <row r="1" spans="1:18" s="35" customFormat="1" ht="12.75" customHeight="1" x14ac:dyDescent="0.2">
      <c r="A1" s="66" t="s">
        <v>226</v>
      </c>
      <c r="B1" s="16"/>
      <c r="C1" s="16"/>
      <c r="D1" s="16"/>
      <c r="O1" s="29"/>
      <c r="P1" s="29"/>
      <c r="Q1" s="29"/>
      <c r="R1" s="29"/>
    </row>
    <row r="2" spans="1:18" s="35" customFormat="1" ht="12.75" customHeight="1" x14ac:dyDescent="0.2">
      <c r="A2" s="204" t="s">
        <v>307</v>
      </c>
      <c r="B2" s="205"/>
      <c r="C2" s="205"/>
      <c r="D2" s="205"/>
      <c r="O2" s="29"/>
      <c r="P2" s="29"/>
      <c r="Q2" s="29"/>
      <c r="R2" s="29"/>
    </row>
    <row r="3" spans="1:18" s="35" customFormat="1" ht="12.75" customHeight="1" x14ac:dyDescent="0.2">
      <c r="A3" s="126" t="s">
        <v>236</v>
      </c>
      <c r="B3" s="16"/>
      <c r="C3" s="16"/>
      <c r="D3" s="16"/>
      <c r="O3" s="29"/>
      <c r="P3" s="29"/>
      <c r="Q3" s="29"/>
      <c r="R3" s="29"/>
    </row>
    <row r="4" spans="1:18" s="35" customFormat="1" ht="12.75" customHeight="1" x14ac:dyDescent="0.2">
      <c r="A4" s="126" t="s">
        <v>237</v>
      </c>
      <c r="B4" s="16"/>
      <c r="C4" s="16"/>
      <c r="D4" s="16"/>
      <c r="O4" s="29"/>
      <c r="P4" s="29"/>
      <c r="Q4" s="29"/>
      <c r="R4" s="29"/>
    </row>
    <row r="5" spans="1:18" x14ac:dyDescent="0.2">
      <c r="A5" s="179"/>
      <c r="B5" s="179"/>
      <c r="C5" s="179"/>
      <c r="D5" s="179"/>
    </row>
    <row r="6" spans="1:18" x14ac:dyDescent="0.2">
      <c r="A6" s="91" t="s">
        <v>0</v>
      </c>
      <c r="B6" s="180" t="s">
        <v>220</v>
      </c>
      <c r="C6" s="180" t="s">
        <v>78</v>
      </c>
      <c r="D6" s="180" t="s">
        <v>221</v>
      </c>
    </row>
    <row r="7" spans="1:18" x14ac:dyDescent="0.2">
      <c r="A7" s="181">
        <v>1999</v>
      </c>
      <c r="B7" s="73">
        <v>88068745.800000012</v>
      </c>
      <c r="C7" s="73">
        <v>17007</v>
      </c>
      <c r="D7" s="73">
        <v>5178.3821838066688</v>
      </c>
    </row>
    <row r="8" spans="1:18" x14ac:dyDescent="0.2">
      <c r="A8" s="62">
        <v>2000</v>
      </c>
      <c r="B8" s="24">
        <v>91705466.199999988</v>
      </c>
      <c r="C8" s="24">
        <v>17315</v>
      </c>
      <c r="D8" s="24">
        <v>5296.3018307825578</v>
      </c>
    </row>
    <row r="9" spans="1:18" x14ac:dyDescent="0.2">
      <c r="A9" s="62">
        <v>2001</v>
      </c>
      <c r="B9" s="24">
        <v>91658398.299999997</v>
      </c>
      <c r="C9" s="24">
        <v>17215</v>
      </c>
      <c r="D9" s="24">
        <v>5324.333331397037</v>
      </c>
    </row>
    <row r="10" spans="1:18" x14ac:dyDescent="0.2">
      <c r="A10" s="62">
        <v>2002</v>
      </c>
      <c r="B10" s="24">
        <v>91307116.599999994</v>
      </c>
      <c r="C10" s="24">
        <v>17142</v>
      </c>
      <c r="D10" s="24">
        <v>5326.5147940730367</v>
      </c>
    </row>
    <row r="11" spans="1:18" x14ac:dyDescent="0.2">
      <c r="A11" s="62">
        <v>2003</v>
      </c>
      <c r="B11" s="24">
        <v>91810402.299999997</v>
      </c>
      <c r="C11" s="24">
        <v>16564</v>
      </c>
      <c r="D11" s="24">
        <v>5542.7675863318036</v>
      </c>
    </row>
    <row r="12" spans="1:18" x14ac:dyDescent="0.2">
      <c r="A12" s="62">
        <v>2004</v>
      </c>
      <c r="B12" s="24">
        <v>91551523.5</v>
      </c>
      <c r="C12" s="24">
        <v>16533</v>
      </c>
      <c r="D12" s="24">
        <v>5537.5021774632551</v>
      </c>
    </row>
    <row r="13" spans="1:18" x14ac:dyDescent="0.2">
      <c r="A13" s="62">
        <v>2005</v>
      </c>
      <c r="B13" s="24">
        <v>91821421.799999997</v>
      </c>
      <c r="C13" s="24">
        <v>16509</v>
      </c>
      <c r="D13" s="24">
        <v>5561.9008904234051</v>
      </c>
    </row>
    <row r="14" spans="1:18" x14ac:dyDescent="0.2">
      <c r="A14" s="62">
        <v>2006</v>
      </c>
      <c r="B14" s="24">
        <v>93208075.700000003</v>
      </c>
      <c r="C14" s="24">
        <v>16934</v>
      </c>
      <c r="D14" s="24">
        <v>5504.1972186134408</v>
      </c>
    </row>
    <row r="15" spans="1:18" x14ac:dyDescent="0.2">
      <c r="A15" s="62">
        <v>2007</v>
      </c>
      <c r="B15" s="24">
        <v>93942192.900000006</v>
      </c>
      <c r="C15" s="24">
        <v>16975</v>
      </c>
      <c r="D15" s="24">
        <v>5534.149802650958</v>
      </c>
    </row>
    <row r="16" spans="1:18" x14ac:dyDescent="0.2">
      <c r="A16" s="62">
        <v>2008</v>
      </c>
      <c r="B16" s="24">
        <v>92253430.299999997</v>
      </c>
      <c r="C16" s="24">
        <v>16311</v>
      </c>
      <c r="D16" s="24">
        <v>5655.902783397707</v>
      </c>
    </row>
    <row r="17" spans="1:4" x14ac:dyDescent="0.2">
      <c r="A17" s="62">
        <v>2009</v>
      </c>
      <c r="B17" s="24">
        <v>92055071.099999994</v>
      </c>
      <c r="C17" s="24">
        <v>16253</v>
      </c>
      <c r="D17" s="24">
        <v>5663.8818125884445</v>
      </c>
    </row>
    <row r="18" spans="1:4" x14ac:dyDescent="0.2">
      <c r="A18" s="62">
        <v>2010</v>
      </c>
      <c r="B18" s="24">
        <v>93610479.400000006</v>
      </c>
      <c r="C18" s="24">
        <v>16910</v>
      </c>
      <c r="D18" s="24">
        <v>5535.8059964518043</v>
      </c>
    </row>
    <row r="19" spans="1:4" x14ac:dyDescent="0.2">
      <c r="A19" s="62">
        <v>2011</v>
      </c>
      <c r="B19" s="24">
        <v>96220058.700000003</v>
      </c>
      <c r="C19" s="24">
        <v>17005</v>
      </c>
      <c r="D19" s="24">
        <v>5658.3392355189653</v>
      </c>
    </row>
    <row r="20" spans="1:4" x14ac:dyDescent="0.2">
      <c r="A20" s="62">
        <v>2012</v>
      </c>
      <c r="B20" s="24">
        <v>94929589.900000006</v>
      </c>
      <c r="C20" s="24">
        <v>17655</v>
      </c>
      <c r="D20" s="24">
        <v>5376.9238119512893</v>
      </c>
    </row>
    <row r="21" spans="1:4" x14ac:dyDescent="0.2">
      <c r="A21" s="62">
        <v>2013</v>
      </c>
      <c r="B21" s="24">
        <v>96275326</v>
      </c>
      <c r="C21" s="24">
        <v>17586</v>
      </c>
      <c r="D21" s="24">
        <v>5474.543727965427</v>
      </c>
    </row>
    <row r="22" spans="1:4" x14ac:dyDescent="0.2">
      <c r="A22" s="62">
        <v>2014</v>
      </c>
      <c r="B22" s="24">
        <v>95853494.099999994</v>
      </c>
      <c r="C22" s="24">
        <v>17105</v>
      </c>
      <c r="D22" s="24">
        <v>5603.828944752996</v>
      </c>
    </row>
    <row r="23" spans="1:4" x14ac:dyDescent="0.2">
      <c r="A23" s="62">
        <v>2015</v>
      </c>
      <c r="B23" s="24">
        <v>97499011.499999985</v>
      </c>
      <c r="C23" s="24">
        <v>17413</v>
      </c>
      <c r="D23" s="24">
        <v>5599.2081490840164</v>
      </c>
    </row>
    <row r="24" spans="1:4" x14ac:dyDescent="0.2">
      <c r="A24" s="62">
        <v>2016</v>
      </c>
      <c r="B24" s="24">
        <v>98203637.099999979</v>
      </c>
      <c r="C24" s="24">
        <v>17240</v>
      </c>
      <c r="D24" s="24">
        <v>5696.2666531322493</v>
      </c>
    </row>
    <row r="25" spans="1:4" x14ac:dyDescent="0.2">
      <c r="A25" s="62">
        <v>2017</v>
      </c>
      <c r="B25" s="24">
        <v>99463592.800000012</v>
      </c>
      <c r="C25" s="24">
        <v>17337</v>
      </c>
      <c r="D25" s="24">
        <v>5737.0705889138844</v>
      </c>
    </row>
    <row r="26" spans="1:4" x14ac:dyDescent="0.2">
      <c r="A26" s="62">
        <v>2018</v>
      </c>
      <c r="B26" s="24">
        <v>99879372.999999985</v>
      </c>
      <c r="C26" s="24">
        <v>17172</v>
      </c>
      <c r="D26" s="24">
        <v>5816.4088632657804</v>
      </c>
    </row>
    <row r="27" spans="1:4" x14ac:dyDescent="0.2">
      <c r="A27" s="84">
        <v>2019</v>
      </c>
      <c r="B27" s="202">
        <v>99613542</v>
      </c>
      <c r="C27" s="202">
        <v>17750</v>
      </c>
      <c r="D27" s="202">
        <v>5612.0305352112673</v>
      </c>
    </row>
    <row r="28" spans="1:4" x14ac:dyDescent="0.2">
      <c r="A28" s="87">
        <v>2020</v>
      </c>
      <c r="B28" s="182">
        <v>90891250</v>
      </c>
      <c r="C28" s="182">
        <v>18357</v>
      </c>
      <c r="D28" s="182">
        <f>B28/C28</f>
        <v>4951.3128506836629</v>
      </c>
    </row>
    <row r="29" spans="1:4" x14ac:dyDescent="0.2">
      <c r="A29" s="35" t="s">
        <v>267</v>
      </c>
    </row>
  </sheetData>
  <pageMargins left="0.7" right="0.7" top="0.75" bottom="0.75" header="0.3" footer="0.3"/>
  <drawing r:id="rId1"/>
  <legacyDrawing r:id="rId2"/>
  <oleObjects>
    <mc:AlternateContent xmlns:mc="http://schemas.openxmlformats.org/markup-compatibility/2006">
      <mc:Choice Requires="x14">
        <oleObject progId="Paint.Picture" shapeId="66561" r:id="rId3">
          <objectPr defaultSize="0" autoLine="0" autoPict="0" r:id="rId4">
            <anchor moveWithCells="1">
              <from>
                <xdr:col>0</xdr:col>
                <xdr:colOff>0</xdr:colOff>
                <xdr:row>29</xdr:row>
                <xdr:rowOff>47625</xdr:rowOff>
              </from>
              <to>
                <xdr:col>1</xdr:col>
                <xdr:colOff>533400</xdr:colOff>
                <xdr:row>30</xdr:row>
                <xdr:rowOff>114300</xdr:rowOff>
              </to>
            </anchor>
          </objectPr>
        </oleObject>
      </mc:Choice>
      <mc:Fallback>
        <oleObject progId="Paint.Picture" shapeId="66561" r:id="rId3"/>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2:IF61"/>
  <sheetViews>
    <sheetView showGridLines="0" zoomScaleNormal="100" workbookViewId="0">
      <selection activeCell="G31" sqref="G31"/>
    </sheetView>
  </sheetViews>
  <sheetFormatPr defaultColWidth="9.140625" defaultRowHeight="12.75" customHeight="1" x14ac:dyDescent="0.2"/>
  <cols>
    <col min="1" max="1" width="18.5703125" style="6" customWidth="1"/>
    <col min="2" max="2" width="13.140625" style="2" customWidth="1"/>
    <col min="3" max="3" width="13.42578125" style="2" customWidth="1"/>
    <col min="4" max="4" width="14.7109375" style="2" customWidth="1"/>
    <col min="5" max="5" width="7.7109375" style="2" customWidth="1"/>
    <col min="6" max="6" width="13.140625" style="2" customWidth="1"/>
    <col min="7" max="7" width="14.7109375" customWidth="1"/>
    <col min="8" max="8" width="12.28515625" customWidth="1"/>
    <col min="9" max="9" width="6.140625" customWidth="1"/>
    <col min="10" max="10" width="13.140625" customWidth="1"/>
    <col min="11" max="12" width="12" customWidth="1"/>
    <col min="15" max="15" width="14.7109375" bestFit="1" customWidth="1"/>
    <col min="16" max="17" width="9.85546875" style="2" bestFit="1" customWidth="1"/>
    <col min="18" max="16384" width="9.140625" style="2"/>
  </cols>
  <sheetData>
    <row r="2" spans="1:6" ht="12.75" customHeight="1" x14ac:dyDescent="0.2">
      <c r="A2" s="66" t="s">
        <v>155</v>
      </c>
      <c r="B2" s="16"/>
      <c r="C2" s="16"/>
    </row>
    <row r="3" spans="1:6" ht="12.75" customHeight="1" x14ac:dyDescent="0.2">
      <c r="A3" s="4" t="s">
        <v>268</v>
      </c>
      <c r="B3" s="16"/>
      <c r="C3" s="16"/>
    </row>
    <row r="4" spans="1:6" ht="12.75" customHeight="1" x14ac:dyDescent="0.2">
      <c r="A4" s="126" t="s">
        <v>269</v>
      </c>
      <c r="B4" s="16"/>
      <c r="C4" s="16"/>
    </row>
    <row r="5" spans="1:6" ht="12.75" customHeight="1" x14ac:dyDescent="0.2">
      <c r="A5" s="13"/>
      <c r="B5" s="40"/>
      <c r="C5" s="40"/>
      <c r="D5" s="13"/>
      <c r="E5" s="13"/>
      <c r="F5" s="13"/>
    </row>
    <row r="6" spans="1:6" ht="12.75" customHeight="1" x14ac:dyDescent="0.2">
      <c r="A6" s="2" t="s">
        <v>19</v>
      </c>
      <c r="B6" s="7" t="s">
        <v>118</v>
      </c>
      <c r="C6" s="7" t="s">
        <v>78</v>
      </c>
      <c r="D6" s="7" t="s">
        <v>120</v>
      </c>
      <c r="F6" s="151" t="s">
        <v>222</v>
      </c>
    </row>
    <row r="7" spans="1:6" ht="12.75" customHeight="1" x14ac:dyDescent="0.2">
      <c r="A7" s="13" t="s">
        <v>79</v>
      </c>
      <c r="B7" s="60" t="s">
        <v>119</v>
      </c>
      <c r="C7" s="60"/>
      <c r="D7" s="60" t="s">
        <v>23</v>
      </c>
      <c r="E7" s="13"/>
      <c r="F7" s="216" t="s">
        <v>223</v>
      </c>
    </row>
    <row r="8" spans="1:6" ht="12.75" customHeight="1" x14ac:dyDescent="0.2">
      <c r="A8" s="85" t="s">
        <v>256</v>
      </c>
      <c r="B8" s="24">
        <v>696799.1</v>
      </c>
      <c r="C8" s="230">
        <v>705</v>
      </c>
      <c r="D8" s="230">
        <v>988.36751700000002</v>
      </c>
      <c r="E8" s="230"/>
      <c r="F8" s="230">
        <v>6.2358960000000003</v>
      </c>
    </row>
    <row r="9" spans="1:6" ht="12.75" customHeight="1" x14ac:dyDescent="0.2">
      <c r="A9" s="8">
        <v>2003</v>
      </c>
      <c r="B9" s="24">
        <v>193939.5</v>
      </c>
      <c r="C9" s="230">
        <v>139</v>
      </c>
      <c r="D9" s="230">
        <v>1395.2482010000001</v>
      </c>
      <c r="E9" s="230"/>
      <c r="F9" s="230">
        <v>7.7424039999999996</v>
      </c>
    </row>
    <row r="10" spans="1:6" ht="12.75" customHeight="1" x14ac:dyDescent="0.2">
      <c r="A10" s="8">
        <v>2004</v>
      </c>
      <c r="B10" s="24">
        <v>213790.6</v>
      </c>
      <c r="C10" s="230">
        <v>138</v>
      </c>
      <c r="D10" s="230">
        <v>1549.2072459999999</v>
      </c>
      <c r="E10" s="230"/>
      <c r="F10" s="230">
        <v>8.1484389999999998</v>
      </c>
    </row>
    <row r="11" spans="1:6" ht="12.75" customHeight="1" x14ac:dyDescent="0.2">
      <c r="A11" s="8">
        <v>2005</v>
      </c>
      <c r="B11" s="24">
        <v>1426083.1</v>
      </c>
      <c r="C11" s="230">
        <v>359</v>
      </c>
      <c r="D11" s="230">
        <v>3972.376323</v>
      </c>
      <c r="E11" s="230"/>
      <c r="F11" s="230">
        <v>15.144352</v>
      </c>
    </row>
    <row r="12" spans="1:6" ht="12.75" customHeight="1" x14ac:dyDescent="0.2">
      <c r="A12" s="8">
        <v>2006</v>
      </c>
      <c r="B12" s="24">
        <v>1177464.7</v>
      </c>
      <c r="C12" s="230">
        <v>397</v>
      </c>
      <c r="D12" s="230">
        <v>2965.9060450000002</v>
      </c>
      <c r="E12" s="230"/>
      <c r="F12" s="230">
        <v>12.350811999999999</v>
      </c>
    </row>
    <row r="13" spans="1:6" ht="12.75" customHeight="1" x14ac:dyDescent="0.2">
      <c r="A13" s="8">
        <v>2007</v>
      </c>
      <c r="B13" s="24">
        <v>1057601.8999999999</v>
      </c>
      <c r="C13" s="230">
        <v>383</v>
      </c>
      <c r="D13" s="230">
        <v>2761.3626629999999</v>
      </c>
      <c r="E13" s="230"/>
      <c r="F13" s="230">
        <v>11.148258999999999</v>
      </c>
    </row>
    <row r="14" spans="1:6" ht="12.75" customHeight="1" x14ac:dyDescent="0.2">
      <c r="A14" s="8">
        <v>2008</v>
      </c>
      <c r="B14" s="24">
        <v>1794485.2</v>
      </c>
      <c r="C14" s="230">
        <v>512</v>
      </c>
      <c r="D14" s="230">
        <v>3504.8539059999998</v>
      </c>
      <c r="E14" s="230"/>
      <c r="F14" s="230">
        <v>12.536573000000001</v>
      </c>
    </row>
    <row r="15" spans="1:6" ht="12.75" customHeight="1" x14ac:dyDescent="0.2">
      <c r="A15" s="8">
        <v>2009</v>
      </c>
      <c r="B15" s="24">
        <v>3581506.9</v>
      </c>
      <c r="C15" s="230">
        <v>820</v>
      </c>
      <c r="D15" s="230">
        <v>4367.6913409999997</v>
      </c>
      <c r="E15" s="230"/>
      <c r="F15" s="230">
        <v>14.607127</v>
      </c>
    </row>
    <row r="16" spans="1:6" ht="12.75" customHeight="1" x14ac:dyDescent="0.2">
      <c r="A16" s="8">
        <v>2010</v>
      </c>
      <c r="B16" s="24">
        <v>7706291.5</v>
      </c>
      <c r="C16" s="230">
        <v>1427</v>
      </c>
      <c r="D16" s="230">
        <v>5400.3444280000003</v>
      </c>
      <c r="E16" s="230"/>
      <c r="F16" s="230">
        <v>17.410547000000001</v>
      </c>
    </row>
    <row r="17" spans="1:15" ht="12.75" customHeight="1" x14ac:dyDescent="0.2">
      <c r="A17" s="8">
        <v>2011</v>
      </c>
      <c r="B17" s="24">
        <v>8581676.4000000004</v>
      </c>
      <c r="C17" s="230">
        <v>1439</v>
      </c>
      <c r="D17" s="230">
        <v>5963.6389150000005</v>
      </c>
      <c r="E17" s="230"/>
      <c r="F17" s="230">
        <v>17.582628</v>
      </c>
    </row>
    <row r="18" spans="1:15" ht="12.75" customHeight="1" x14ac:dyDescent="0.2">
      <c r="A18" s="8">
        <v>2012</v>
      </c>
      <c r="B18" s="24">
        <v>8737620</v>
      </c>
      <c r="C18" s="230">
        <v>1492</v>
      </c>
      <c r="D18" s="230">
        <v>5856.3136720000002</v>
      </c>
      <c r="E18" s="230"/>
      <c r="F18" s="230">
        <v>18.378931999999999</v>
      </c>
    </row>
    <row r="19" spans="1:15" ht="12.75" customHeight="1" x14ac:dyDescent="0.2">
      <c r="A19" s="8">
        <v>2013</v>
      </c>
      <c r="B19" s="24">
        <v>7732548.2000000002</v>
      </c>
      <c r="C19" s="230">
        <v>1238</v>
      </c>
      <c r="D19" s="230">
        <v>6246.0001609999999</v>
      </c>
      <c r="E19" s="230"/>
      <c r="F19" s="230">
        <v>18.517658000000001</v>
      </c>
    </row>
    <row r="20" spans="1:15" ht="12.75" customHeight="1" x14ac:dyDescent="0.2">
      <c r="A20" s="8">
        <v>2014</v>
      </c>
      <c r="B20" s="24">
        <v>6560239.2999999998</v>
      </c>
      <c r="C20" s="230">
        <v>1268</v>
      </c>
      <c r="D20" s="230">
        <v>5173.6902989999999</v>
      </c>
      <c r="E20" s="230"/>
      <c r="F20" s="230">
        <v>15.885972000000001</v>
      </c>
    </row>
    <row r="21" spans="1:15" ht="12.75" customHeight="1" x14ac:dyDescent="0.2">
      <c r="A21" s="8">
        <v>2015</v>
      </c>
      <c r="B21" s="24">
        <v>8409285.4000000004</v>
      </c>
      <c r="C21" s="230">
        <v>1424</v>
      </c>
      <c r="D21" s="230">
        <v>5905.3970499999996</v>
      </c>
      <c r="E21" s="230"/>
      <c r="F21" s="230">
        <v>18.083083999999999</v>
      </c>
    </row>
    <row r="22" spans="1:15" ht="12.75" customHeight="1" x14ac:dyDescent="0.2">
      <c r="A22" s="8">
        <v>2016</v>
      </c>
      <c r="B22" s="24">
        <v>8262753.5</v>
      </c>
      <c r="C22" s="230">
        <v>1359</v>
      </c>
      <c r="D22" s="230">
        <v>6080.0246500000003</v>
      </c>
      <c r="E22" s="230"/>
      <c r="F22" s="230">
        <v>18.993613</v>
      </c>
    </row>
    <row r="23" spans="1:15" ht="12.75" customHeight="1" x14ac:dyDescent="0.2">
      <c r="A23" s="8">
        <v>2017</v>
      </c>
      <c r="B23" s="24">
        <v>7435403</v>
      </c>
      <c r="C23" s="230">
        <v>1267</v>
      </c>
      <c r="D23" s="230">
        <v>5868.510655</v>
      </c>
      <c r="E23" s="230"/>
      <c r="F23" s="230">
        <v>18.228225999999999</v>
      </c>
    </row>
    <row r="24" spans="1:15" ht="12.75" customHeight="1" x14ac:dyDescent="0.2">
      <c r="A24" s="8">
        <v>2018</v>
      </c>
      <c r="B24" s="24">
        <v>5621236</v>
      </c>
      <c r="C24" s="230">
        <v>1041</v>
      </c>
      <c r="D24" s="230">
        <v>5399.8424590000004</v>
      </c>
      <c r="E24" s="230"/>
      <c r="F24" s="230">
        <v>17.272195</v>
      </c>
    </row>
    <row r="25" spans="1:15" ht="12.75" customHeight="1" x14ac:dyDescent="0.2">
      <c r="A25" s="8">
        <v>2019</v>
      </c>
      <c r="B25" s="24">
        <v>8334958</v>
      </c>
      <c r="C25" s="230">
        <v>1371</v>
      </c>
      <c r="D25" s="230">
        <v>6079.4733770000003</v>
      </c>
      <c r="E25" s="230"/>
      <c r="F25" s="230">
        <v>18.561024</v>
      </c>
    </row>
    <row r="26" spans="1:15" ht="12.75" customHeight="1" x14ac:dyDescent="0.2">
      <c r="A26" s="62" t="s">
        <v>257</v>
      </c>
      <c r="B26" s="24">
        <v>3367567.7</v>
      </c>
      <c r="C26" s="230">
        <v>1578</v>
      </c>
      <c r="D26" s="230">
        <v>2134.07332</v>
      </c>
      <c r="E26" s="230"/>
      <c r="F26" s="230">
        <v>17.285533000000001</v>
      </c>
    </row>
    <row r="27" spans="1:15" s="11" customFormat="1" ht="12.75" customHeight="1" x14ac:dyDescent="0.2">
      <c r="A27" s="64" t="s">
        <v>1</v>
      </c>
      <c r="B27" s="37">
        <f>SUM(B8:B26)</f>
        <v>90891250</v>
      </c>
      <c r="C27" s="231">
        <f>SUM(C8:C26)</f>
        <v>18357</v>
      </c>
      <c r="D27" s="231">
        <f>B27/C27</f>
        <v>4951.3128506836629</v>
      </c>
      <c r="E27" s="231"/>
      <c r="F27" s="231">
        <v>16.990068999999998</v>
      </c>
      <c r="G27"/>
      <c r="H27"/>
      <c r="I27"/>
      <c r="J27"/>
      <c r="K27"/>
      <c r="L27"/>
      <c r="M27"/>
      <c r="N27"/>
      <c r="O27"/>
    </row>
    <row r="28" spans="1:15" ht="12.75" customHeight="1" x14ac:dyDescent="0.2">
      <c r="A28" s="22" t="s">
        <v>173</v>
      </c>
      <c r="F28" s="149"/>
    </row>
    <row r="29" spans="1:15" ht="18" customHeight="1" x14ac:dyDescent="0.2">
      <c r="B29" s="12"/>
      <c r="C29" s="12"/>
      <c r="D29" s="12"/>
      <c r="E29"/>
      <c r="F29"/>
    </row>
    <row r="30" spans="1:15" ht="12.75" customHeight="1" x14ac:dyDescent="0.2">
      <c r="E30"/>
      <c r="F30"/>
    </row>
    <row r="31" spans="1:15" ht="12.75" customHeight="1" x14ac:dyDescent="0.2">
      <c r="A31" s="47" t="s">
        <v>156</v>
      </c>
      <c r="B31" s="227"/>
      <c r="C31" s="227"/>
      <c r="D31" s="227"/>
      <c r="E31"/>
      <c r="F31"/>
    </row>
    <row r="32" spans="1:15" ht="12.75" customHeight="1" x14ac:dyDescent="0.2">
      <c r="A32" s="58" t="s">
        <v>276</v>
      </c>
      <c r="B32" s="142"/>
      <c r="C32" s="142"/>
      <c r="D32" s="142"/>
      <c r="E32"/>
      <c r="F32"/>
    </row>
    <row r="33" spans="1:17" ht="12.75" customHeight="1" x14ac:dyDescent="0.2">
      <c r="A33" s="169" t="s">
        <v>270</v>
      </c>
      <c r="B33" s="22"/>
      <c r="C33" s="22"/>
      <c r="D33" s="22"/>
      <c r="E33"/>
      <c r="F33"/>
    </row>
    <row r="34" spans="1:17" ht="12.75" customHeight="1" x14ac:dyDescent="0.2">
      <c r="A34" s="139"/>
      <c r="B34" s="139"/>
      <c r="C34" s="139"/>
      <c r="D34" s="139"/>
      <c r="E34"/>
      <c r="F34"/>
    </row>
    <row r="35" spans="1:17" ht="23.25" customHeight="1" x14ac:dyDescent="0.2">
      <c r="A35" s="139" t="s">
        <v>167</v>
      </c>
      <c r="B35" s="23" t="s">
        <v>186</v>
      </c>
      <c r="C35" s="60" t="s">
        <v>78</v>
      </c>
      <c r="D35" s="23" t="s">
        <v>185</v>
      </c>
      <c r="E35" s="186"/>
      <c r="F35" s="217"/>
    </row>
    <row r="36" spans="1:17" ht="12.75" customHeight="1" x14ac:dyDescent="0.2">
      <c r="A36" s="33" t="s">
        <v>168</v>
      </c>
      <c r="B36" s="24">
        <v>466630.1</v>
      </c>
      <c r="C36" s="24">
        <v>156</v>
      </c>
      <c r="D36" s="24">
        <f>B36/C36</f>
        <v>2991.2185897435897</v>
      </c>
      <c r="E36" s="188"/>
      <c r="F36" s="218"/>
      <c r="P36" s="110"/>
      <c r="Q36" s="110"/>
    </row>
    <row r="37" spans="1:17" ht="12.75" customHeight="1" x14ac:dyDescent="0.2">
      <c r="A37" s="33" t="s">
        <v>169</v>
      </c>
      <c r="B37" s="24">
        <v>5899757.0999999996</v>
      </c>
      <c r="C37" s="24">
        <v>2295</v>
      </c>
      <c r="D37" s="24">
        <f t="shared" ref="D37:D42" si="0">B37/C37</f>
        <v>2570.7002614379085</v>
      </c>
      <c r="E37" s="188"/>
      <c r="F37" s="218"/>
      <c r="P37" s="110"/>
      <c r="Q37" s="110"/>
    </row>
    <row r="38" spans="1:17" ht="12.75" customHeight="1" x14ac:dyDescent="0.2">
      <c r="A38" s="33" t="s">
        <v>170</v>
      </c>
      <c r="B38" s="24">
        <v>27124136.600000001</v>
      </c>
      <c r="C38" s="24">
        <v>5020</v>
      </c>
      <c r="D38" s="24">
        <f t="shared" si="0"/>
        <v>5403.2144621513944</v>
      </c>
      <c r="E38" s="188"/>
      <c r="F38" s="218"/>
      <c r="P38" s="110"/>
      <c r="Q38" s="110"/>
    </row>
    <row r="39" spans="1:17" ht="12.75" customHeight="1" x14ac:dyDescent="0.2">
      <c r="A39" s="33" t="s">
        <v>171</v>
      </c>
      <c r="B39" s="24">
        <v>40200061.100000001</v>
      </c>
      <c r="C39" s="24">
        <v>6325</v>
      </c>
      <c r="D39" s="24">
        <f t="shared" si="0"/>
        <v>6355.7408853754941</v>
      </c>
      <c r="E39" s="188"/>
      <c r="F39" s="218"/>
      <c r="P39" s="110"/>
      <c r="Q39" s="110"/>
    </row>
    <row r="40" spans="1:17" ht="12.75" customHeight="1" x14ac:dyDescent="0.2">
      <c r="A40" s="33" t="s">
        <v>172</v>
      </c>
      <c r="B40" s="24">
        <v>10438376.5</v>
      </c>
      <c r="C40" s="24">
        <v>2696</v>
      </c>
      <c r="D40" s="24">
        <f t="shared" si="0"/>
        <v>3871.8013724035609</v>
      </c>
      <c r="E40" s="188"/>
      <c r="F40" s="218"/>
      <c r="P40" s="110"/>
      <c r="Q40" s="110"/>
    </row>
    <row r="41" spans="1:17" ht="12.75" customHeight="1" x14ac:dyDescent="0.2">
      <c r="A41" s="33" t="s">
        <v>6</v>
      </c>
      <c r="B41" s="24">
        <v>6762288.5999999996</v>
      </c>
      <c r="C41" s="24">
        <v>1865</v>
      </c>
      <c r="D41" s="24">
        <f t="shared" si="0"/>
        <v>3625.8920107238605</v>
      </c>
      <c r="E41" s="188"/>
      <c r="F41" s="218"/>
      <c r="P41" s="110"/>
      <c r="Q41" s="110"/>
    </row>
    <row r="42" spans="1:17" ht="12.75" customHeight="1" x14ac:dyDescent="0.2">
      <c r="A42" s="83" t="s">
        <v>1</v>
      </c>
      <c r="B42" s="143">
        <f>SUM(B36:B41)</f>
        <v>90891250</v>
      </c>
      <c r="C42" s="143">
        <f>SUM(C36:C41)</f>
        <v>18357</v>
      </c>
      <c r="D42" s="143">
        <f t="shared" si="0"/>
        <v>4951.3128506836629</v>
      </c>
      <c r="E42" s="220"/>
      <c r="F42" s="219"/>
    </row>
    <row r="43" spans="1:17" ht="12.75" customHeight="1" x14ac:dyDescent="0.2">
      <c r="A43" s="144" t="s">
        <v>213</v>
      </c>
      <c r="B43" s="35"/>
      <c r="C43" s="35"/>
      <c r="D43" s="35"/>
      <c r="E43"/>
      <c r="F43" s="183"/>
    </row>
    <row r="44" spans="1:17" ht="12.75" customHeight="1" x14ac:dyDescent="0.2">
      <c r="A44" s="22"/>
      <c r="B44" s="35"/>
      <c r="C44" s="35"/>
      <c r="D44" s="35"/>
      <c r="E44" s="35"/>
    </row>
    <row r="45" spans="1:17" ht="12.75" customHeight="1" x14ac:dyDescent="0.2">
      <c r="A45" s="22"/>
      <c r="B45" s="35"/>
      <c r="C45" s="35"/>
      <c r="D45" s="35"/>
      <c r="E45" s="35"/>
    </row>
    <row r="46" spans="1:17" s="16" customFormat="1" ht="12.75" customHeight="1" x14ac:dyDescent="0.2">
      <c r="A46" s="66" t="s">
        <v>164</v>
      </c>
      <c r="B46" s="34"/>
      <c r="C46" s="34"/>
      <c r="G46"/>
      <c r="H46"/>
      <c r="I46"/>
      <c r="J46"/>
      <c r="K46"/>
      <c r="L46"/>
      <c r="M46"/>
      <c r="N46"/>
      <c r="O46"/>
      <c r="P46"/>
    </row>
    <row r="47" spans="1:17" s="16" customFormat="1" ht="12.75" customHeight="1" x14ac:dyDescent="0.2">
      <c r="A47" s="4" t="s">
        <v>272</v>
      </c>
      <c r="F47" s="125"/>
      <c r="G47"/>
      <c r="H47"/>
      <c r="I47"/>
      <c r="J47"/>
      <c r="K47"/>
      <c r="L47"/>
      <c r="M47"/>
      <c r="N47"/>
      <c r="O47"/>
      <c r="P47"/>
    </row>
    <row r="48" spans="1:17" s="16" customFormat="1" ht="12.75" customHeight="1" x14ac:dyDescent="0.2">
      <c r="A48" s="126" t="s">
        <v>273</v>
      </c>
      <c r="F48" s="125"/>
      <c r="G48"/>
      <c r="H48"/>
      <c r="I48"/>
      <c r="J48"/>
      <c r="K48"/>
      <c r="L48"/>
      <c r="M48"/>
      <c r="N48"/>
      <c r="O48"/>
      <c r="P48"/>
    </row>
    <row r="49" spans="1:240" s="16" customFormat="1" ht="12.75" customHeight="1" x14ac:dyDescent="0.2">
      <c r="A49" s="39"/>
      <c r="B49" s="40"/>
      <c r="C49" s="40"/>
      <c r="D49" s="40"/>
      <c r="E49" s="221"/>
      <c r="F49" s="221"/>
      <c r="G49"/>
      <c r="H49"/>
      <c r="I49"/>
      <c r="J49"/>
      <c r="K49"/>
      <c r="L49"/>
      <c r="M49"/>
      <c r="N49"/>
      <c r="O49"/>
      <c r="P49"/>
      <c r="Q49"/>
    </row>
    <row r="50" spans="1:240" s="16" customFormat="1" ht="22.5" x14ac:dyDescent="0.2">
      <c r="A50" s="119" t="s">
        <v>22</v>
      </c>
      <c r="B50" s="180" t="s">
        <v>271</v>
      </c>
      <c r="C50" s="180" t="s">
        <v>136</v>
      </c>
      <c r="D50" s="180" t="s">
        <v>137</v>
      </c>
      <c r="E50" s="221"/>
      <c r="F50" s="221"/>
      <c r="G50"/>
      <c r="H50"/>
      <c r="I50"/>
      <c r="J50"/>
      <c r="K50"/>
      <c r="L50"/>
      <c r="M50"/>
      <c r="N50"/>
      <c r="O50"/>
      <c r="P50"/>
      <c r="Q50"/>
    </row>
    <row r="51" spans="1:240" s="35" customFormat="1" ht="12.75" customHeight="1" x14ac:dyDescent="0.2">
      <c r="A51" s="181" t="s">
        <v>7</v>
      </c>
      <c r="B51" s="222">
        <v>72100</v>
      </c>
      <c r="C51" s="222">
        <v>47</v>
      </c>
      <c r="D51" s="222">
        <v>1534.0425531914893</v>
      </c>
      <c r="G51"/>
      <c r="H51"/>
      <c r="I51"/>
      <c r="J51"/>
      <c r="K51"/>
      <c r="L51"/>
      <c r="M51"/>
      <c r="N51"/>
      <c r="O51"/>
      <c r="P51"/>
      <c r="Q51"/>
    </row>
    <row r="52" spans="1:240" s="125" customFormat="1" ht="12.75" customHeight="1" x14ac:dyDescent="0.2">
      <c r="A52" s="62" t="s">
        <v>8</v>
      </c>
      <c r="B52" s="43">
        <v>68411939.099999994</v>
      </c>
      <c r="C52" s="43">
        <v>14287</v>
      </c>
      <c r="D52" s="222">
        <v>4788.4047805697483</v>
      </c>
      <c r="G52"/>
      <c r="H52"/>
      <c r="I52"/>
      <c r="J52"/>
      <c r="K52"/>
      <c r="L52"/>
      <c r="M52"/>
      <c r="N52"/>
      <c r="O52"/>
      <c r="P52" s="168">
        <f>N51-K52</f>
        <v>0</v>
      </c>
      <c r="Q52" s="167"/>
    </row>
    <row r="53" spans="1:240" s="125" customFormat="1" ht="12.75" customHeight="1" x14ac:dyDescent="0.2">
      <c r="A53" s="62" t="s">
        <v>5</v>
      </c>
      <c r="B53" s="43">
        <v>1609626.9</v>
      </c>
      <c r="C53" s="43">
        <v>482</v>
      </c>
      <c r="D53" s="222">
        <v>3339.4748962655599</v>
      </c>
      <c r="G53"/>
      <c r="H53"/>
      <c r="I53"/>
      <c r="J53"/>
      <c r="K53"/>
      <c r="L53"/>
      <c r="M53"/>
      <c r="N53"/>
      <c r="O53"/>
      <c r="P53" s="167"/>
      <c r="Q53" s="167"/>
    </row>
    <row r="54" spans="1:240" s="35" customFormat="1" x14ac:dyDescent="0.2">
      <c r="A54" s="62" t="s">
        <v>212</v>
      </c>
      <c r="B54" s="43">
        <v>857067.7</v>
      </c>
      <c r="C54" s="43">
        <v>157</v>
      </c>
      <c r="D54" s="222">
        <v>5459.029936305732</v>
      </c>
      <c r="G54"/>
      <c r="H54"/>
      <c r="I54"/>
      <c r="J54"/>
      <c r="K54"/>
      <c r="L54"/>
      <c r="M54"/>
      <c r="N54"/>
      <c r="O54"/>
      <c r="P54"/>
      <c r="Q54"/>
    </row>
    <row r="55" spans="1:240" s="125" customFormat="1" x14ac:dyDescent="0.2">
      <c r="A55" s="62" t="s">
        <v>194</v>
      </c>
      <c r="B55" s="43">
        <v>667496.19999999995</v>
      </c>
      <c r="C55" s="43">
        <v>152</v>
      </c>
      <c r="D55" s="222">
        <v>4391.4223684210519</v>
      </c>
      <c r="G55"/>
      <c r="H55"/>
      <c r="I55"/>
      <c r="J55"/>
      <c r="K55"/>
      <c r="L55"/>
      <c r="M55"/>
      <c r="N55"/>
      <c r="O55"/>
      <c r="P55" s="167"/>
      <c r="Q55" s="167"/>
    </row>
    <row r="56" spans="1:240" s="35" customFormat="1" x14ac:dyDescent="0.2">
      <c r="A56" s="62" t="s">
        <v>195</v>
      </c>
      <c r="B56" s="43">
        <v>19257343</v>
      </c>
      <c r="C56" s="43">
        <v>3226</v>
      </c>
      <c r="D56" s="222">
        <v>5969.4181649101056</v>
      </c>
      <c r="G56"/>
      <c r="H56"/>
      <c r="I56"/>
      <c r="J56"/>
      <c r="K56"/>
      <c r="L56"/>
      <c r="M56"/>
      <c r="N56"/>
      <c r="O56"/>
      <c r="P56"/>
      <c r="Q56"/>
    </row>
    <row r="57" spans="1:240" s="35" customFormat="1" x14ac:dyDescent="0.2">
      <c r="A57" s="62" t="s">
        <v>67</v>
      </c>
      <c r="B57" s="43">
        <v>15677.1</v>
      </c>
      <c r="C57" s="43">
        <v>6</v>
      </c>
      <c r="D57" s="222">
        <v>2612.85</v>
      </c>
      <c r="G57"/>
      <c r="H57"/>
      <c r="I57"/>
      <c r="J57"/>
      <c r="K57"/>
      <c r="L57"/>
      <c r="M57"/>
      <c r="N57"/>
      <c r="O57"/>
      <c r="P57"/>
      <c r="Q57"/>
    </row>
    <row r="58" spans="1:240" s="35" customFormat="1" ht="12.75" customHeight="1" x14ac:dyDescent="0.2">
      <c r="A58" s="64" t="s">
        <v>1</v>
      </c>
      <c r="B58" s="223">
        <f>SUM(B51:B57)</f>
        <v>90891250</v>
      </c>
      <c r="C58" s="223">
        <f>SUM(C51:C57)</f>
        <v>18357</v>
      </c>
      <c r="D58" s="223">
        <v>4951.3128506836629</v>
      </c>
      <c r="G58"/>
      <c r="H58"/>
      <c r="I58"/>
      <c r="J58"/>
      <c r="K58"/>
      <c r="L58"/>
      <c r="M58"/>
      <c r="N58"/>
      <c r="O58"/>
      <c r="P58"/>
      <c r="Q58"/>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c r="EK58" s="34"/>
      <c r="EL58" s="34"/>
      <c r="EM58" s="34"/>
      <c r="EN58" s="34"/>
      <c r="EO58" s="34"/>
      <c r="EP58" s="34"/>
      <c r="EQ58" s="34"/>
      <c r="ER58" s="34"/>
      <c r="ES58" s="34"/>
      <c r="ET58" s="34"/>
      <c r="EU58" s="34"/>
      <c r="EV58" s="34"/>
      <c r="EW58" s="34"/>
      <c r="EX58" s="34"/>
      <c r="EY58" s="34"/>
      <c r="EZ58" s="34"/>
      <c r="FA58" s="34"/>
      <c r="FB58" s="34"/>
      <c r="FC58" s="34"/>
      <c r="FD58" s="34"/>
      <c r="FE58" s="34"/>
      <c r="FF58" s="34"/>
      <c r="FG58" s="34"/>
      <c r="FH58" s="34"/>
      <c r="FI58" s="34"/>
      <c r="FJ58" s="34"/>
      <c r="FK58" s="34"/>
      <c r="FL58" s="34"/>
      <c r="FM58" s="34"/>
      <c r="FN58" s="34"/>
      <c r="FO58" s="34"/>
      <c r="FP58" s="34"/>
      <c r="FQ58" s="34"/>
      <c r="FR58" s="34"/>
      <c r="FS58" s="34"/>
      <c r="FT58" s="34"/>
      <c r="FU58" s="34"/>
      <c r="FV58" s="34"/>
      <c r="FW58" s="34"/>
      <c r="FX58" s="34"/>
      <c r="FY58" s="34"/>
      <c r="FZ58" s="34"/>
      <c r="GA58" s="34"/>
      <c r="GB58" s="34"/>
      <c r="GC58" s="34"/>
      <c r="GD58" s="34"/>
      <c r="GE58" s="34"/>
      <c r="GF58" s="34"/>
      <c r="GG58" s="34"/>
      <c r="GH58" s="34"/>
      <c r="GI58" s="34"/>
      <c r="GJ58" s="34"/>
      <c r="GK58" s="34"/>
      <c r="GL58" s="34"/>
      <c r="GM58" s="34"/>
      <c r="GN58" s="34"/>
      <c r="GO58" s="34"/>
      <c r="GP58" s="34"/>
      <c r="GQ58" s="34"/>
      <c r="GR58" s="34"/>
      <c r="GS58" s="34"/>
      <c r="GT58" s="34"/>
      <c r="GU58" s="34"/>
      <c r="GV58" s="34"/>
      <c r="GW58" s="34"/>
      <c r="GX58" s="34"/>
      <c r="GY58" s="34"/>
      <c r="GZ58" s="34"/>
      <c r="HA58" s="34"/>
      <c r="HB58" s="34"/>
      <c r="HC58" s="34"/>
      <c r="HD58" s="34"/>
      <c r="HE58" s="34"/>
      <c r="HF58" s="34"/>
      <c r="HG58" s="34"/>
      <c r="HH58" s="34"/>
      <c r="HI58" s="34"/>
      <c r="HJ58" s="34"/>
      <c r="HK58" s="34"/>
      <c r="HL58" s="34"/>
      <c r="HM58" s="34"/>
      <c r="HN58" s="34"/>
      <c r="HO58" s="34"/>
      <c r="HP58" s="34"/>
      <c r="HQ58" s="34"/>
      <c r="HR58" s="34"/>
      <c r="HS58" s="34"/>
      <c r="HT58" s="34"/>
      <c r="HU58" s="34"/>
      <c r="HV58" s="34"/>
      <c r="HW58" s="34"/>
      <c r="HX58" s="34"/>
      <c r="HY58" s="34"/>
      <c r="HZ58" s="34"/>
      <c r="IA58" s="34"/>
      <c r="IB58" s="34"/>
      <c r="IC58" s="34"/>
      <c r="ID58" s="34"/>
      <c r="IE58" s="34"/>
      <c r="IF58" s="34"/>
    </row>
    <row r="59" spans="1:240" s="35" customFormat="1" ht="12.75" customHeight="1" x14ac:dyDescent="0.2">
      <c r="A59" s="171" t="s">
        <v>173</v>
      </c>
      <c r="B59" s="172"/>
      <c r="C59" s="172"/>
      <c r="D59" s="173"/>
      <c r="E59" s="173"/>
      <c r="F59" s="173"/>
      <c r="G59"/>
      <c r="H59"/>
      <c r="I59"/>
      <c r="J59"/>
      <c r="K59"/>
      <c r="L59"/>
      <c r="M59"/>
      <c r="N59"/>
      <c r="O59"/>
    </row>
    <row r="60" spans="1:240" s="35" customFormat="1" ht="12.75" customHeight="1" x14ac:dyDescent="0.2">
      <c r="A60" s="174" t="s">
        <v>309</v>
      </c>
      <c r="B60" s="174"/>
      <c r="C60" s="174"/>
      <c r="D60" s="174"/>
      <c r="E60" s="174"/>
      <c r="F60" s="174"/>
      <c r="G60"/>
      <c r="H60"/>
      <c r="I60"/>
      <c r="J60"/>
      <c r="K60"/>
      <c r="L60"/>
      <c r="M60"/>
      <c r="N60"/>
      <c r="O60"/>
    </row>
    <row r="61" spans="1:240" s="22" customFormat="1" ht="12.75" customHeight="1" x14ac:dyDescent="0.2">
      <c r="A61" s="14"/>
      <c r="B61" s="44"/>
      <c r="C61" s="44"/>
      <c r="D61" s="44"/>
      <c r="E61" s="44"/>
      <c r="F61" s="44"/>
      <c r="G61"/>
      <c r="H61"/>
      <c r="I61"/>
      <c r="J61"/>
      <c r="K61"/>
      <c r="L61"/>
      <c r="M61"/>
      <c r="N61"/>
      <c r="O61"/>
    </row>
  </sheetData>
  <phoneticPr fontId="4" type="noConversion"/>
  <pageMargins left="0.70866141732283472" right="0.15748031496062992" top="0.98425196850393704" bottom="0.55118110236220474" header="0.51181102362204722" footer="0.51181102362204722"/>
  <pageSetup paperSize="9" scale="90" orientation="portrait" r:id="rId1"/>
  <headerFooter alignWithMargins="0">
    <oddHeader>&amp;R&amp;"Arial,Fet"BUSSAR</oddHeader>
  </headerFooter>
  <drawing r:id="rId2"/>
  <legacyDrawing r:id="rId3"/>
  <oleObjects>
    <mc:AlternateContent xmlns:mc="http://schemas.openxmlformats.org/markup-compatibility/2006">
      <mc:Choice Requires="x14">
        <oleObject progId="Paint.Picture" shapeId="23555" r:id="rId4">
          <objectPr defaultSize="0" autoLine="0" autoPict="0" r:id="rId5">
            <anchor moveWithCells="1">
              <from>
                <xdr:col>0</xdr:col>
                <xdr:colOff>0</xdr:colOff>
                <xdr:row>28</xdr:row>
                <xdr:rowOff>57150</xdr:rowOff>
              </from>
              <to>
                <xdr:col>0</xdr:col>
                <xdr:colOff>1143000</xdr:colOff>
                <xdr:row>29</xdr:row>
                <xdr:rowOff>66675</xdr:rowOff>
              </to>
            </anchor>
          </objectPr>
        </oleObject>
      </mc:Choice>
      <mc:Fallback>
        <oleObject progId="Paint.Picture" shapeId="23555" r:id="rId4"/>
      </mc:Fallback>
    </mc:AlternateContent>
    <mc:AlternateContent xmlns:mc="http://schemas.openxmlformats.org/markup-compatibility/2006">
      <mc:Choice Requires="x14">
        <oleObject progId="Paint.Picture" shapeId="23556" r:id="rId6">
          <objectPr defaultSize="0" autoLine="0" autoPict="0" r:id="rId5">
            <anchor moveWithCells="1">
              <from>
                <xdr:col>0</xdr:col>
                <xdr:colOff>0</xdr:colOff>
                <xdr:row>60</xdr:row>
                <xdr:rowOff>28575</xdr:rowOff>
              </from>
              <to>
                <xdr:col>0</xdr:col>
                <xdr:colOff>1143000</xdr:colOff>
                <xdr:row>61</xdr:row>
                <xdr:rowOff>104775</xdr:rowOff>
              </to>
            </anchor>
          </objectPr>
        </oleObject>
      </mc:Choice>
      <mc:Fallback>
        <oleObject progId="Paint.Picture" shapeId="23556" r:id="rId6"/>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R31"/>
  <sheetViews>
    <sheetView showGridLines="0" workbookViewId="0">
      <selection activeCell="J32" sqref="J32"/>
    </sheetView>
  </sheetViews>
  <sheetFormatPr defaultRowHeight="12.75" x14ac:dyDescent="0.2"/>
  <cols>
    <col min="2" max="2" width="15" bestFit="1" customWidth="1"/>
    <col min="3" max="3" width="16.42578125" bestFit="1" customWidth="1"/>
    <col min="4" max="4" width="23.5703125" bestFit="1" customWidth="1"/>
  </cols>
  <sheetData>
    <row r="2" spans="1:18" s="35" customFormat="1" ht="12.75" customHeight="1" x14ac:dyDescent="0.2">
      <c r="A2" s="47" t="s">
        <v>231</v>
      </c>
      <c r="B2" s="16"/>
      <c r="C2" s="16"/>
      <c r="D2" s="16"/>
      <c r="O2" s="29"/>
      <c r="P2" s="29"/>
      <c r="Q2" s="29"/>
      <c r="R2" s="29"/>
    </row>
    <row r="3" spans="1:18" s="35" customFormat="1" ht="12.75" customHeight="1" x14ac:dyDescent="0.2">
      <c r="A3" s="204" t="s">
        <v>319</v>
      </c>
      <c r="B3" s="205"/>
      <c r="C3" s="205"/>
      <c r="D3" s="205"/>
      <c r="O3" s="29"/>
      <c r="P3" s="29"/>
      <c r="Q3" s="29"/>
      <c r="R3" s="29"/>
    </row>
    <row r="4" spans="1:18" s="35" customFormat="1" ht="12.75" customHeight="1" x14ac:dyDescent="0.2">
      <c r="A4" s="126" t="s">
        <v>236</v>
      </c>
      <c r="B4" s="16"/>
      <c r="C4" s="16"/>
      <c r="D4" s="16"/>
      <c r="O4" s="29"/>
      <c r="P4" s="29"/>
      <c r="Q4" s="29"/>
      <c r="R4" s="29"/>
    </row>
    <row r="5" spans="1:18" s="35" customFormat="1" ht="12.75" customHeight="1" x14ac:dyDescent="0.2">
      <c r="A5" s="126" t="s">
        <v>237</v>
      </c>
      <c r="B5" s="16"/>
      <c r="C5" s="16"/>
      <c r="D5" s="16"/>
      <c r="O5" s="29"/>
      <c r="P5" s="29"/>
      <c r="Q5" s="29"/>
      <c r="R5" s="29"/>
    </row>
    <row r="6" spans="1:18" x14ac:dyDescent="0.2">
      <c r="A6" s="179"/>
      <c r="B6" s="179"/>
      <c r="C6" s="179"/>
      <c r="D6" s="179"/>
    </row>
    <row r="7" spans="1:18" x14ac:dyDescent="0.2">
      <c r="A7" s="91" t="s">
        <v>0</v>
      </c>
      <c r="B7" s="180" t="s">
        <v>220</v>
      </c>
      <c r="C7" s="180" t="s">
        <v>135</v>
      </c>
      <c r="D7" s="180" t="s">
        <v>221</v>
      </c>
    </row>
    <row r="8" spans="1:18" x14ac:dyDescent="0.2">
      <c r="A8" s="181">
        <v>1999</v>
      </c>
      <c r="B8" s="73">
        <v>43759018.5</v>
      </c>
      <c r="C8" s="73">
        <v>165310</v>
      </c>
      <c r="D8" s="73">
        <v>264.70884096545882</v>
      </c>
    </row>
    <row r="9" spans="1:18" x14ac:dyDescent="0.2">
      <c r="A9" s="62">
        <v>2000</v>
      </c>
      <c r="B9" s="24">
        <v>52181330.899999999</v>
      </c>
      <c r="C9" s="24">
        <v>180915</v>
      </c>
      <c r="D9" s="24">
        <v>288.43009645413593</v>
      </c>
    </row>
    <row r="10" spans="1:18" x14ac:dyDescent="0.2">
      <c r="A10" s="62">
        <v>2001</v>
      </c>
      <c r="B10" s="24">
        <v>55070560.299999997</v>
      </c>
      <c r="C10" s="24">
        <v>199451</v>
      </c>
      <c r="D10" s="24">
        <v>276.11072544133646</v>
      </c>
    </row>
    <row r="11" spans="1:18" x14ac:dyDescent="0.2">
      <c r="A11" s="62">
        <v>2002</v>
      </c>
      <c r="B11" s="24">
        <v>59563146.5</v>
      </c>
      <c r="C11" s="24">
        <v>220079</v>
      </c>
      <c r="D11" s="24">
        <v>270.64438906029199</v>
      </c>
    </row>
    <row r="12" spans="1:18" x14ac:dyDescent="0.2">
      <c r="A12" s="62">
        <v>2003</v>
      </c>
      <c r="B12" s="24">
        <v>66034252.200000003</v>
      </c>
      <c r="C12" s="24">
        <v>238981</v>
      </c>
      <c r="D12" s="24">
        <v>276.31590879609678</v>
      </c>
    </row>
    <row r="13" spans="1:18" x14ac:dyDescent="0.2">
      <c r="A13" s="62">
        <v>2004</v>
      </c>
      <c r="B13" s="24">
        <v>67970980.700000003</v>
      </c>
      <c r="C13" s="24">
        <v>261214</v>
      </c>
      <c r="D13" s="24">
        <v>260.21185962467558</v>
      </c>
    </row>
    <row r="14" spans="1:18" x14ac:dyDescent="0.2">
      <c r="A14" s="62">
        <v>2005</v>
      </c>
      <c r="B14" s="24">
        <v>70113208.5</v>
      </c>
      <c r="C14" s="24">
        <v>277039</v>
      </c>
      <c r="D14" s="24">
        <v>253.08064388046449</v>
      </c>
    </row>
    <row r="15" spans="1:18" x14ac:dyDescent="0.2">
      <c r="A15" s="62">
        <v>2006</v>
      </c>
      <c r="B15" s="24">
        <v>77125282</v>
      </c>
      <c r="C15" s="24">
        <v>297983</v>
      </c>
      <c r="D15" s="24">
        <v>258.82443629334557</v>
      </c>
    </row>
    <row r="16" spans="1:18" x14ac:dyDescent="0.2">
      <c r="A16" s="62">
        <v>2007</v>
      </c>
      <c r="B16" s="24">
        <v>84622120.099999994</v>
      </c>
      <c r="C16" s="24">
        <v>320392</v>
      </c>
      <c r="D16" s="24">
        <v>264.12057760493394</v>
      </c>
    </row>
    <row r="17" spans="1:4" x14ac:dyDescent="0.2">
      <c r="A17" s="62">
        <v>2008</v>
      </c>
      <c r="B17" s="24">
        <v>84732017.599999994</v>
      </c>
      <c r="C17" s="24">
        <v>329084</v>
      </c>
      <c r="D17" s="24">
        <v>257.47838728105893</v>
      </c>
    </row>
    <row r="18" spans="1:4" x14ac:dyDescent="0.2">
      <c r="A18" s="62">
        <v>2009</v>
      </c>
      <c r="B18" s="24">
        <v>81950964.799999997</v>
      </c>
      <c r="C18" s="24">
        <v>332561</v>
      </c>
      <c r="D18" s="24">
        <v>246.42385848009837</v>
      </c>
    </row>
    <row r="19" spans="1:4" x14ac:dyDescent="0.2">
      <c r="A19" s="62">
        <v>2010</v>
      </c>
      <c r="B19" s="24">
        <v>76081708.700000003</v>
      </c>
      <c r="C19" s="24">
        <v>336197</v>
      </c>
      <c r="D19" s="24">
        <v>226.30097442868319</v>
      </c>
    </row>
    <row r="20" spans="1:4" x14ac:dyDescent="0.2">
      <c r="A20" s="62">
        <v>2011</v>
      </c>
      <c r="B20" s="24">
        <v>73838792.299999997</v>
      </c>
      <c r="C20" s="24">
        <v>336439</v>
      </c>
      <c r="D20" s="24">
        <v>219.47156037201393</v>
      </c>
    </row>
    <row r="21" spans="1:4" x14ac:dyDescent="0.2">
      <c r="A21" s="62">
        <v>2012</v>
      </c>
      <c r="B21" s="24">
        <v>62082106</v>
      </c>
      <c r="C21" s="24">
        <v>338339</v>
      </c>
      <c r="D21" s="24">
        <v>183.49083611407494</v>
      </c>
    </row>
    <row r="22" spans="1:4" x14ac:dyDescent="0.2">
      <c r="A22" s="62">
        <v>2013</v>
      </c>
      <c r="B22" s="24">
        <v>68600869.700000003</v>
      </c>
      <c r="C22" s="24">
        <v>346314</v>
      </c>
      <c r="D22" s="24">
        <v>198.08864123310062</v>
      </c>
    </row>
    <row r="23" spans="1:4" x14ac:dyDescent="0.2">
      <c r="A23" s="62">
        <v>2014</v>
      </c>
      <c r="B23" s="24">
        <v>65803999</v>
      </c>
      <c r="C23" s="24">
        <v>344988</v>
      </c>
      <c r="D23" s="24">
        <v>191</v>
      </c>
    </row>
    <row r="24" spans="1:4" x14ac:dyDescent="0.2">
      <c r="A24" s="62">
        <v>2015</v>
      </c>
      <c r="B24" s="24">
        <v>69320703</v>
      </c>
      <c r="C24" s="24">
        <v>347906</v>
      </c>
      <c r="D24" s="24">
        <v>199</v>
      </c>
    </row>
    <row r="25" spans="1:4" x14ac:dyDescent="0.2">
      <c r="A25" s="62">
        <v>2016</v>
      </c>
      <c r="B25" s="24">
        <v>71066755.400000006</v>
      </c>
      <c r="C25" s="24">
        <v>358019</v>
      </c>
      <c r="D25" s="24">
        <v>198</v>
      </c>
    </row>
    <row r="26" spans="1:4" x14ac:dyDescent="0.2">
      <c r="A26" s="62">
        <v>2017</v>
      </c>
      <c r="B26" s="24">
        <v>66774567</v>
      </c>
      <c r="C26" s="24">
        <v>357231</v>
      </c>
      <c r="D26" s="24">
        <v>187</v>
      </c>
    </row>
    <row r="27" spans="1:4" x14ac:dyDescent="0.2">
      <c r="A27" s="62">
        <v>2018</v>
      </c>
      <c r="B27" s="24">
        <v>64616300</v>
      </c>
      <c r="C27" s="24">
        <v>358024</v>
      </c>
      <c r="D27" s="24">
        <v>180</v>
      </c>
    </row>
    <row r="28" spans="1:4" x14ac:dyDescent="0.2">
      <c r="A28" s="62">
        <v>2019</v>
      </c>
      <c r="B28" s="24">
        <v>65574115</v>
      </c>
      <c r="C28" s="24">
        <v>359380</v>
      </c>
      <c r="D28" s="24">
        <v>182</v>
      </c>
    </row>
    <row r="29" spans="1:4" x14ac:dyDescent="0.2">
      <c r="A29" s="87">
        <v>2020</v>
      </c>
      <c r="B29" s="182">
        <v>70015396.599999994</v>
      </c>
      <c r="C29" s="182">
        <v>360422</v>
      </c>
      <c r="D29" s="182">
        <v>194</v>
      </c>
    </row>
    <row r="30" spans="1:4" x14ac:dyDescent="0.2">
      <c r="A30" s="153"/>
      <c r="B30" s="188"/>
      <c r="C30" s="188"/>
      <c r="D30" s="188"/>
    </row>
    <row r="31" spans="1:4" x14ac:dyDescent="0.2">
      <c r="A31" s="35" t="s">
        <v>184</v>
      </c>
    </row>
  </sheetData>
  <pageMargins left="0.7" right="0.7" top="0.75" bottom="0.75" header="0.3" footer="0.3"/>
  <drawing r:id="rId1"/>
  <legacyDrawing r:id="rId2"/>
  <oleObjects>
    <mc:AlternateContent xmlns:mc="http://schemas.openxmlformats.org/markup-compatibility/2006">
      <mc:Choice Requires="x14">
        <oleObject progId="Paint.Picture" shapeId="67585" r:id="rId3">
          <objectPr defaultSize="0" autoLine="0" autoPict="0" r:id="rId4">
            <anchor moveWithCells="1">
              <from>
                <xdr:col>0</xdr:col>
                <xdr:colOff>0</xdr:colOff>
                <xdr:row>31</xdr:row>
                <xdr:rowOff>104775</xdr:rowOff>
              </from>
              <to>
                <xdr:col>1</xdr:col>
                <xdr:colOff>533400</xdr:colOff>
                <xdr:row>33</xdr:row>
                <xdr:rowOff>9525</xdr:rowOff>
              </to>
            </anchor>
          </objectPr>
        </oleObject>
      </mc:Choice>
      <mc:Fallback>
        <oleObject progId="Paint.Picture" shapeId="67585" r:id="rId3"/>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tabColor rgb="FF00B050"/>
    <pageSetUpPr fitToPage="1"/>
  </sheetPr>
  <dimension ref="A1:AO75"/>
  <sheetViews>
    <sheetView showGridLines="0" topLeftCell="A4" zoomScaleNormal="100" workbookViewId="0">
      <selection activeCell="N36" sqref="N36"/>
    </sheetView>
  </sheetViews>
  <sheetFormatPr defaultColWidth="9.140625" defaultRowHeight="12.75" customHeight="1" x14ac:dyDescent="0.2"/>
  <cols>
    <col min="1" max="1" width="13" style="35" customWidth="1"/>
    <col min="2" max="2" width="9.7109375" style="29" customWidth="1"/>
    <col min="3" max="3" width="9.5703125" style="29" customWidth="1"/>
    <col min="4" max="4" width="2.5703125" style="29" customWidth="1"/>
    <col min="5" max="5" width="10.28515625" style="29" customWidth="1"/>
    <col min="6" max="6" width="9.140625" style="29"/>
    <col min="7" max="7" width="2.7109375" style="29" customWidth="1"/>
    <col min="8" max="8" width="7.7109375" style="29" customWidth="1"/>
    <col min="9" max="9" width="9.5703125" style="29" customWidth="1"/>
    <col min="10" max="10" width="10.7109375" style="29" customWidth="1"/>
    <col min="11" max="11" width="9.140625" style="29" customWidth="1"/>
    <col min="12" max="12" width="6.28515625" style="29" customWidth="1"/>
    <col min="13" max="13" width="8.140625" style="29" customWidth="1"/>
    <col min="14" max="14" width="8.85546875" style="29" customWidth="1"/>
    <col min="15" max="15" width="9.42578125" style="29" customWidth="1"/>
    <col min="16" max="16" width="10.140625" style="29" bestFit="1" customWidth="1"/>
    <col min="17" max="17" width="7.140625" style="29" bestFit="1" customWidth="1"/>
    <col min="18" max="18" width="10" style="140" bestFit="1" customWidth="1"/>
    <col min="19" max="19" width="7" style="140" bestFit="1" customWidth="1"/>
    <col min="20" max="20" width="12.7109375" style="140" customWidth="1"/>
    <col min="21" max="21" width="6.42578125" style="140" bestFit="1" customWidth="1"/>
    <col min="22" max="22" width="9" style="140"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5"/>
  </cols>
  <sheetData>
    <row r="1" spans="1:41" ht="12.75" customHeight="1" x14ac:dyDescent="0.2">
      <c r="P1" s="28"/>
    </row>
    <row r="2" spans="1:41" ht="12.75" customHeight="1" x14ac:dyDescent="0.2">
      <c r="A2" s="47" t="s">
        <v>81</v>
      </c>
      <c r="B2" s="34"/>
      <c r="C2" s="34"/>
      <c r="D2" s="34"/>
      <c r="E2" s="22"/>
      <c r="F2" s="22"/>
      <c r="G2" s="22"/>
      <c r="H2" s="22"/>
      <c r="I2" s="22"/>
      <c r="J2" s="22"/>
      <c r="K2" s="22"/>
      <c r="L2" s="22"/>
      <c r="M2" s="22"/>
      <c r="N2" s="200"/>
      <c r="O2" s="201"/>
    </row>
    <row r="3" spans="1:41" ht="12.75" customHeight="1" x14ac:dyDescent="0.2">
      <c r="A3" s="58" t="s">
        <v>314</v>
      </c>
      <c r="B3" s="34"/>
      <c r="C3" s="34"/>
      <c r="D3" s="34"/>
      <c r="E3" s="22"/>
      <c r="F3" s="22"/>
      <c r="G3" s="22"/>
      <c r="H3" s="22"/>
      <c r="I3" s="22"/>
      <c r="J3" s="22"/>
      <c r="K3" s="22"/>
      <c r="L3" s="22"/>
      <c r="M3" s="22"/>
    </row>
    <row r="4" spans="1:41" ht="12.75" customHeight="1" x14ac:dyDescent="0.2">
      <c r="A4" s="126" t="s">
        <v>320</v>
      </c>
      <c r="B4" s="34"/>
      <c r="C4" s="34"/>
      <c r="D4" s="34"/>
      <c r="E4" s="22"/>
      <c r="F4" s="22"/>
      <c r="G4" s="22"/>
      <c r="H4" s="22"/>
      <c r="I4" s="22"/>
      <c r="J4" s="22"/>
      <c r="K4" s="22"/>
      <c r="L4" s="22"/>
      <c r="M4" s="22"/>
    </row>
    <row r="5" spans="1:41" ht="12.75" customHeight="1" x14ac:dyDescent="0.2">
      <c r="A5" s="139"/>
      <c r="B5" s="83"/>
      <c r="C5" s="83"/>
      <c r="D5" s="83"/>
      <c r="E5" s="139"/>
      <c r="F5" s="139"/>
      <c r="G5" s="139"/>
      <c r="H5" s="139"/>
      <c r="I5" s="139"/>
      <c r="J5" s="139"/>
      <c r="K5" s="153"/>
      <c r="L5" s="153"/>
      <c r="M5" s="153"/>
      <c r="N5" s="224"/>
      <c r="O5" s="224"/>
      <c r="P5" s="224"/>
      <c r="Q5" s="224"/>
    </row>
    <row r="6" spans="1:41" ht="12.75" customHeight="1" x14ac:dyDescent="0.2">
      <c r="B6" s="199"/>
      <c r="C6" s="199"/>
      <c r="D6" s="199"/>
      <c r="E6" s="199"/>
      <c r="F6" s="199"/>
      <c r="G6" s="199"/>
      <c r="H6" s="199"/>
      <c r="I6" s="199"/>
      <c r="J6" s="199"/>
      <c r="K6" s="195"/>
      <c r="L6" s="195"/>
      <c r="M6" s="195"/>
      <c r="N6" s="195"/>
      <c r="O6" s="195"/>
      <c r="P6" s="195"/>
      <c r="Q6" s="224"/>
    </row>
    <row r="7" spans="1:41" s="14" customFormat="1" ht="12.75" customHeight="1" x14ac:dyDescent="0.2">
      <c r="A7" s="22" t="s">
        <v>19</v>
      </c>
      <c r="B7" s="250" t="s">
        <v>69</v>
      </c>
      <c r="C7" s="250"/>
      <c r="D7" s="5"/>
      <c r="E7" s="251" t="s">
        <v>135</v>
      </c>
      <c r="F7" s="250"/>
      <c r="G7" s="2"/>
      <c r="H7" s="250" t="s">
        <v>14</v>
      </c>
      <c r="I7" s="250"/>
      <c r="J7" s="250"/>
      <c r="K7" s="195"/>
      <c r="L7" s="195"/>
      <c r="M7" s="195"/>
      <c r="N7" s="195"/>
      <c r="O7" s="195"/>
      <c r="P7" s="195"/>
      <c r="Q7" s="225"/>
      <c r="R7" s="140"/>
      <c r="S7" s="140"/>
      <c r="T7" s="140"/>
      <c r="U7" s="140"/>
      <c r="V7" s="140"/>
      <c r="W7"/>
      <c r="X7"/>
      <c r="Y7"/>
      <c r="Z7"/>
      <c r="AA7"/>
      <c r="AB7"/>
      <c r="AC7"/>
      <c r="AD7"/>
      <c r="AE7"/>
      <c r="AF7"/>
      <c r="AG7"/>
      <c r="AH7"/>
      <c r="AI7"/>
      <c r="AJ7"/>
      <c r="AK7"/>
      <c r="AL7"/>
      <c r="AM7"/>
      <c r="AN7"/>
      <c r="AO7"/>
    </row>
    <row r="8" spans="1:41" ht="12.75" customHeight="1" x14ac:dyDescent="0.2">
      <c r="A8" s="22" t="s">
        <v>84</v>
      </c>
      <c r="B8" s="7" t="s">
        <v>115</v>
      </c>
      <c r="C8" s="7" t="s">
        <v>116</v>
      </c>
      <c r="D8" s="7"/>
      <c r="E8" s="7" t="s">
        <v>115</v>
      </c>
      <c r="F8" s="7" t="s">
        <v>116</v>
      </c>
      <c r="G8" s="7"/>
      <c r="H8" s="7" t="s">
        <v>115</v>
      </c>
      <c r="I8" s="7" t="s">
        <v>116</v>
      </c>
      <c r="J8" s="2"/>
      <c r="K8" s="195"/>
      <c r="L8" s="195"/>
      <c r="M8" s="195"/>
      <c r="N8" s="195"/>
      <c r="O8" s="195"/>
      <c r="P8" s="195"/>
      <c r="Q8" s="224"/>
    </row>
    <row r="9" spans="1:41" customFormat="1" ht="12.75" customHeight="1" x14ac:dyDescent="0.2">
      <c r="A9" s="139" t="s">
        <v>2</v>
      </c>
      <c r="B9" s="17" t="s">
        <v>87</v>
      </c>
      <c r="C9" s="17" t="s">
        <v>87</v>
      </c>
      <c r="D9" s="17"/>
      <c r="E9" s="17" t="s">
        <v>87</v>
      </c>
      <c r="F9" s="17" t="s">
        <v>87</v>
      </c>
      <c r="G9" s="17"/>
      <c r="H9" s="17" t="s">
        <v>87</v>
      </c>
      <c r="I9" s="17" t="s">
        <v>87</v>
      </c>
      <c r="J9" s="67" t="s">
        <v>1</v>
      </c>
      <c r="K9" s="195"/>
    </row>
    <row r="10" spans="1:41" customFormat="1" ht="12.75" customHeight="1" x14ac:dyDescent="0.2">
      <c r="A10" s="85" t="s">
        <v>256</v>
      </c>
      <c r="B10" s="24">
        <v>13907233.4</v>
      </c>
      <c r="C10" s="24">
        <v>2960081.4</v>
      </c>
      <c r="D10" s="24"/>
      <c r="E10" s="24">
        <v>133477</v>
      </c>
      <c r="F10" s="24">
        <v>30113</v>
      </c>
      <c r="G10" s="24"/>
      <c r="H10" s="24">
        <f>B10/E10</f>
        <v>104.19198363763046</v>
      </c>
      <c r="I10" s="24">
        <f>C10/F10</f>
        <v>98.299119981403379</v>
      </c>
      <c r="J10" s="24">
        <f>(B10+C10)/(E10+F10)</f>
        <v>103.10724860932821</v>
      </c>
      <c r="K10" s="188"/>
    </row>
    <row r="11" spans="1:41" customFormat="1" ht="12.75" customHeight="1" x14ac:dyDescent="0.2">
      <c r="A11" s="62">
        <v>2003</v>
      </c>
      <c r="B11" s="24">
        <v>1554181.6</v>
      </c>
      <c r="C11" s="24">
        <v>302367.7</v>
      </c>
      <c r="D11" s="24"/>
      <c r="E11" s="24">
        <v>9772</v>
      </c>
      <c r="F11" s="24">
        <v>1989</v>
      </c>
      <c r="G11" s="24"/>
      <c r="H11" s="24">
        <f t="shared" ref="H11:H29" si="0">B11/E11</f>
        <v>159.04437167417112</v>
      </c>
      <c r="I11" s="24">
        <f t="shared" ref="I11:I29" si="1">C11/F11</f>
        <v>152.01995977878332</v>
      </c>
      <c r="J11" s="24">
        <f t="shared" ref="J11:J29" si="2">(B11+C11)/(E11+F11)</f>
        <v>157.85641527081032</v>
      </c>
      <c r="K11" s="188"/>
    </row>
    <row r="12" spans="1:41" customFormat="1" ht="12.75" customHeight="1" x14ac:dyDescent="0.2">
      <c r="A12" s="62">
        <v>2004</v>
      </c>
      <c r="B12" s="24">
        <v>1482833.8</v>
      </c>
      <c r="C12" s="24">
        <v>277413.5</v>
      </c>
      <c r="D12" s="24"/>
      <c r="E12" s="24">
        <v>9642</v>
      </c>
      <c r="F12" s="24">
        <v>1817</v>
      </c>
      <c r="G12" s="24"/>
      <c r="H12" s="24">
        <f t="shared" si="0"/>
        <v>153.78902717278572</v>
      </c>
      <c r="I12" s="24">
        <f t="shared" si="1"/>
        <v>152.67666483214089</v>
      </c>
      <c r="J12" s="24">
        <f t="shared" si="2"/>
        <v>153.61264508246794</v>
      </c>
      <c r="K12" s="188"/>
    </row>
    <row r="13" spans="1:41" customFormat="1" ht="12.75" customHeight="1" x14ac:dyDescent="0.2">
      <c r="A13" s="62">
        <v>2005</v>
      </c>
      <c r="B13" s="24">
        <v>1437500.1</v>
      </c>
      <c r="C13" s="24">
        <v>282370</v>
      </c>
      <c r="D13" s="24"/>
      <c r="E13" s="24">
        <v>9219</v>
      </c>
      <c r="F13" s="24">
        <v>1846</v>
      </c>
      <c r="G13" s="24"/>
      <c r="H13" s="24">
        <f t="shared" si="0"/>
        <v>155.92798568174425</v>
      </c>
      <c r="I13" s="24">
        <f t="shared" si="1"/>
        <v>152.96316359696641</v>
      </c>
      <c r="J13" s="24">
        <f t="shared" si="2"/>
        <v>155.43335743334839</v>
      </c>
      <c r="K13" s="188"/>
    </row>
    <row r="14" spans="1:41" customFormat="1" ht="12.75" customHeight="1" x14ac:dyDescent="0.2">
      <c r="A14" s="62">
        <v>2006</v>
      </c>
      <c r="B14" s="24">
        <v>1597721.9</v>
      </c>
      <c r="C14" s="24">
        <v>311118.2</v>
      </c>
      <c r="D14" s="24"/>
      <c r="E14" s="24">
        <v>10066</v>
      </c>
      <c r="F14" s="24">
        <v>2073</v>
      </c>
      <c r="G14" s="24"/>
      <c r="H14" s="24">
        <f t="shared" si="0"/>
        <v>158.72460758990661</v>
      </c>
      <c r="I14" s="24">
        <f t="shared" si="1"/>
        <v>150.0811384466956</v>
      </c>
      <c r="J14" s="24">
        <f t="shared" si="2"/>
        <v>157.24854600873218</v>
      </c>
      <c r="K14" s="188"/>
    </row>
    <row r="15" spans="1:41" customFormat="1" ht="12.75" customHeight="1" x14ac:dyDescent="0.2">
      <c r="A15" s="62">
        <v>2007</v>
      </c>
      <c r="B15" s="24">
        <v>2012215.7</v>
      </c>
      <c r="C15" s="24">
        <v>378223.3</v>
      </c>
      <c r="D15" s="24"/>
      <c r="E15" s="24">
        <v>12552</v>
      </c>
      <c r="F15" s="24">
        <v>2538</v>
      </c>
      <c r="G15" s="24"/>
      <c r="H15" s="24">
        <f t="shared" si="0"/>
        <v>160.31036488209051</v>
      </c>
      <c r="I15" s="24">
        <f t="shared" si="1"/>
        <v>149.02415287628054</v>
      </c>
      <c r="J15" s="24">
        <f t="shared" si="2"/>
        <v>158.41212723658052</v>
      </c>
      <c r="K15" s="188"/>
    </row>
    <row r="16" spans="1:41" customFormat="1" ht="12.75" customHeight="1" x14ac:dyDescent="0.2">
      <c r="A16" s="62">
        <v>2008</v>
      </c>
      <c r="B16" s="24">
        <v>1945181.8</v>
      </c>
      <c r="C16" s="24">
        <v>365335.9</v>
      </c>
      <c r="D16" s="24"/>
      <c r="E16" s="24">
        <v>11514</v>
      </c>
      <c r="F16" s="24">
        <v>2349</v>
      </c>
      <c r="G16" s="24"/>
      <c r="H16" s="24">
        <f t="shared" si="0"/>
        <v>168.94057668924788</v>
      </c>
      <c r="I16" s="24">
        <f t="shared" si="1"/>
        <v>155.5282673478076</v>
      </c>
      <c r="J16" s="24">
        <f t="shared" si="2"/>
        <v>166.66794344658445</v>
      </c>
      <c r="K16" s="188"/>
    </row>
    <row r="17" spans="1:41" customFormat="1" ht="12.75" customHeight="1" x14ac:dyDescent="0.2">
      <c r="A17" s="62">
        <v>2009</v>
      </c>
      <c r="B17" s="24">
        <v>1230254.6000000001</v>
      </c>
      <c r="C17" s="24">
        <v>254126.5</v>
      </c>
      <c r="D17" s="24"/>
      <c r="E17" s="24">
        <v>7412</v>
      </c>
      <c r="F17" s="24">
        <v>1582</v>
      </c>
      <c r="G17" s="24"/>
      <c r="H17" s="24">
        <f t="shared" si="0"/>
        <v>165.98146249325418</v>
      </c>
      <c r="I17" s="24">
        <f t="shared" si="1"/>
        <v>160.63621997471554</v>
      </c>
      <c r="J17" s="24">
        <f t="shared" si="2"/>
        <v>165.0412608405604</v>
      </c>
      <c r="K17" s="188"/>
    </row>
    <row r="18" spans="1:41" customFormat="1" ht="12.75" customHeight="1" x14ac:dyDescent="0.2">
      <c r="A18" s="62">
        <v>2010</v>
      </c>
      <c r="B18" s="24">
        <v>1201546.6000000001</v>
      </c>
      <c r="C18" s="24">
        <v>267628.40000000002</v>
      </c>
      <c r="D18" s="24"/>
      <c r="E18" s="24">
        <v>6624</v>
      </c>
      <c r="F18" s="24">
        <v>1545</v>
      </c>
      <c r="G18" s="24"/>
      <c r="H18" s="24">
        <f t="shared" si="0"/>
        <v>181.39290458937199</v>
      </c>
      <c r="I18" s="24">
        <f t="shared" si="1"/>
        <v>173.22226537216829</v>
      </c>
      <c r="J18" s="24">
        <f t="shared" si="2"/>
        <v>179.84759456481822</v>
      </c>
      <c r="K18" s="188"/>
    </row>
    <row r="19" spans="1:41" customFormat="1" ht="12.75" customHeight="1" x14ac:dyDescent="0.2">
      <c r="A19" s="62">
        <v>2011</v>
      </c>
      <c r="B19" s="24">
        <v>1285845.7</v>
      </c>
      <c r="C19" s="24">
        <v>315378.5</v>
      </c>
      <c r="D19" s="24"/>
      <c r="E19" s="24">
        <v>7756</v>
      </c>
      <c r="F19" s="24">
        <v>1998</v>
      </c>
      <c r="G19" s="24"/>
      <c r="H19" s="24">
        <f t="shared" si="0"/>
        <v>165.78722279525527</v>
      </c>
      <c r="I19" s="24">
        <f t="shared" si="1"/>
        <v>157.84709709709711</v>
      </c>
      <c r="J19" s="24">
        <f t="shared" si="2"/>
        <v>164.16077506663933</v>
      </c>
      <c r="K19" s="188"/>
    </row>
    <row r="20" spans="1:41" customFormat="1" ht="12.75" customHeight="1" x14ac:dyDescent="0.2">
      <c r="A20" s="62">
        <v>2012</v>
      </c>
      <c r="B20" s="24">
        <v>1344391.1</v>
      </c>
      <c r="C20" s="24">
        <v>306936.8</v>
      </c>
      <c r="D20" s="24"/>
      <c r="E20" s="24">
        <v>7484</v>
      </c>
      <c r="F20" s="24">
        <v>1842</v>
      </c>
      <c r="G20" s="24"/>
      <c r="H20" s="24">
        <f t="shared" si="0"/>
        <v>179.63536878674506</v>
      </c>
      <c r="I20" s="24">
        <f t="shared" si="1"/>
        <v>166.63235613463627</v>
      </c>
      <c r="J20" s="24">
        <f t="shared" si="2"/>
        <v>177.06711344627922</v>
      </c>
      <c r="K20" s="188"/>
    </row>
    <row r="21" spans="1:41" customFormat="1" ht="12.75" customHeight="1" x14ac:dyDescent="0.2">
      <c r="A21" s="62">
        <v>2013</v>
      </c>
      <c r="B21" s="24">
        <v>1387618.7</v>
      </c>
      <c r="C21" s="24">
        <v>341258.3</v>
      </c>
      <c r="D21" s="24"/>
      <c r="E21" s="24">
        <v>7519</v>
      </c>
      <c r="F21" s="24">
        <v>1920</v>
      </c>
      <c r="G21" s="24"/>
      <c r="H21" s="24">
        <f t="shared" si="0"/>
        <v>184.54830429578402</v>
      </c>
      <c r="I21" s="24">
        <f t="shared" si="1"/>
        <v>177.73869791666667</v>
      </c>
      <c r="J21" s="24">
        <f t="shared" si="2"/>
        <v>183.16315287636402</v>
      </c>
      <c r="K21" s="188"/>
    </row>
    <row r="22" spans="1:41" customFormat="1" ht="12.75" customHeight="1" x14ac:dyDescent="0.2">
      <c r="A22" s="62">
        <v>2014</v>
      </c>
      <c r="B22" s="24">
        <v>1792796.2</v>
      </c>
      <c r="C22" s="24">
        <v>434775</v>
      </c>
      <c r="D22" s="24"/>
      <c r="E22" s="24">
        <v>7917</v>
      </c>
      <c r="F22" s="24">
        <v>1871</v>
      </c>
      <c r="G22" s="24"/>
      <c r="H22" s="24">
        <f t="shared" si="0"/>
        <v>226.44893267651887</v>
      </c>
      <c r="I22" s="24">
        <f t="shared" si="1"/>
        <v>232.3757349011224</v>
      </c>
      <c r="J22" s="24">
        <f t="shared" si="2"/>
        <v>227.5818553330609</v>
      </c>
      <c r="K22" s="188"/>
    </row>
    <row r="23" spans="1:41" customFormat="1" ht="12.75" customHeight="1" x14ac:dyDescent="0.2">
      <c r="A23" s="62">
        <v>2015</v>
      </c>
      <c r="B23" s="24">
        <v>3392593</v>
      </c>
      <c r="C23" s="24">
        <v>806372.9</v>
      </c>
      <c r="D23" s="24"/>
      <c r="E23" s="24">
        <v>10002</v>
      </c>
      <c r="F23" s="24">
        <v>2569</v>
      </c>
      <c r="G23" s="24"/>
      <c r="H23" s="24">
        <f t="shared" si="0"/>
        <v>339.19146170765845</v>
      </c>
      <c r="I23" s="24">
        <f t="shared" si="1"/>
        <v>313.88590891397433</v>
      </c>
      <c r="J23" s="24">
        <f t="shared" si="2"/>
        <v>334.02003818311994</v>
      </c>
      <c r="K23" s="188"/>
    </row>
    <row r="24" spans="1:41" customFormat="1" ht="12.75" customHeight="1" x14ac:dyDescent="0.2">
      <c r="A24" s="62">
        <v>2016</v>
      </c>
      <c r="B24" s="24">
        <v>5902184</v>
      </c>
      <c r="C24" s="24">
        <v>1587375.9</v>
      </c>
      <c r="D24" s="24"/>
      <c r="E24" s="24">
        <v>10474</v>
      </c>
      <c r="F24" s="24">
        <v>2911</v>
      </c>
      <c r="G24" s="24"/>
      <c r="H24" s="24">
        <f t="shared" si="0"/>
        <v>563.50811533320598</v>
      </c>
      <c r="I24" s="24">
        <f t="shared" si="1"/>
        <v>545.30261078667127</v>
      </c>
      <c r="J24" s="24">
        <f t="shared" si="2"/>
        <v>559.54874112812854</v>
      </c>
      <c r="K24" s="188"/>
    </row>
    <row r="25" spans="1:41" customFormat="1" ht="12.75" customHeight="1" x14ac:dyDescent="0.2">
      <c r="A25" s="62">
        <v>2017</v>
      </c>
      <c r="B25" s="24">
        <v>4829095.7</v>
      </c>
      <c r="C25" s="24">
        <v>1077920.3999999999</v>
      </c>
      <c r="D25" s="24"/>
      <c r="E25" s="24">
        <v>8594</v>
      </c>
      <c r="F25" s="24">
        <v>1981</v>
      </c>
      <c r="G25" s="24"/>
      <c r="H25" s="24">
        <f t="shared" si="0"/>
        <v>561.91478938794512</v>
      </c>
      <c r="I25" s="24">
        <f t="shared" si="1"/>
        <v>544.12942958101962</v>
      </c>
      <c r="J25" s="24">
        <f t="shared" si="2"/>
        <v>558.58308274231672</v>
      </c>
      <c r="K25" s="188"/>
    </row>
    <row r="26" spans="1:41" customFormat="1" ht="12.75" customHeight="1" x14ac:dyDescent="0.2">
      <c r="A26" s="62">
        <v>2018</v>
      </c>
      <c r="B26" s="24">
        <v>4962626.8</v>
      </c>
      <c r="C26" s="24">
        <v>1399773.6</v>
      </c>
      <c r="D26" s="24"/>
      <c r="E26" s="24">
        <v>8973</v>
      </c>
      <c r="F26" s="24">
        <v>2663</v>
      </c>
      <c r="G26" s="24"/>
      <c r="H26" s="24">
        <f t="shared" si="0"/>
        <v>553.06216427058951</v>
      </c>
      <c r="I26" s="24">
        <f t="shared" si="1"/>
        <v>525.63785204656403</v>
      </c>
      <c r="J26" s="24">
        <f t="shared" si="2"/>
        <v>546.78587143348238</v>
      </c>
      <c r="K26" s="188"/>
    </row>
    <row r="27" spans="1:41" customFormat="1" ht="12.75" customHeight="1" x14ac:dyDescent="0.2">
      <c r="A27" s="62">
        <v>2019</v>
      </c>
      <c r="B27" s="24">
        <v>4158063.6</v>
      </c>
      <c r="C27" s="24">
        <v>1233150.3999999999</v>
      </c>
      <c r="D27" s="24"/>
      <c r="E27" s="24">
        <v>8633</v>
      </c>
      <c r="F27" s="24">
        <v>2632</v>
      </c>
      <c r="G27" s="24"/>
      <c r="H27" s="24">
        <f t="shared" si="0"/>
        <v>481.64758484883589</v>
      </c>
      <c r="I27" s="24">
        <f t="shared" si="1"/>
        <v>468.52218844984799</v>
      </c>
      <c r="J27" s="24">
        <f t="shared" si="2"/>
        <v>478.58091433644029</v>
      </c>
      <c r="K27" s="188"/>
    </row>
    <row r="28" spans="1:41" customFormat="1" ht="12.75" customHeight="1" x14ac:dyDescent="0.2">
      <c r="A28" s="62" t="s">
        <v>257</v>
      </c>
      <c r="B28" s="24">
        <v>1215605.2</v>
      </c>
      <c r="C28" s="24">
        <v>474300.4</v>
      </c>
      <c r="D28" s="24"/>
      <c r="E28" s="24">
        <v>4152</v>
      </c>
      <c r="F28" s="24">
        <v>2401</v>
      </c>
      <c r="G28" s="24"/>
      <c r="H28" s="24">
        <f t="shared" si="0"/>
        <v>292.7758188824663</v>
      </c>
      <c r="I28" s="24">
        <f t="shared" si="1"/>
        <v>197.54285714285714</v>
      </c>
      <c r="J28" s="24">
        <f t="shared" si="2"/>
        <v>257.88274072943693</v>
      </c>
      <c r="K28" s="188"/>
    </row>
    <row r="29" spans="1:41" customFormat="1" ht="12.75" customHeight="1" x14ac:dyDescent="0.2">
      <c r="A29" s="64" t="s">
        <v>1</v>
      </c>
      <c r="B29" s="38">
        <f>SUM(B10:B28)</f>
        <v>56639489.500000007</v>
      </c>
      <c r="C29" s="245">
        <f>SUM(C10:C28)</f>
        <v>13375907.100000001</v>
      </c>
      <c r="D29" s="38"/>
      <c r="E29" s="38">
        <f>SUM(E10:E28)</f>
        <v>291782</v>
      </c>
      <c r="F29" s="38">
        <f>SUM(F10:F28)</f>
        <v>68640</v>
      </c>
      <c r="G29" s="38"/>
      <c r="H29" s="37">
        <f t="shared" si="0"/>
        <v>194.11577650437658</v>
      </c>
      <c r="I29" s="37">
        <f t="shared" si="1"/>
        <v>194.87044143356647</v>
      </c>
      <c r="J29" s="37">
        <f t="shared" si="2"/>
        <v>194.25949747795642</v>
      </c>
      <c r="K29" s="226"/>
    </row>
    <row r="30" spans="1:41" ht="12.75" customHeight="1" x14ac:dyDescent="0.2">
      <c r="A30" s="22" t="s">
        <v>184</v>
      </c>
      <c r="B30" s="22"/>
      <c r="C30" s="22"/>
      <c r="D30" s="22"/>
      <c r="E30" s="22"/>
      <c r="F30" s="22"/>
      <c r="G30" s="22"/>
      <c r="H30" s="22"/>
      <c r="I30" s="22"/>
      <c r="J30" s="22"/>
      <c r="K30" s="190"/>
      <c r="L30"/>
      <c r="M30"/>
      <c r="N30"/>
      <c r="O30"/>
      <c r="P30"/>
      <c r="Q30"/>
      <c r="R30"/>
      <c r="S30"/>
      <c r="T30"/>
      <c r="U30"/>
      <c r="V30"/>
      <c r="AD30" s="35"/>
      <c r="AE30" s="35"/>
      <c r="AF30" s="35"/>
      <c r="AG30" s="35"/>
      <c r="AH30" s="35"/>
      <c r="AI30" s="35"/>
      <c r="AJ30" s="35"/>
      <c r="AK30" s="35"/>
      <c r="AL30" s="35"/>
      <c r="AM30" s="35"/>
      <c r="AN30" s="35"/>
      <c r="AO30" s="35"/>
    </row>
    <row r="31" spans="1:41" s="16" customFormat="1" ht="12.75" customHeight="1" x14ac:dyDescent="0.2">
      <c r="A31" s="59"/>
      <c r="B31" s="22"/>
      <c r="C31" s="22"/>
      <c r="D31" s="22"/>
      <c r="E31" s="22"/>
      <c r="F31" s="22"/>
      <c r="G31" s="22"/>
      <c r="H31" s="22"/>
      <c r="I31" s="22"/>
      <c r="J31" s="22"/>
      <c r="K31" s="35"/>
      <c r="L31"/>
      <c r="M31"/>
      <c r="N31"/>
      <c r="O31"/>
      <c r="P31"/>
      <c r="Q31"/>
      <c r="R31"/>
      <c r="S31"/>
      <c r="T31"/>
      <c r="U31"/>
      <c r="V31"/>
      <c r="W31"/>
      <c r="X31"/>
      <c r="Y31"/>
      <c r="Z31"/>
      <c r="AA31"/>
      <c r="AB31"/>
      <c r="AC31"/>
    </row>
    <row r="32" spans="1:41" ht="12.75" customHeight="1" x14ac:dyDescent="0.2">
      <c r="L32"/>
      <c r="M32"/>
      <c r="N32"/>
      <c r="O32"/>
      <c r="P32"/>
      <c r="Q32"/>
      <c r="R32"/>
      <c r="S32"/>
      <c r="T32"/>
      <c r="U32"/>
      <c r="V32"/>
      <c r="AD32" s="35"/>
      <c r="AE32" s="35"/>
      <c r="AF32" s="35"/>
      <c r="AG32" s="35"/>
      <c r="AH32" s="35"/>
      <c r="AI32" s="35"/>
      <c r="AJ32" s="35"/>
      <c r="AK32" s="35"/>
      <c r="AL32" s="35"/>
      <c r="AM32" s="35"/>
      <c r="AN32" s="35"/>
      <c r="AO32" s="35"/>
    </row>
    <row r="33" spans="1:41" ht="12.75" customHeight="1" x14ac:dyDescent="0.2">
      <c r="B33" s="26"/>
      <c r="E33" s="26"/>
      <c r="H33" s="26"/>
      <c r="K33" s="26"/>
      <c r="L33"/>
      <c r="M33"/>
      <c r="N33" s="234"/>
      <c r="O33" s="234"/>
      <c r="P33"/>
      <c r="Q33"/>
      <c r="R33"/>
      <c r="S33"/>
      <c r="T33"/>
      <c r="U33"/>
      <c r="V33"/>
      <c r="AC33" s="35"/>
      <c r="AD33" s="35"/>
      <c r="AE33" s="35"/>
      <c r="AF33" s="35"/>
      <c r="AG33" s="35"/>
      <c r="AH33" s="35"/>
      <c r="AI33" s="35"/>
      <c r="AJ33" s="35"/>
      <c r="AK33" s="35"/>
      <c r="AL33" s="35"/>
      <c r="AM33" s="35"/>
      <c r="AN33" s="35"/>
      <c r="AO33" s="35"/>
    </row>
    <row r="34" spans="1:41" ht="12.75" customHeight="1" x14ac:dyDescent="0.2">
      <c r="A34" s="66" t="s">
        <v>83</v>
      </c>
      <c r="B34" s="228"/>
      <c r="C34" s="228"/>
      <c r="D34" s="228"/>
      <c r="E34" s="228"/>
      <c r="F34" s="229"/>
      <c r="G34" s="229"/>
      <c r="H34" s="229"/>
      <c r="I34" s="229"/>
      <c r="J34" s="229"/>
      <c r="L34"/>
      <c r="M34"/>
      <c r="N34"/>
      <c r="O34"/>
      <c r="P34" s="234"/>
      <c r="Q34"/>
      <c r="R34"/>
      <c r="S34"/>
      <c r="T34" s="234"/>
      <c r="U34"/>
      <c r="V34"/>
      <c r="AC34" s="35"/>
      <c r="AD34" s="35"/>
      <c r="AE34" s="35"/>
      <c r="AF34" s="35"/>
      <c r="AG34" s="35"/>
      <c r="AH34" s="35"/>
      <c r="AI34" s="35"/>
      <c r="AJ34" s="35"/>
      <c r="AK34" s="35"/>
      <c r="AL34" s="35"/>
      <c r="AM34" s="35"/>
      <c r="AN34" s="35"/>
      <c r="AO34" s="35"/>
    </row>
    <row r="35" spans="1:41" ht="12.75" customHeight="1" x14ac:dyDescent="0.2">
      <c r="A35" s="4" t="s">
        <v>317</v>
      </c>
      <c r="B35" s="28"/>
      <c r="C35" s="28"/>
      <c r="D35" s="28"/>
      <c r="E35" s="28"/>
      <c r="L35"/>
      <c r="M35"/>
      <c r="N35"/>
      <c r="O35"/>
      <c r="P35"/>
      <c r="Q35"/>
      <c r="R35"/>
      <c r="S35"/>
      <c r="T35" s="234"/>
      <c r="U35"/>
      <c r="V35"/>
      <c r="AC35" s="35"/>
      <c r="AD35" s="35"/>
      <c r="AE35" s="35"/>
      <c r="AF35" s="35"/>
      <c r="AG35" s="35"/>
      <c r="AH35" s="35"/>
      <c r="AI35" s="35"/>
      <c r="AJ35" s="35"/>
      <c r="AK35" s="35"/>
      <c r="AL35" s="35"/>
      <c r="AM35" s="35"/>
      <c r="AN35" s="35"/>
      <c r="AO35" s="35"/>
    </row>
    <row r="36" spans="1:41" ht="12.75" customHeight="1" x14ac:dyDescent="0.2">
      <c r="A36" s="126" t="s">
        <v>318</v>
      </c>
      <c r="B36" s="28"/>
      <c r="C36" s="28"/>
      <c r="D36" s="28"/>
      <c r="E36" s="28"/>
      <c r="K36" s="224"/>
      <c r="L36"/>
      <c r="M36"/>
      <c r="N36"/>
      <c r="O36"/>
      <c r="P36"/>
      <c r="Q36"/>
      <c r="R36"/>
      <c r="S36"/>
      <c r="T36"/>
      <c r="U36"/>
      <c r="V36"/>
      <c r="AC36" s="35"/>
      <c r="AD36" s="35"/>
      <c r="AE36" s="35"/>
      <c r="AF36" s="35"/>
      <c r="AG36" s="35"/>
      <c r="AH36" s="35"/>
      <c r="AI36" s="35"/>
      <c r="AJ36" s="35"/>
      <c r="AK36" s="35"/>
      <c r="AL36" s="35"/>
      <c r="AM36" s="35"/>
      <c r="AN36" s="35"/>
      <c r="AO36" s="35"/>
    </row>
    <row r="37" spans="1:41" ht="12.75" customHeight="1" x14ac:dyDescent="0.2">
      <c r="A37" s="39"/>
      <c r="B37" s="90"/>
      <c r="C37" s="90"/>
      <c r="D37" s="90"/>
      <c r="E37" s="41"/>
      <c r="F37" s="41"/>
      <c r="G37" s="41"/>
      <c r="H37" s="41"/>
      <c r="I37" s="41"/>
      <c r="J37" s="41"/>
      <c r="K37" s="190"/>
      <c r="L37"/>
      <c r="M37"/>
      <c r="N37"/>
      <c r="O37"/>
      <c r="P37"/>
      <c r="Q37"/>
      <c r="R37"/>
      <c r="S37"/>
      <c r="T37"/>
      <c r="U37"/>
      <c r="V37"/>
      <c r="AC37" s="35"/>
      <c r="AD37" s="35"/>
      <c r="AE37" s="35"/>
      <c r="AF37" s="35"/>
      <c r="AG37" s="35"/>
      <c r="AH37" s="35"/>
      <c r="AI37" s="35"/>
      <c r="AJ37" s="35"/>
      <c r="AK37" s="35"/>
      <c r="AL37" s="35"/>
      <c r="AM37" s="35"/>
      <c r="AN37" s="35"/>
      <c r="AO37" s="35"/>
    </row>
    <row r="38" spans="1:41" ht="12.75" customHeight="1" x14ac:dyDescent="0.2">
      <c r="A38" s="35" t="s">
        <v>82</v>
      </c>
      <c r="B38" s="251" t="s">
        <v>69</v>
      </c>
      <c r="C38" s="251"/>
      <c r="D38" s="48"/>
      <c r="E38" s="251" t="s">
        <v>135</v>
      </c>
      <c r="F38" s="251"/>
      <c r="G38" s="35"/>
      <c r="H38" s="251" t="s">
        <v>14</v>
      </c>
      <c r="I38" s="251"/>
      <c r="J38" s="251"/>
      <c r="K38" s="195"/>
      <c r="L38"/>
      <c r="M38"/>
      <c r="N38"/>
      <c r="O38"/>
      <c r="P38"/>
      <c r="Q38"/>
      <c r="R38"/>
      <c r="S38"/>
      <c r="T38"/>
      <c r="U38"/>
      <c r="V38"/>
      <c r="AC38" s="35"/>
      <c r="AD38" s="35"/>
      <c r="AE38" s="35"/>
      <c r="AF38" s="35"/>
      <c r="AG38" s="35"/>
      <c r="AH38" s="35"/>
      <c r="AI38" s="35"/>
      <c r="AJ38" s="35"/>
      <c r="AK38" s="35"/>
      <c r="AL38" s="35"/>
      <c r="AM38" s="35"/>
      <c r="AN38" s="35"/>
      <c r="AO38" s="35"/>
    </row>
    <row r="39" spans="1:41" ht="12.75" customHeight="1" x14ac:dyDescent="0.2">
      <c r="B39" s="29" t="s">
        <v>115</v>
      </c>
      <c r="C39" s="29" t="s">
        <v>116</v>
      </c>
      <c r="E39" s="29" t="s">
        <v>115</v>
      </c>
      <c r="F39" s="29" t="s">
        <v>116</v>
      </c>
      <c r="H39" s="29" t="s">
        <v>115</v>
      </c>
      <c r="I39" s="29" t="s">
        <v>116</v>
      </c>
      <c r="J39" s="35"/>
      <c r="K39" s="190"/>
      <c r="L39"/>
      <c r="M39"/>
      <c r="N39"/>
      <c r="O39"/>
      <c r="P39"/>
      <c r="Q39"/>
      <c r="R39"/>
      <c r="S39"/>
      <c r="T39"/>
      <c r="U39"/>
      <c r="V39" s="234"/>
      <c r="AC39" s="35"/>
      <c r="AD39" s="35"/>
      <c r="AE39" s="35"/>
      <c r="AF39" s="35"/>
      <c r="AG39" s="35"/>
      <c r="AH39" s="35"/>
      <c r="AI39" s="35"/>
      <c r="AJ39" s="35"/>
      <c r="AK39" s="35"/>
      <c r="AL39" s="35"/>
      <c r="AM39" s="35"/>
      <c r="AN39" s="35"/>
      <c r="AO39" s="35"/>
    </row>
    <row r="40" spans="1:41" s="29" customFormat="1" ht="12.75" customHeight="1" x14ac:dyDescent="0.2">
      <c r="A40" s="55"/>
      <c r="B40" s="23" t="s">
        <v>87</v>
      </c>
      <c r="C40" s="23" t="s">
        <v>87</v>
      </c>
      <c r="D40" s="23"/>
      <c r="E40" s="23" t="s">
        <v>87</v>
      </c>
      <c r="F40" s="23" t="s">
        <v>87</v>
      </c>
      <c r="G40" s="23"/>
      <c r="H40" s="23" t="s">
        <v>87</v>
      </c>
      <c r="I40" s="23" t="s">
        <v>87</v>
      </c>
      <c r="J40" s="92" t="s">
        <v>1</v>
      </c>
      <c r="K40" s="224"/>
      <c r="L40"/>
      <c r="M40"/>
      <c r="N40"/>
      <c r="O40"/>
      <c r="P40"/>
      <c r="Q40"/>
      <c r="R40"/>
      <c r="S40"/>
      <c r="T40"/>
      <c r="U40"/>
      <c r="V40"/>
      <c r="W40"/>
      <c r="X40"/>
      <c r="Y40"/>
      <c r="Z40"/>
      <c r="AA40"/>
      <c r="AB40"/>
    </row>
    <row r="41" spans="1:41" s="29" customFormat="1" ht="12.75" customHeight="1" x14ac:dyDescent="0.2">
      <c r="A41" s="138" t="s">
        <v>166</v>
      </c>
      <c r="B41" s="133">
        <v>2397056.2999999998</v>
      </c>
      <c r="C41" s="133">
        <v>580021</v>
      </c>
      <c r="D41" s="133"/>
      <c r="E41" s="133">
        <v>16271</v>
      </c>
      <c r="F41" s="133">
        <v>3955</v>
      </c>
      <c r="G41" s="133"/>
      <c r="H41" s="133">
        <f>B41/E41</f>
        <v>147.32077315469238</v>
      </c>
      <c r="I41" s="133">
        <f>C41/F41</f>
        <v>146.65512010113781</v>
      </c>
      <c r="J41" s="133">
        <f>(B41+C41)/(E41+F41)</f>
        <v>147.19061109463067</v>
      </c>
      <c r="L41"/>
      <c r="M41"/>
      <c r="N41"/>
      <c r="O41"/>
      <c r="P41"/>
      <c r="Q41"/>
      <c r="R41"/>
      <c r="S41"/>
      <c r="T41"/>
      <c r="U41"/>
      <c r="V41"/>
      <c r="W41"/>
      <c r="X41"/>
      <c r="Y41"/>
      <c r="Z41"/>
      <c r="AA41"/>
      <c r="AB41"/>
    </row>
    <row r="42" spans="1:41" ht="12.75" customHeight="1" x14ac:dyDescent="0.2">
      <c r="A42" s="134" t="s">
        <v>85</v>
      </c>
      <c r="B42" s="133">
        <v>10174716.6</v>
      </c>
      <c r="C42" s="133">
        <v>2855776</v>
      </c>
      <c r="D42" s="133"/>
      <c r="E42" s="133">
        <v>69538</v>
      </c>
      <c r="F42" s="133">
        <v>19120</v>
      </c>
      <c r="G42" s="133"/>
      <c r="H42" s="133">
        <f t="shared" ref="H42:H46" si="3">B42/E42</f>
        <v>146.31879835485634</v>
      </c>
      <c r="I42" s="133">
        <f t="shared" ref="I42:I46" si="4">C42/F42</f>
        <v>149.36066945606694</v>
      </c>
      <c r="J42" s="133">
        <f t="shared" ref="J42:J46" si="5">(B42+C42)/(E42+F42)</f>
        <v>146.97480881589928</v>
      </c>
      <c r="K42" s="35"/>
      <c r="L42"/>
      <c r="M42"/>
      <c r="N42"/>
      <c r="O42"/>
      <c r="P42"/>
      <c r="Q42"/>
      <c r="R42"/>
      <c r="S42"/>
      <c r="T42"/>
      <c r="U42"/>
      <c r="V42"/>
      <c r="AC42" s="35"/>
      <c r="AD42" s="35"/>
      <c r="AE42" s="35"/>
      <c r="AF42" s="35"/>
      <c r="AG42" s="35"/>
      <c r="AH42" s="35"/>
      <c r="AI42" s="35"/>
      <c r="AJ42" s="35"/>
      <c r="AK42" s="35"/>
      <c r="AL42" s="35"/>
      <c r="AM42" s="35"/>
      <c r="AN42" s="35"/>
      <c r="AO42" s="35"/>
    </row>
    <row r="43" spans="1:41" ht="12.75" customHeight="1" x14ac:dyDescent="0.2">
      <c r="A43" s="134" t="s">
        <v>86</v>
      </c>
      <c r="B43" s="133">
        <v>21855119.600000001</v>
      </c>
      <c r="C43" s="133">
        <v>4542522.9000000004</v>
      </c>
      <c r="D43" s="133"/>
      <c r="E43" s="133">
        <v>107390</v>
      </c>
      <c r="F43" s="133">
        <v>22830</v>
      </c>
      <c r="G43" s="133"/>
      <c r="H43" s="133">
        <f t="shared" si="3"/>
        <v>203.51168265201602</v>
      </c>
      <c r="I43" s="133">
        <f t="shared" si="4"/>
        <v>198.97165571616296</v>
      </c>
      <c r="J43" s="133">
        <f t="shared" si="5"/>
        <v>202.71573107049608</v>
      </c>
      <c r="K43" s="35"/>
      <c r="L43"/>
      <c r="M43"/>
      <c r="N43"/>
      <c r="O43"/>
      <c r="P43"/>
      <c r="Q43"/>
      <c r="R43"/>
      <c r="S43"/>
      <c r="T43"/>
      <c r="U43"/>
      <c r="V43"/>
      <c r="AC43" s="35"/>
      <c r="AD43" s="35"/>
      <c r="AE43" s="35"/>
      <c r="AF43" s="35"/>
      <c r="AG43" s="35"/>
      <c r="AH43" s="35"/>
      <c r="AI43" s="35"/>
      <c r="AJ43" s="35"/>
      <c r="AK43" s="35"/>
      <c r="AL43" s="35"/>
      <c r="AM43" s="35"/>
      <c r="AN43" s="35"/>
      <c r="AO43" s="35"/>
    </row>
    <row r="44" spans="1:41" ht="12.75" customHeight="1" x14ac:dyDescent="0.2">
      <c r="A44" s="134" t="s">
        <v>121</v>
      </c>
      <c r="B44" s="133">
        <v>21784883.800000001</v>
      </c>
      <c r="C44" s="133">
        <v>4582942.4000000004</v>
      </c>
      <c r="D44" s="133"/>
      <c r="E44" s="133">
        <v>96368</v>
      </c>
      <c r="F44" s="133">
        <v>20487</v>
      </c>
      <c r="G44" s="133"/>
      <c r="H44" s="133">
        <f t="shared" si="3"/>
        <v>226.05931221982402</v>
      </c>
      <c r="I44" s="133">
        <f t="shared" si="4"/>
        <v>223.70002440572071</v>
      </c>
      <c r="J44" s="133">
        <f t="shared" si="5"/>
        <v>225.64568225578711</v>
      </c>
      <c r="K44" s="35"/>
      <c r="L44"/>
      <c r="M44"/>
      <c r="N44"/>
      <c r="O44"/>
      <c r="P44"/>
      <c r="Q44"/>
      <c r="R44"/>
      <c r="S44"/>
      <c r="T44"/>
      <c r="U44"/>
      <c r="V44"/>
      <c r="AC44" s="35"/>
      <c r="AD44" s="35"/>
      <c r="AE44" s="35"/>
      <c r="AF44" s="35"/>
      <c r="AG44" s="35"/>
      <c r="AH44" s="35"/>
      <c r="AI44" s="35"/>
      <c r="AJ44" s="35"/>
      <c r="AK44" s="35"/>
      <c r="AL44" s="35"/>
      <c r="AM44" s="35"/>
      <c r="AN44" s="35"/>
      <c r="AO44" s="35"/>
    </row>
    <row r="45" spans="1:41" ht="12.75" customHeight="1" x14ac:dyDescent="0.2">
      <c r="A45" s="134" t="s">
        <v>6</v>
      </c>
      <c r="B45" s="133">
        <v>231808.6</v>
      </c>
      <c r="C45" s="133">
        <v>100720.8</v>
      </c>
      <c r="D45" s="133"/>
      <c r="E45" s="133">
        <v>1690</v>
      </c>
      <c r="F45" s="133">
        <v>679</v>
      </c>
      <c r="G45" s="133"/>
      <c r="H45" s="133">
        <f t="shared" si="3"/>
        <v>137.16485207100592</v>
      </c>
      <c r="I45" s="133">
        <f t="shared" si="4"/>
        <v>148.33696612665685</v>
      </c>
      <c r="J45" s="133">
        <f t="shared" si="5"/>
        <v>140.36699029126214</v>
      </c>
      <c r="K45" s="35"/>
      <c r="L45"/>
      <c r="M45"/>
      <c r="N45"/>
      <c r="O45"/>
      <c r="P45"/>
      <c r="Q45"/>
      <c r="R45"/>
      <c r="S45"/>
      <c r="T45"/>
      <c r="U45"/>
      <c r="V45"/>
      <c r="AC45" s="35"/>
      <c r="AD45" s="35"/>
      <c r="AE45" s="35"/>
      <c r="AF45" s="35"/>
      <c r="AG45" s="35"/>
      <c r="AH45" s="35"/>
      <c r="AI45" s="35"/>
      <c r="AJ45" s="35"/>
      <c r="AK45" s="35"/>
      <c r="AL45" s="35"/>
      <c r="AM45" s="35"/>
      <c r="AN45" s="35"/>
      <c r="AO45" s="35"/>
    </row>
    <row r="46" spans="1:41" ht="12.75" customHeight="1" x14ac:dyDescent="0.2">
      <c r="A46" s="134" t="s">
        <v>277</v>
      </c>
      <c r="B46" s="133">
        <v>195904.6</v>
      </c>
      <c r="C46" s="133">
        <v>713924</v>
      </c>
      <c r="D46" s="133"/>
      <c r="E46" s="133">
        <v>525</v>
      </c>
      <c r="F46" s="133">
        <v>1569</v>
      </c>
      <c r="G46" s="133"/>
      <c r="H46" s="133">
        <f t="shared" si="3"/>
        <v>373.15161904761908</v>
      </c>
      <c r="I46" s="133">
        <f t="shared" si="4"/>
        <v>455.01848311026129</v>
      </c>
      <c r="J46" s="133">
        <f t="shared" si="5"/>
        <v>434.49312320916903</v>
      </c>
      <c r="K46" s="35"/>
      <c r="L46"/>
      <c r="M46"/>
      <c r="N46"/>
      <c r="O46"/>
      <c r="P46"/>
      <c r="Q46"/>
      <c r="R46"/>
      <c r="S46"/>
      <c r="T46"/>
      <c r="U46"/>
      <c r="V46"/>
      <c r="AC46" s="35"/>
      <c r="AD46" s="35"/>
      <c r="AE46" s="35"/>
      <c r="AF46" s="35"/>
      <c r="AG46" s="35"/>
      <c r="AH46" s="35"/>
      <c r="AI46" s="35"/>
      <c r="AJ46" s="35"/>
      <c r="AK46" s="35"/>
      <c r="AL46" s="35"/>
      <c r="AM46" s="35"/>
      <c r="AN46" s="35"/>
      <c r="AO46" s="35"/>
    </row>
    <row r="47" spans="1:41" ht="12.75" customHeight="1" x14ac:dyDescent="0.2">
      <c r="A47" s="136" t="s">
        <v>1</v>
      </c>
      <c r="B47" s="135">
        <f>SUM(B41:B46)</f>
        <v>56639489.5</v>
      </c>
      <c r="C47" s="246">
        <f t="shared" ref="C47:F47" si="6">SUM(C41:C46)</f>
        <v>13375907.100000001</v>
      </c>
      <c r="D47" s="135"/>
      <c r="E47" s="135">
        <f t="shared" si="6"/>
        <v>291782</v>
      </c>
      <c r="F47" s="135">
        <f t="shared" si="6"/>
        <v>68640</v>
      </c>
      <c r="G47" s="135"/>
      <c r="H47" s="135">
        <f t="shared" ref="H47:I47" si="7">B47/E47</f>
        <v>194.11577650437656</v>
      </c>
      <c r="I47" s="135">
        <f t="shared" si="7"/>
        <v>194.87044143356647</v>
      </c>
      <c r="J47" s="135">
        <f t="shared" ref="J47" si="8">(C47+B47)/(F47+E47)</f>
        <v>194.25949747795639</v>
      </c>
      <c r="K47" s="35"/>
      <c r="L47"/>
      <c r="M47"/>
      <c r="N47"/>
      <c r="O47"/>
      <c r="P47"/>
      <c r="Q47"/>
      <c r="R47"/>
      <c r="S47"/>
      <c r="T47"/>
      <c r="U47"/>
      <c r="V47"/>
      <c r="AC47" s="35"/>
      <c r="AD47" s="35"/>
      <c r="AE47" s="35"/>
      <c r="AF47" s="35"/>
      <c r="AG47" s="35"/>
      <c r="AH47" s="35"/>
      <c r="AI47" s="35"/>
      <c r="AJ47" s="35"/>
      <c r="AK47" s="35"/>
      <c r="AL47" s="35"/>
      <c r="AM47" s="35"/>
      <c r="AN47" s="35"/>
      <c r="AO47" s="35"/>
    </row>
    <row r="48" spans="1:41" ht="12.75" customHeight="1" x14ac:dyDescent="0.2">
      <c r="A48" s="22" t="s">
        <v>184</v>
      </c>
      <c r="E48" s="26"/>
      <c r="L48"/>
      <c r="M48"/>
      <c r="N48"/>
      <c r="O48"/>
      <c r="P48"/>
      <c r="Q48"/>
      <c r="R48"/>
      <c r="S48"/>
      <c r="T48"/>
      <c r="U48"/>
      <c r="V48"/>
      <c r="AC48" s="35"/>
      <c r="AD48" s="35"/>
      <c r="AE48" s="35"/>
      <c r="AF48" s="35"/>
      <c r="AG48" s="35"/>
      <c r="AH48" s="35"/>
      <c r="AI48" s="35"/>
      <c r="AJ48" s="35"/>
      <c r="AK48" s="35"/>
      <c r="AL48" s="35"/>
      <c r="AM48" s="35"/>
      <c r="AN48" s="35"/>
      <c r="AO48" s="35"/>
    </row>
    <row r="49" spans="1:41" ht="12.75" customHeight="1" x14ac:dyDescent="0.2">
      <c r="A49" s="22"/>
      <c r="E49" s="26"/>
      <c r="L49"/>
      <c r="M49"/>
      <c r="N49"/>
      <c r="O49"/>
      <c r="P49"/>
      <c r="Q49"/>
      <c r="R49"/>
      <c r="S49"/>
      <c r="T49"/>
      <c r="U49"/>
      <c r="V49"/>
      <c r="AC49" s="35"/>
      <c r="AD49" s="35"/>
      <c r="AE49" s="35"/>
      <c r="AF49" s="35"/>
      <c r="AG49" s="35"/>
      <c r="AH49" s="35"/>
      <c r="AI49" s="35"/>
      <c r="AJ49" s="35"/>
      <c r="AK49" s="35"/>
      <c r="AL49" s="35"/>
      <c r="AM49" s="35"/>
      <c r="AN49" s="35"/>
      <c r="AO49" s="35"/>
    </row>
    <row r="50" spans="1:41" ht="12.75" customHeight="1" x14ac:dyDescent="0.2">
      <c r="B50" s="26"/>
      <c r="C50" s="26"/>
      <c r="E50" s="26"/>
      <c r="F50" s="26"/>
      <c r="H50" s="26"/>
      <c r="I50" s="26"/>
      <c r="J50" s="26"/>
      <c r="L50"/>
      <c r="M50"/>
      <c r="N50"/>
      <c r="O50"/>
      <c r="P50"/>
      <c r="Q50"/>
      <c r="R50"/>
      <c r="S50"/>
      <c r="T50"/>
      <c r="U50"/>
      <c r="V50"/>
      <c r="AC50" s="35"/>
      <c r="AD50" s="35"/>
      <c r="AE50" s="35"/>
      <c r="AF50" s="35"/>
      <c r="AG50" s="35"/>
      <c r="AH50" s="35"/>
      <c r="AI50" s="35"/>
      <c r="AJ50" s="35"/>
      <c r="AK50" s="35"/>
      <c r="AL50" s="35"/>
      <c r="AM50" s="35"/>
      <c r="AN50" s="35"/>
      <c r="AO50" s="35"/>
    </row>
    <row r="51" spans="1:41" ht="12.75" customHeight="1" x14ac:dyDescent="0.2">
      <c r="L51"/>
      <c r="M51"/>
      <c r="N51"/>
      <c r="O51"/>
      <c r="P51"/>
      <c r="Q51"/>
      <c r="R51"/>
      <c r="S51"/>
      <c r="T51"/>
      <c r="U51"/>
      <c r="V51"/>
      <c r="AC51" s="35"/>
      <c r="AD51" s="35"/>
      <c r="AE51" s="35"/>
      <c r="AF51" s="35"/>
      <c r="AG51" s="35"/>
      <c r="AH51" s="35"/>
      <c r="AI51" s="35"/>
      <c r="AJ51" s="35"/>
      <c r="AK51" s="35"/>
      <c r="AL51" s="35"/>
      <c r="AM51" s="35"/>
      <c r="AN51" s="35"/>
      <c r="AO51" s="35"/>
    </row>
    <row r="52" spans="1:41" ht="12.75" customHeight="1" x14ac:dyDescent="0.2">
      <c r="A52" s="66" t="s">
        <v>165</v>
      </c>
      <c r="B52" s="16"/>
      <c r="C52" s="16"/>
      <c r="D52" s="16"/>
      <c r="E52" s="35"/>
      <c r="F52" s="35"/>
      <c r="G52" s="35"/>
      <c r="H52" s="35"/>
      <c r="I52" s="35"/>
      <c r="J52" s="35"/>
      <c r="K52" s="35"/>
      <c r="L52"/>
      <c r="M52"/>
      <c r="N52"/>
      <c r="O52"/>
      <c r="P52"/>
      <c r="Q52"/>
      <c r="R52"/>
      <c r="S52"/>
      <c r="T52"/>
      <c r="U52"/>
      <c r="V52"/>
      <c r="AC52" s="35"/>
      <c r="AD52" s="35"/>
      <c r="AE52" s="35"/>
      <c r="AF52" s="35"/>
      <c r="AG52" s="35"/>
      <c r="AH52" s="35"/>
      <c r="AI52" s="35"/>
      <c r="AJ52" s="35"/>
      <c r="AK52" s="35"/>
      <c r="AL52" s="35"/>
      <c r="AM52" s="35"/>
      <c r="AN52" s="35"/>
      <c r="AO52" s="35"/>
    </row>
    <row r="53" spans="1:41" ht="12.75" customHeight="1" x14ac:dyDescent="0.2">
      <c r="A53" s="4" t="s">
        <v>315</v>
      </c>
      <c r="B53" s="16"/>
      <c r="C53" s="16"/>
      <c r="D53" s="16"/>
      <c r="E53" s="35"/>
      <c r="F53" s="35"/>
      <c r="G53" s="35"/>
      <c r="H53" s="35"/>
      <c r="I53" s="35"/>
      <c r="J53" s="35"/>
      <c r="K53" s="35"/>
      <c r="L53"/>
      <c r="M53"/>
      <c r="N53"/>
      <c r="O53"/>
      <c r="P53"/>
      <c r="Q53"/>
      <c r="R53"/>
      <c r="S53"/>
      <c r="T53"/>
      <c r="U53"/>
      <c r="V53"/>
      <c r="AC53" s="35"/>
      <c r="AD53" s="35"/>
      <c r="AE53" s="35"/>
      <c r="AF53" s="35"/>
      <c r="AG53" s="35"/>
      <c r="AH53" s="35"/>
      <c r="AI53" s="35"/>
      <c r="AJ53" s="35"/>
      <c r="AK53" s="35"/>
      <c r="AL53" s="35"/>
      <c r="AM53" s="35"/>
      <c r="AN53" s="35"/>
      <c r="AO53" s="35"/>
    </row>
    <row r="54" spans="1:41" ht="12.75" customHeight="1" x14ac:dyDescent="0.2">
      <c r="A54" s="126" t="s">
        <v>316</v>
      </c>
      <c r="B54" s="16"/>
      <c r="C54" s="16"/>
      <c r="D54" s="16"/>
      <c r="E54" s="35"/>
      <c r="F54" s="35"/>
      <c r="G54" s="35"/>
      <c r="H54" s="35"/>
      <c r="I54" s="35"/>
      <c r="J54" s="35"/>
      <c r="K54" s="35"/>
      <c r="L54"/>
      <c r="M54"/>
      <c r="N54"/>
      <c r="O54"/>
      <c r="P54"/>
      <c r="Q54"/>
      <c r="R54"/>
      <c r="S54"/>
      <c r="T54"/>
      <c r="U54"/>
      <c r="V54"/>
      <c r="AC54" s="35"/>
      <c r="AD54" s="35"/>
      <c r="AE54" s="35"/>
      <c r="AF54" s="35"/>
      <c r="AG54" s="35"/>
      <c r="AH54" s="35"/>
      <c r="AI54" s="35"/>
      <c r="AJ54" s="35"/>
      <c r="AK54" s="35"/>
      <c r="AL54" s="35"/>
      <c r="AM54" s="35"/>
      <c r="AN54" s="35"/>
      <c r="AO54" s="35"/>
    </row>
    <row r="55" spans="1:41" ht="12.75" customHeight="1" x14ac:dyDescent="0.2">
      <c r="A55" s="39"/>
      <c r="B55" s="40"/>
      <c r="C55" s="40"/>
      <c r="D55" s="40"/>
      <c r="E55" s="39"/>
      <c r="F55" s="39"/>
      <c r="G55" s="39"/>
      <c r="H55" s="39"/>
      <c r="I55" s="39"/>
      <c r="J55" s="35"/>
      <c r="K55" s="35"/>
      <c r="L55"/>
      <c r="M55"/>
      <c r="N55"/>
      <c r="O55"/>
      <c r="P55"/>
      <c r="Q55"/>
      <c r="R55"/>
      <c r="S55"/>
      <c r="T55"/>
      <c r="U55"/>
      <c r="V55"/>
      <c r="AC55" s="35"/>
      <c r="AD55" s="35"/>
      <c r="AE55" s="35"/>
      <c r="AF55" s="35"/>
      <c r="AG55" s="35"/>
      <c r="AH55" s="35"/>
      <c r="AI55" s="35"/>
      <c r="AJ55" s="35"/>
      <c r="AK55" s="35"/>
      <c r="AL55" s="35"/>
      <c r="AM55" s="35"/>
      <c r="AN55" s="35"/>
      <c r="AO55" s="35"/>
    </row>
    <row r="56" spans="1:41" ht="12.75" customHeight="1" x14ac:dyDescent="0.2">
      <c r="A56" s="91" t="s">
        <v>15</v>
      </c>
      <c r="B56" s="91"/>
      <c r="C56" s="86" t="s">
        <v>12</v>
      </c>
      <c r="D56" s="86"/>
      <c r="E56" s="93"/>
      <c r="F56" s="93" t="s">
        <v>135</v>
      </c>
      <c r="G56" s="93"/>
      <c r="H56" s="93"/>
      <c r="I56" s="93" t="s">
        <v>14</v>
      </c>
      <c r="J56" s="94"/>
      <c r="K56" s="63"/>
      <c r="L56"/>
      <c r="M56"/>
      <c r="N56"/>
      <c r="O56"/>
      <c r="P56"/>
      <c r="Q56"/>
      <c r="R56"/>
      <c r="S56"/>
      <c r="T56"/>
      <c r="U56"/>
      <c r="V56"/>
      <c r="AC56" s="35"/>
      <c r="AD56" s="35"/>
      <c r="AE56" s="35"/>
      <c r="AF56" s="35"/>
      <c r="AG56" s="35"/>
      <c r="AH56" s="35"/>
      <c r="AI56" s="35"/>
      <c r="AJ56" s="35"/>
      <c r="AK56" s="35"/>
      <c r="AL56" s="35"/>
      <c r="AM56" s="35"/>
      <c r="AN56" s="35"/>
      <c r="AO56" s="35"/>
    </row>
    <row r="57" spans="1:41" ht="12.75" customHeight="1" x14ac:dyDescent="0.2">
      <c r="A57" s="33" t="s">
        <v>3</v>
      </c>
      <c r="B57" s="24"/>
      <c r="C57" s="24">
        <v>56639489.5</v>
      </c>
      <c r="D57" s="24"/>
      <c r="E57" s="24"/>
      <c r="F57" s="24">
        <v>291782</v>
      </c>
      <c r="G57" s="24"/>
      <c r="H57" s="24"/>
      <c r="I57" s="24">
        <f>C57/F57</f>
        <v>194.11577650437656</v>
      </c>
      <c r="J57" s="94"/>
      <c r="K57" s="63"/>
      <c r="L57"/>
      <c r="M57"/>
      <c r="N57"/>
      <c r="O57"/>
      <c r="P57"/>
      <c r="Q57"/>
      <c r="R57"/>
      <c r="S57"/>
      <c r="T57"/>
      <c r="U57"/>
      <c r="V57"/>
      <c r="AC57" s="35"/>
      <c r="AD57" s="35"/>
      <c r="AE57" s="35"/>
      <c r="AF57" s="35"/>
      <c r="AG57" s="35"/>
      <c r="AH57" s="35"/>
      <c r="AI57" s="35"/>
      <c r="AJ57" s="35"/>
      <c r="AK57" s="35"/>
      <c r="AL57" s="35"/>
      <c r="AM57" s="35"/>
      <c r="AN57" s="35"/>
      <c r="AO57" s="35"/>
    </row>
    <row r="58" spans="1:41" ht="12.75" customHeight="1" x14ac:dyDescent="0.2">
      <c r="A58" s="95" t="s">
        <v>16</v>
      </c>
      <c r="B58" s="73"/>
      <c r="C58" s="73">
        <v>5358021.0999999996</v>
      </c>
      <c r="D58" s="73"/>
      <c r="E58" s="73"/>
      <c r="F58" s="73">
        <v>28471</v>
      </c>
      <c r="G58" s="73"/>
      <c r="H58" s="73"/>
      <c r="I58" s="24">
        <f t="shared" ref="I58:I61" si="9">C58/F58</f>
        <v>188.19223420322433</v>
      </c>
      <c r="J58" s="94"/>
      <c r="K58" s="63"/>
      <c r="L58"/>
      <c r="M58"/>
      <c r="N58"/>
      <c r="O58"/>
      <c r="P58"/>
      <c r="Q58"/>
      <c r="R58"/>
      <c r="S58"/>
      <c r="T58"/>
      <c r="U58"/>
      <c r="V58"/>
      <c r="AC58" s="35"/>
      <c r="AD58" s="35"/>
      <c r="AE58" s="35"/>
      <c r="AF58" s="35"/>
      <c r="AG58" s="35"/>
      <c r="AH58" s="35"/>
      <c r="AI58" s="35"/>
      <c r="AJ58" s="35"/>
      <c r="AK58" s="35"/>
      <c r="AL58" s="35"/>
      <c r="AM58" s="35"/>
      <c r="AN58" s="35"/>
      <c r="AO58" s="35"/>
    </row>
    <row r="59" spans="1:41" ht="12.75" customHeight="1" x14ac:dyDescent="0.2">
      <c r="A59" s="33" t="s">
        <v>17</v>
      </c>
      <c r="B59" s="24"/>
      <c r="C59" s="73">
        <v>51281468.399999999</v>
      </c>
      <c r="D59" s="24"/>
      <c r="E59" s="24"/>
      <c r="F59" s="24">
        <v>263311</v>
      </c>
      <c r="G59" s="24"/>
      <c r="H59" s="24"/>
      <c r="I59" s="24">
        <f t="shared" si="9"/>
        <v>194.75627072169411</v>
      </c>
      <c r="J59" s="35"/>
      <c r="K59" s="63"/>
      <c r="L59" s="35"/>
      <c r="M59" s="35"/>
      <c r="Q59" s="140"/>
    </row>
    <row r="60" spans="1:41" s="63" customFormat="1" ht="12.75" customHeight="1" x14ac:dyDescent="0.2">
      <c r="A60" s="95" t="s">
        <v>4</v>
      </c>
      <c r="B60" s="73"/>
      <c r="C60" s="247">
        <v>13375907.1</v>
      </c>
      <c r="D60" s="73"/>
      <c r="E60" s="73"/>
      <c r="F60" s="73">
        <v>68640</v>
      </c>
      <c r="G60" s="73"/>
      <c r="H60" s="73"/>
      <c r="I60" s="24">
        <f t="shared" si="9"/>
        <v>194.87044143356644</v>
      </c>
      <c r="J60" s="94"/>
      <c r="L60"/>
      <c r="M60"/>
      <c r="N60"/>
      <c r="O60"/>
      <c r="P60"/>
      <c r="Q60"/>
      <c r="R60"/>
      <c r="S60"/>
      <c r="T60"/>
      <c r="U60"/>
      <c r="V60"/>
      <c r="W60"/>
      <c r="X60"/>
      <c r="Y60"/>
      <c r="Z60"/>
      <c r="AA60"/>
      <c r="AB60"/>
    </row>
    <row r="61" spans="1:41" ht="12.75" customHeight="1" x14ac:dyDescent="0.2">
      <c r="A61" s="64" t="s">
        <v>1</v>
      </c>
      <c r="B61" s="74"/>
      <c r="C61" s="37">
        <v>70015396.599999994</v>
      </c>
      <c r="D61" s="37"/>
      <c r="E61" s="37"/>
      <c r="F61" s="37">
        <f>F57+F60</f>
        <v>360422</v>
      </c>
      <c r="G61" s="37"/>
      <c r="H61" s="37"/>
      <c r="I61" s="37">
        <f t="shared" si="9"/>
        <v>194.25949747795639</v>
      </c>
      <c r="J61" s="94"/>
      <c r="K61" s="63"/>
      <c r="L61" s="35"/>
      <c r="M61" s="35"/>
      <c r="Q61" s="140"/>
    </row>
    <row r="62" spans="1:41" s="96" customFormat="1" ht="12.75" customHeight="1" x14ac:dyDescent="0.2">
      <c r="A62" s="22" t="s">
        <v>184</v>
      </c>
      <c r="B62" s="35"/>
      <c r="C62" s="35"/>
      <c r="D62" s="35"/>
      <c r="E62" s="35"/>
      <c r="F62" s="51"/>
      <c r="G62" s="35"/>
      <c r="H62" s="35"/>
      <c r="I62" s="35"/>
      <c r="J62" s="35"/>
      <c r="N62" s="148"/>
      <c r="O62" s="148"/>
      <c r="P62" s="148"/>
      <c r="Q62" s="140"/>
      <c r="R62" s="140"/>
      <c r="S62" s="140"/>
      <c r="T62" s="140"/>
      <c r="U62" s="140"/>
      <c r="V62" s="140"/>
      <c r="W62"/>
      <c r="X62"/>
      <c r="Y62"/>
      <c r="Z62"/>
      <c r="AA62"/>
      <c r="AB62"/>
      <c r="AC62"/>
      <c r="AD62"/>
      <c r="AE62"/>
      <c r="AF62"/>
      <c r="AG62"/>
      <c r="AH62"/>
      <c r="AI62"/>
      <c r="AJ62"/>
      <c r="AK62"/>
      <c r="AL62"/>
      <c r="AM62"/>
      <c r="AN62"/>
      <c r="AO62"/>
    </row>
    <row r="63" spans="1:41" ht="12.75" customHeight="1" x14ac:dyDescent="0.2">
      <c r="B63" s="35"/>
      <c r="C63" s="51"/>
      <c r="D63" s="35"/>
      <c r="E63" s="35"/>
      <c r="F63" s="35"/>
      <c r="G63" s="35"/>
      <c r="H63" s="35"/>
      <c r="I63" s="35"/>
      <c r="J63" s="35"/>
      <c r="K63" s="35"/>
      <c r="L63" s="35"/>
      <c r="M63" s="121"/>
      <c r="N63" s="140"/>
      <c r="O63" s="140"/>
      <c r="P63" s="140"/>
      <c r="Q63" s="140"/>
    </row>
    <row r="64" spans="1:41" ht="12.75" customHeight="1" x14ac:dyDescent="0.2">
      <c r="M64"/>
      <c r="N64" s="140"/>
      <c r="O64" s="140"/>
      <c r="P64" s="140"/>
      <c r="Q64" s="140"/>
    </row>
    <row r="65" spans="1:17" ht="12.75" customHeight="1" x14ac:dyDescent="0.2">
      <c r="M65"/>
      <c r="N65" s="140"/>
      <c r="O65" s="140"/>
      <c r="P65" s="140"/>
      <c r="Q65" s="140"/>
    </row>
    <row r="66" spans="1:17" ht="12.75" customHeight="1" x14ac:dyDescent="0.2">
      <c r="B66" s="51"/>
      <c r="C66" s="51"/>
      <c r="E66" s="51"/>
      <c r="F66" s="51"/>
      <c r="H66" s="51"/>
      <c r="I66" s="51"/>
      <c r="J66" s="51"/>
      <c r="K66" s="51"/>
      <c r="L66" s="51"/>
      <c r="M66"/>
      <c r="N66" s="140"/>
      <c r="O66" s="140"/>
      <c r="P66" s="140"/>
      <c r="Q66" s="140"/>
    </row>
    <row r="67" spans="1:17" ht="12.75" customHeight="1" x14ac:dyDescent="0.2">
      <c r="B67" s="51"/>
      <c r="C67" s="51"/>
      <c r="E67" s="51"/>
      <c r="F67" s="71"/>
      <c r="H67" s="51"/>
      <c r="I67" s="51"/>
      <c r="J67" s="51"/>
      <c r="K67" s="71"/>
      <c r="L67" s="71"/>
      <c r="M67" s="71"/>
      <c r="N67" s="140"/>
      <c r="O67" s="140"/>
      <c r="P67" s="140"/>
      <c r="Q67" s="140"/>
    </row>
    <row r="68" spans="1:17" ht="12.75" customHeight="1" x14ac:dyDescent="0.2">
      <c r="A68" s="30"/>
      <c r="B68" s="50"/>
      <c r="C68" s="71"/>
      <c r="E68" s="71"/>
      <c r="F68" s="51"/>
      <c r="H68" s="71"/>
      <c r="I68" s="71"/>
      <c r="J68" s="71"/>
      <c r="K68" s="51"/>
      <c r="L68" s="51"/>
      <c r="M68" s="51"/>
      <c r="N68" s="140"/>
      <c r="O68" s="140"/>
      <c r="P68" s="140"/>
      <c r="Q68" s="140"/>
    </row>
    <row r="69" spans="1:17" ht="12.75" customHeight="1" x14ac:dyDescent="0.2">
      <c r="A69" s="29"/>
      <c r="B69" s="26"/>
      <c r="C69" s="51"/>
      <c r="E69" s="51"/>
      <c r="F69" s="97"/>
      <c r="H69" s="97"/>
      <c r="I69" s="97"/>
      <c r="J69" s="97"/>
      <c r="K69" s="97"/>
      <c r="L69" s="97"/>
      <c r="M69" s="97"/>
      <c r="N69" s="140"/>
      <c r="O69" s="140"/>
      <c r="P69" s="140"/>
      <c r="Q69" s="140"/>
    </row>
    <row r="70" spans="1:17" ht="12.75" customHeight="1" x14ac:dyDescent="0.2">
      <c r="B70" s="51"/>
      <c r="C70" s="51"/>
      <c r="E70" s="51"/>
      <c r="F70" s="51"/>
      <c r="H70" s="51"/>
      <c r="I70" s="51"/>
      <c r="J70" s="51"/>
      <c r="K70" s="51"/>
      <c r="L70" s="51"/>
      <c r="M70" s="51"/>
      <c r="N70" s="140"/>
      <c r="O70" s="140"/>
      <c r="P70" s="140"/>
      <c r="Q70" s="140"/>
    </row>
    <row r="71" spans="1:17" ht="12.75" customHeight="1" x14ac:dyDescent="0.2">
      <c r="A71" s="29"/>
      <c r="B71" s="26"/>
      <c r="C71" s="26"/>
      <c r="E71" s="26"/>
      <c r="F71" s="26"/>
      <c r="H71" s="26"/>
      <c r="I71" s="26"/>
      <c r="J71" s="26"/>
      <c r="K71" s="26"/>
      <c r="L71" s="26"/>
      <c r="M71" s="26"/>
      <c r="N71" s="140"/>
      <c r="O71" s="140"/>
      <c r="P71" s="140"/>
      <c r="Q71" s="140"/>
    </row>
    <row r="72" spans="1:17" ht="12.75" customHeight="1" x14ac:dyDescent="0.2">
      <c r="B72" s="35"/>
      <c r="C72" s="35"/>
      <c r="D72" s="35"/>
      <c r="E72" s="35"/>
      <c r="F72" s="35"/>
      <c r="G72" s="35"/>
      <c r="H72" s="35"/>
      <c r="I72" s="35"/>
      <c r="J72" s="35"/>
      <c r="K72" s="35"/>
      <c r="L72" s="35"/>
      <c r="M72" s="35"/>
    </row>
    <row r="73" spans="1:17" ht="12.75" customHeight="1" x14ac:dyDescent="0.2">
      <c r="B73" s="35"/>
      <c r="C73" s="35"/>
      <c r="D73" s="35"/>
      <c r="E73" s="35"/>
      <c r="F73" s="35"/>
      <c r="G73" s="35"/>
      <c r="H73" s="35"/>
      <c r="I73" s="35"/>
      <c r="J73" s="35"/>
    </row>
    <row r="74" spans="1:17" ht="12.75" customHeight="1" x14ac:dyDescent="0.2">
      <c r="B74" s="35"/>
      <c r="C74" s="35"/>
      <c r="D74" s="35"/>
      <c r="E74" s="35"/>
      <c r="F74" s="35"/>
      <c r="G74" s="35"/>
      <c r="H74" s="35"/>
      <c r="I74" s="35"/>
      <c r="J74" s="35"/>
    </row>
    <row r="75" spans="1:17" ht="12.75" customHeight="1" x14ac:dyDescent="0.2">
      <c r="B75" s="35"/>
      <c r="C75" s="35"/>
      <c r="D75" s="35"/>
      <c r="E75" s="35"/>
      <c r="F75" s="35"/>
      <c r="G75" s="35"/>
      <c r="H75" s="35"/>
      <c r="I75" s="35"/>
      <c r="J75" s="35"/>
    </row>
  </sheetData>
  <mergeCells count="6">
    <mergeCell ref="B38:C38"/>
    <mergeCell ref="E38:F38"/>
    <mergeCell ref="B7:C7"/>
    <mergeCell ref="E7:F7"/>
    <mergeCell ref="H7:J7"/>
    <mergeCell ref="H38:J38"/>
  </mergeCells>
  <phoneticPr fontId="4" type="noConversion"/>
  <pageMargins left="0.70866141732283472" right="0.15748031496062992" top="0.98425196850393704" bottom="0.55118110236220474" header="0.51181102362204722" footer="0.51181102362204722"/>
  <pageSetup paperSize="9" scale="78"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45" r:id="rId4"/>
      </mc:Fallback>
    </mc:AlternateContent>
    <mc:AlternateContent xmlns:mc="http://schemas.openxmlformats.org/markup-compatibility/2006">
      <mc:Choice Requires="x14">
        <oleObject progId="Paint.Picture" shapeId="57346" r:id="rId6">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46" r:id="rId6"/>
      </mc:Fallback>
    </mc:AlternateContent>
    <mc:AlternateContent xmlns:mc="http://schemas.openxmlformats.org/markup-compatibility/2006">
      <mc:Choice Requires="x14">
        <oleObject progId="Paint.Picture" shapeId="57347" r:id="rId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47" r:id="rId8"/>
      </mc:Fallback>
    </mc:AlternateContent>
    <mc:AlternateContent xmlns:mc="http://schemas.openxmlformats.org/markup-compatibility/2006">
      <mc:Choice Requires="x14">
        <oleObject progId="Paint.Picture" shapeId="57353" r:id="rId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3" r:id="rId9"/>
      </mc:Fallback>
    </mc:AlternateContent>
    <mc:AlternateContent xmlns:mc="http://schemas.openxmlformats.org/markup-compatibility/2006">
      <mc:Choice Requires="x14">
        <oleObject progId="Paint.Picture" shapeId="57354" r:id="rId1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4" r:id="rId10"/>
      </mc:Fallback>
    </mc:AlternateContent>
    <mc:AlternateContent xmlns:mc="http://schemas.openxmlformats.org/markup-compatibility/2006">
      <mc:Choice Requires="x14">
        <oleObject progId="Word.Document.8" shapeId="57355" r:id="rId1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55" r:id="rId11"/>
      </mc:Fallback>
    </mc:AlternateContent>
    <mc:AlternateContent xmlns:mc="http://schemas.openxmlformats.org/markup-compatibility/2006">
      <mc:Choice Requires="x14">
        <oleObject progId="Paint.Picture" shapeId="57356" r:id="rId1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56" r:id="rId12"/>
      </mc:Fallback>
    </mc:AlternateContent>
    <mc:AlternateContent xmlns:mc="http://schemas.openxmlformats.org/markup-compatibility/2006">
      <mc:Choice Requires="x14">
        <oleObject progId="Paint.Picture" shapeId="57357" r:id="rId1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57" r:id="rId13"/>
      </mc:Fallback>
    </mc:AlternateContent>
    <mc:AlternateContent xmlns:mc="http://schemas.openxmlformats.org/markup-compatibility/2006">
      <mc:Choice Requires="x14">
        <oleObject progId="Paint.Picture" shapeId="57358" r:id="rId1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58" r:id="rId14"/>
      </mc:Fallback>
    </mc:AlternateContent>
    <mc:AlternateContent xmlns:mc="http://schemas.openxmlformats.org/markup-compatibility/2006">
      <mc:Choice Requires="x14">
        <oleObject progId="Paint.Picture" shapeId="57359" r:id="rId1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59" r:id="rId15"/>
      </mc:Fallback>
    </mc:AlternateContent>
    <mc:AlternateContent xmlns:mc="http://schemas.openxmlformats.org/markup-compatibility/2006">
      <mc:Choice Requires="x14">
        <oleObject progId="Word.Document.8" shapeId="57360" r:id="rId16">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60" r:id="rId16"/>
      </mc:Fallback>
    </mc:AlternateContent>
    <mc:AlternateContent xmlns:mc="http://schemas.openxmlformats.org/markup-compatibility/2006">
      <mc:Choice Requires="x14">
        <oleObject progId="Paint.Picture" shapeId="57361" r:id="rId17">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61" r:id="rId17"/>
      </mc:Fallback>
    </mc:AlternateContent>
    <mc:AlternateContent xmlns:mc="http://schemas.openxmlformats.org/markup-compatibility/2006">
      <mc:Choice Requires="x14">
        <oleObject progId="Paint.Picture" shapeId="57362" r:id="rId18">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62" r:id="rId18"/>
      </mc:Fallback>
    </mc:AlternateContent>
    <mc:AlternateContent xmlns:mc="http://schemas.openxmlformats.org/markup-compatibility/2006">
      <mc:Choice Requires="x14">
        <oleObject progId="Paint.Picture" shapeId="57363" r:id="rId19">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63" r:id="rId19"/>
      </mc:Fallback>
    </mc:AlternateContent>
    <mc:AlternateContent xmlns:mc="http://schemas.openxmlformats.org/markup-compatibility/2006">
      <mc:Choice Requires="x14">
        <oleObject progId="Paint.Picture" shapeId="57364" r:id="rId20">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64" r:id="rId20"/>
      </mc:Fallback>
    </mc:AlternateContent>
    <mc:AlternateContent xmlns:mc="http://schemas.openxmlformats.org/markup-compatibility/2006">
      <mc:Choice Requires="x14">
        <oleObject progId="Word.Document.8" shapeId="57365" r:id="rId21">
          <objectPr defaultSize="0" autoLine="0" autoPict="0" r:id="rId5">
            <anchor moveWithCells="1" sizeWithCells="1">
              <from>
                <xdr:col>0</xdr:col>
                <xdr:colOff>0</xdr:colOff>
                <xdr:row>31</xdr:row>
                <xdr:rowOff>0</xdr:rowOff>
              </from>
              <to>
                <xdr:col>0</xdr:col>
                <xdr:colOff>9525</xdr:colOff>
                <xdr:row>31</xdr:row>
                <xdr:rowOff>0</xdr:rowOff>
              </to>
            </anchor>
          </objectPr>
        </oleObject>
      </mc:Choice>
      <mc:Fallback>
        <oleObject progId="Word.Document.8" shapeId="57365" r:id="rId21"/>
      </mc:Fallback>
    </mc:AlternateContent>
    <mc:AlternateContent xmlns:mc="http://schemas.openxmlformats.org/markup-compatibility/2006">
      <mc:Choice Requires="x14">
        <oleObject progId="Paint.Picture" shapeId="57366" r:id="rId22">
          <objectPr defaultSize="0" autoLine="0" autoPict="0" r:id="rId7">
            <anchor moveWithCells="1">
              <from>
                <xdr:col>0</xdr:col>
                <xdr:colOff>85725</xdr:colOff>
                <xdr:row>30</xdr:row>
                <xdr:rowOff>38100</xdr:rowOff>
              </from>
              <to>
                <xdr:col>1</xdr:col>
                <xdr:colOff>361950</xdr:colOff>
                <xdr:row>31</xdr:row>
                <xdr:rowOff>114300</xdr:rowOff>
              </to>
            </anchor>
          </objectPr>
        </oleObject>
      </mc:Choice>
      <mc:Fallback>
        <oleObject progId="Paint.Picture" shapeId="57366" r:id="rId22"/>
      </mc:Fallback>
    </mc:AlternateContent>
    <mc:AlternateContent xmlns:mc="http://schemas.openxmlformats.org/markup-compatibility/2006">
      <mc:Choice Requires="x14">
        <oleObject progId="Paint.Picture" shapeId="57367" r:id="rId23">
          <objectPr defaultSize="0" autoLine="0" autoPict="0" r:id="rId7">
            <anchor moveWithCells="1">
              <from>
                <xdr:col>0</xdr:col>
                <xdr:colOff>28575</xdr:colOff>
                <xdr:row>30</xdr:row>
                <xdr:rowOff>47625</xdr:rowOff>
              </from>
              <to>
                <xdr:col>1</xdr:col>
                <xdr:colOff>304800</xdr:colOff>
                <xdr:row>31</xdr:row>
                <xdr:rowOff>123825</xdr:rowOff>
              </to>
            </anchor>
          </objectPr>
        </oleObject>
      </mc:Choice>
      <mc:Fallback>
        <oleObject progId="Paint.Picture" shapeId="57367" r:id="rId23"/>
      </mc:Fallback>
    </mc:AlternateContent>
    <mc:AlternateContent xmlns:mc="http://schemas.openxmlformats.org/markup-compatibility/2006">
      <mc:Choice Requires="x14">
        <oleObject progId="Paint.Picture" shapeId="57368" r:id="rId24">
          <objectPr defaultSize="0" autoLine="0" autoPict="0" r:id="rId7">
            <anchor moveWithCells="1">
              <from>
                <xdr:col>0</xdr:col>
                <xdr:colOff>47625</xdr:colOff>
                <xdr:row>48</xdr:row>
                <xdr:rowOff>47625</xdr:rowOff>
              </from>
              <to>
                <xdr:col>1</xdr:col>
                <xdr:colOff>323850</xdr:colOff>
                <xdr:row>49</xdr:row>
                <xdr:rowOff>123825</xdr:rowOff>
              </to>
            </anchor>
          </objectPr>
        </oleObject>
      </mc:Choice>
      <mc:Fallback>
        <oleObject progId="Paint.Picture" shapeId="57368" r:id="rId24"/>
      </mc:Fallback>
    </mc:AlternateContent>
    <mc:AlternateContent xmlns:mc="http://schemas.openxmlformats.org/markup-compatibility/2006">
      <mc:Choice Requires="x14">
        <oleObject progId="Paint.Picture" shapeId="57369" r:id="rId25">
          <objectPr defaultSize="0" autoLine="0" autoPict="0" r:id="rId7">
            <anchor moveWithCells="1">
              <from>
                <xdr:col>0</xdr:col>
                <xdr:colOff>38100</xdr:colOff>
                <xdr:row>62</xdr:row>
                <xdr:rowOff>76200</xdr:rowOff>
              </from>
              <to>
                <xdr:col>1</xdr:col>
                <xdr:colOff>314325</xdr:colOff>
                <xdr:row>63</xdr:row>
                <xdr:rowOff>152400</xdr:rowOff>
              </to>
            </anchor>
          </objectPr>
        </oleObject>
      </mc:Choice>
      <mc:Fallback>
        <oleObject progId="Paint.Picture" shapeId="57369" r:id="rId25"/>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tabColor rgb="FF00B050"/>
    <pageSetUpPr fitToPage="1"/>
  </sheetPr>
  <dimension ref="A1:Y61"/>
  <sheetViews>
    <sheetView showGridLines="0" zoomScaleNormal="100" workbookViewId="0">
      <selection activeCell="M34" sqref="M34"/>
    </sheetView>
  </sheetViews>
  <sheetFormatPr defaultColWidth="9.140625" defaultRowHeight="12.75" customHeight="1" x14ac:dyDescent="0.2"/>
  <cols>
    <col min="1" max="1" width="17.7109375" style="2" customWidth="1"/>
    <col min="2" max="4" width="11" style="2" customWidth="1"/>
    <col min="5" max="5" width="2.140625" style="2" customWidth="1"/>
    <col min="6" max="8" width="11" style="2" customWidth="1"/>
    <col min="9" max="9" width="11.140625" style="7" customWidth="1"/>
    <col min="10" max="10" width="11.7109375" style="2" customWidth="1"/>
    <col min="11" max="11" width="11.42578125" style="2" customWidth="1"/>
    <col min="12" max="12" width="9.140625" style="2"/>
    <col min="13" max="13" width="17.5703125" style="2" customWidth="1"/>
    <col min="14" max="14" width="10.85546875" style="2" customWidth="1"/>
    <col min="15" max="17" width="9.5703125" style="2" bestFit="1" customWidth="1"/>
    <col min="18" max="18" width="10.7109375" style="2" customWidth="1"/>
    <col min="19" max="19" width="9.28515625" style="2" bestFit="1" customWidth="1"/>
    <col min="20" max="16384" width="9.140625" style="2"/>
  </cols>
  <sheetData>
    <row r="1" spans="1:17" ht="12.75" customHeight="1" x14ac:dyDescent="0.2">
      <c r="J1" s="28"/>
    </row>
    <row r="2" spans="1:17" ht="12.75" customHeight="1" x14ac:dyDescent="0.2">
      <c r="A2" s="66" t="s">
        <v>88</v>
      </c>
    </row>
    <row r="3" spans="1:17" ht="12.75" customHeight="1" x14ac:dyDescent="0.2">
      <c r="A3" s="4" t="s">
        <v>299</v>
      </c>
    </row>
    <row r="4" spans="1:17" ht="12.75" customHeight="1" x14ac:dyDescent="0.2">
      <c r="A4" s="126" t="s">
        <v>274</v>
      </c>
    </row>
    <row r="5" spans="1:17" ht="12.75" customHeight="1" x14ac:dyDescent="0.2">
      <c r="A5" s="13"/>
      <c r="B5" s="13"/>
      <c r="C5" s="13"/>
      <c r="D5" s="13"/>
      <c r="E5" s="13"/>
      <c r="F5" s="13"/>
      <c r="G5" s="13"/>
      <c r="H5" s="13"/>
      <c r="I5" s="60"/>
      <c r="J5" s="13"/>
    </row>
    <row r="6" spans="1:17" ht="12.75" customHeight="1" x14ac:dyDescent="0.2">
      <c r="A6" s="2" t="s">
        <v>89</v>
      </c>
      <c r="B6" s="250" t="s">
        <v>90</v>
      </c>
      <c r="C6" s="250"/>
      <c r="D6" s="250"/>
      <c r="E6" s="7"/>
      <c r="F6" s="250" t="s">
        <v>114</v>
      </c>
      <c r="G6" s="250"/>
      <c r="H6" s="250"/>
      <c r="I6" s="7" t="s">
        <v>91</v>
      </c>
      <c r="J6" s="29" t="s">
        <v>92</v>
      </c>
      <c r="K6" s="7"/>
    </row>
    <row r="7" spans="1:17" ht="22.5" x14ac:dyDescent="0.2">
      <c r="A7" s="13"/>
      <c r="B7" s="23" t="s">
        <v>300</v>
      </c>
      <c r="C7" s="23" t="s">
        <v>301</v>
      </c>
      <c r="D7" s="23" t="s">
        <v>1</v>
      </c>
      <c r="E7" s="60"/>
      <c r="F7" s="78">
        <v>-3500</v>
      </c>
      <c r="G7" s="60" t="s">
        <v>25</v>
      </c>
      <c r="H7" s="60" t="s">
        <v>1</v>
      </c>
      <c r="I7" s="60"/>
      <c r="J7" s="60"/>
      <c r="M7" s="35"/>
      <c r="N7" s="35"/>
      <c r="Q7" s="51"/>
    </row>
    <row r="8" spans="1:17" s="9" customFormat="1" ht="12.75" customHeight="1" x14ac:dyDescent="0.2">
      <c r="A8" s="99" t="s">
        <v>93</v>
      </c>
      <c r="B8" s="154">
        <v>1048.2649080000001</v>
      </c>
      <c r="C8" s="154">
        <v>1399.8447659999999</v>
      </c>
      <c r="D8" s="154">
        <v>1170.1468689999999</v>
      </c>
      <c r="E8" s="154"/>
      <c r="F8" s="154">
        <v>1527.5815749999999</v>
      </c>
      <c r="G8" s="154">
        <v>3353.2836229999998</v>
      </c>
      <c r="H8" s="154">
        <v>1705.4293660000001</v>
      </c>
      <c r="I8" s="154">
        <v>5096.566863</v>
      </c>
      <c r="J8" s="154">
        <v>226.93414000000001</v>
      </c>
    </row>
    <row r="9" spans="1:17" s="9" customFormat="1" ht="12.75" customHeight="1" x14ac:dyDescent="0.2">
      <c r="A9" s="100" t="s">
        <v>108</v>
      </c>
      <c r="B9" s="154">
        <v>1105.350475</v>
      </c>
      <c r="C9" s="154">
        <v>1214.6519969999999</v>
      </c>
      <c r="D9" s="154">
        <v>1127.5119099999999</v>
      </c>
      <c r="E9" s="154"/>
      <c r="F9" s="154">
        <v>1328.277239</v>
      </c>
      <c r="G9" s="154">
        <v>3237.640058</v>
      </c>
      <c r="H9" s="154">
        <v>1553.6158559999999</v>
      </c>
      <c r="I9" s="154">
        <v>7221.7148580000003</v>
      </c>
      <c r="J9" s="154">
        <v>195.347917</v>
      </c>
    </row>
    <row r="10" spans="1:17" s="9" customFormat="1" ht="12.75" customHeight="1" x14ac:dyDescent="0.2">
      <c r="A10" s="100" t="s">
        <v>94</v>
      </c>
      <c r="B10" s="154">
        <v>1051.37186</v>
      </c>
      <c r="C10" s="154">
        <v>1045.6389650000001</v>
      </c>
      <c r="D10" s="154">
        <v>1050.266623</v>
      </c>
      <c r="E10" s="154"/>
      <c r="F10" s="154">
        <v>1334.2092130000001</v>
      </c>
      <c r="G10" s="154">
        <v>3977.0976780000001</v>
      </c>
      <c r="H10" s="154">
        <v>1612.401586</v>
      </c>
      <c r="I10" s="154">
        <v>5532.7257060000002</v>
      </c>
      <c r="J10" s="154">
        <v>183.954913</v>
      </c>
    </row>
    <row r="11" spans="1:17" s="9" customFormat="1" ht="12.75" customHeight="1" x14ac:dyDescent="0.2">
      <c r="A11" s="100" t="s">
        <v>95</v>
      </c>
      <c r="B11" s="154">
        <v>1064.186706</v>
      </c>
      <c r="C11" s="154">
        <v>1065.8439060000001</v>
      </c>
      <c r="D11" s="154">
        <v>1064.5573360000001</v>
      </c>
      <c r="E11" s="154"/>
      <c r="F11" s="154">
        <v>1325.080635</v>
      </c>
      <c r="G11" s="154">
        <v>3836.7270079999998</v>
      </c>
      <c r="H11" s="154">
        <v>1633.5402220000001</v>
      </c>
      <c r="I11" s="154">
        <v>4184.383527</v>
      </c>
      <c r="J11" s="154">
        <v>177.61157399999999</v>
      </c>
    </row>
    <row r="12" spans="1:17" s="9" customFormat="1" ht="12.75" customHeight="1" x14ac:dyDescent="0.2">
      <c r="A12" s="100" t="s">
        <v>96</v>
      </c>
      <c r="B12" s="154">
        <v>1103.706666</v>
      </c>
      <c r="C12" s="154">
        <v>1254.4588429999999</v>
      </c>
      <c r="D12" s="154">
        <v>1136.5967370000001</v>
      </c>
      <c r="E12" s="154"/>
      <c r="F12" s="154">
        <v>1361.9051159999999</v>
      </c>
      <c r="G12" s="154">
        <v>4945.1986120000001</v>
      </c>
      <c r="H12" s="154">
        <v>1879.932004</v>
      </c>
      <c r="I12" s="154">
        <v>4574.2801959999997</v>
      </c>
      <c r="J12" s="154">
        <v>186.58152100000001</v>
      </c>
    </row>
    <row r="13" spans="1:17" s="9" customFormat="1" ht="12.75" customHeight="1" x14ac:dyDescent="0.2">
      <c r="A13" s="100" t="s">
        <v>97</v>
      </c>
      <c r="B13" s="154">
        <v>1090.8293639999999</v>
      </c>
      <c r="C13" s="154">
        <v>1170.2758510000001</v>
      </c>
      <c r="D13" s="154">
        <v>1110.835292</v>
      </c>
      <c r="E13" s="154"/>
      <c r="F13" s="154">
        <v>1336.852018</v>
      </c>
      <c r="G13" s="154">
        <v>5641.9793790000003</v>
      </c>
      <c r="H13" s="154">
        <v>1979.811946</v>
      </c>
      <c r="I13" s="154">
        <v>4369.9172580000004</v>
      </c>
      <c r="J13" s="154">
        <v>176.616265</v>
      </c>
    </row>
    <row r="14" spans="1:17" s="9" customFormat="1" ht="12.75" customHeight="1" x14ac:dyDescent="0.2">
      <c r="A14" s="100" t="s">
        <v>109</v>
      </c>
      <c r="B14" s="154">
        <v>1056.8320269999999</v>
      </c>
      <c r="C14" s="154">
        <v>1138.173573</v>
      </c>
      <c r="D14" s="154">
        <v>1073.4821669999999</v>
      </c>
      <c r="E14" s="154"/>
      <c r="F14" s="154">
        <v>1261.298593</v>
      </c>
      <c r="G14" s="154">
        <v>4658.6883040000002</v>
      </c>
      <c r="H14" s="154">
        <v>1687.5048429999999</v>
      </c>
      <c r="I14" s="154">
        <v>4823.7416569999996</v>
      </c>
      <c r="J14" s="154">
        <v>170.96592799999999</v>
      </c>
    </row>
    <row r="15" spans="1:17" s="9" customFormat="1" ht="12.75" customHeight="1" x14ac:dyDescent="0.2">
      <c r="A15" s="100" t="s">
        <v>98</v>
      </c>
      <c r="B15" s="154">
        <v>887.09357399999999</v>
      </c>
      <c r="C15" s="154">
        <v>1032.994827</v>
      </c>
      <c r="D15" s="154">
        <v>916.80891199999996</v>
      </c>
      <c r="E15" s="154"/>
      <c r="F15" s="154">
        <v>1054.1942590000001</v>
      </c>
      <c r="G15" s="154">
        <v>2539.2170150000002</v>
      </c>
      <c r="H15" s="154">
        <v>1201.252896</v>
      </c>
      <c r="I15" s="154">
        <v>1946.5384610000001</v>
      </c>
      <c r="J15" s="154">
        <v>165.635437</v>
      </c>
    </row>
    <row r="16" spans="1:17" s="9" customFormat="1" ht="12.75" customHeight="1" x14ac:dyDescent="0.2">
      <c r="A16" s="100" t="s">
        <v>107</v>
      </c>
      <c r="B16" s="154">
        <v>1049.2231919999999</v>
      </c>
      <c r="C16" s="154">
        <v>1119.889774</v>
      </c>
      <c r="D16" s="154">
        <v>1061.642083</v>
      </c>
      <c r="E16" s="154"/>
      <c r="F16" s="154">
        <v>1248.755576</v>
      </c>
      <c r="G16" s="154">
        <v>4199.8104059999996</v>
      </c>
      <c r="H16" s="154">
        <v>1586.914458</v>
      </c>
      <c r="I16" s="154">
        <v>2528.4684929999999</v>
      </c>
      <c r="J16" s="154">
        <v>178.795863</v>
      </c>
    </row>
    <row r="17" spans="1:25" s="9" customFormat="1" ht="12.75" customHeight="1" x14ac:dyDescent="0.2">
      <c r="A17" s="100" t="s">
        <v>110</v>
      </c>
      <c r="B17" s="154">
        <v>1071.003244</v>
      </c>
      <c r="C17" s="154">
        <v>1213.151507</v>
      </c>
      <c r="D17" s="154">
        <v>1104.3613069999999</v>
      </c>
      <c r="E17" s="154"/>
      <c r="F17" s="154">
        <v>1389.5063749999999</v>
      </c>
      <c r="G17" s="154">
        <v>4882.9201089999997</v>
      </c>
      <c r="H17" s="154">
        <v>1917.471636</v>
      </c>
      <c r="I17" s="154">
        <v>4922.3547049999997</v>
      </c>
      <c r="J17" s="154">
        <v>196.36970199999999</v>
      </c>
    </row>
    <row r="18" spans="1:25" s="9" customFormat="1" ht="12.75" customHeight="1" x14ac:dyDescent="0.2">
      <c r="A18" s="100" t="s">
        <v>99</v>
      </c>
      <c r="B18" s="154">
        <v>1074.9393090000001</v>
      </c>
      <c r="C18" s="154">
        <v>1193.9188079999999</v>
      </c>
      <c r="D18" s="154">
        <v>1099.906763</v>
      </c>
      <c r="E18" s="154"/>
      <c r="F18" s="154">
        <v>1327.9478079999999</v>
      </c>
      <c r="G18" s="154">
        <v>4635.3938840000001</v>
      </c>
      <c r="H18" s="154">
        <v>1744.7337869999999</v>
      </c>
      <c r="I18" s="154">
        <v>3855.974424</v>
      </c>
      <c r="J18" s="154">
        <v>180.53957800000001</v>
      </c>
    </row>
    <row r="19" spans="1:25" s="9" customFormat="1" ht="12.75" customHeight="1" x14ac:dyDescent="0.2">
      <c r="A19" s="100" t="s">
        <v>100</v>
      </c>
      <c r="B19" s="154">
        <v>1088.7673609999999</v>
      </c>
      <c r="C19" s="154">
        <v>1209.0054990000001</v>
      </c>
      <c r="D19" s="154">
        <v>1115.6886689999999</v>
      </c>
      <c r="E19" s="154"/>
      <c r="F19" s="154">
        <v>1357.5632820000001</v>
      </c>
      <c r="G19" s="154">
        <v>3909.5700769999999</v>
      </c>
      <c r="H19" s="154">
        <v>1729.6646519999999</v>
      </c>
      <c r="I19" s="154">
        <v>4957.1901909999997</v>
      </c>
      <c r="J19" s="154">
        <v>199.54446799999999</v>
      </c>
    </row>
    <row r="20" spans="1:25" s="9" customFormat="1" ht="12.75" customHeight="1" x14ac:dyDescent="0.2">
      <c r="A20" s="100" t="s">
        <v>101</v>
      </c>
      <c r="B20" s="154">
        <v>1066.9462410000001</v>
      </c>
      <c r="C20" s="154">
        <v>1137.1483909999999</v>
      </c>
      <c r="D20" s="154">
        <v>1082.980816</v>
      </c>
      <c r="E20" s="154"/>
      <c r="F20" s="154">
        <v>1328.031158</v>
      </c>
      <c r="G20" s="154">
        <v>3634.5816129999998</v>
      </c>
      <c r="H20" s="154">
        <v>1669.2306880000001</v>
      </c>
      <c r="I20" s="154">
        <v>5296.5153710000004</v>
      </c>
      <c r="J20" s="154">
        <v>179.58022800000001</v>
      </c>
    </row>
    <row r="21" spans="1:25" s="9" customFormat="1" ht="12.75" customHeight="1" x14ac:dyDescent="0.2">
      <c r="A21" s="100" t="s">
        <v>111</v>
      </c>
      <c r="B21" s="154">
        <v>1053.1248350000001</v>
      </c>
      <c r="C21" s="154">
        <v>1136.7902369999999</v>
      </c>
      <c r="D21" s="154">
        <v>1069.3841809999999</v>
      </c>
      <c r="E21" s="154"/>
      <c r="F21" s="154">
        <v>1309.4781680000001</v>
      </c>
      <c r="G21" s="154">
        <v>4415.2468760000002</v>
      </c>
      <c r="H21" s="154">
        <v>1725.0065609999999</v>
      </c>
      <c r="I21" s="154">
        <v>2650.555214</v>
      </c>
      <c r="J21" s="154">
        <v>179.50324599999999</v>
      </c>
    </row>
    <row r="22" spans="1:25" s="9" customFormat="1" ht="12.75" customHeight="1" x14ac:dyDescent="0.2">
      <c r="A22" s="100" t="s">
        <v>102</v>
      </c>
      <c r="B22" s="154">
        <v>1060.164714</v>
      </c>
      <c r="C22" s="154">
        <v>1150.8087780000001</v>
      </c>
      <c r="D22" s="154">
        <v>1075.6145710000001</v>
      </c>
      <c r="E22" s="154"/>
      <c r="F22" s="154">
        <v>1307.9406779999999</v>
      </c>
      <c r="G22" s="154">
        <v>3545.1490829999998</v>
      </c>
      <c r="H22" s="154">
        <v>1614.3404399999999</v>
      </c>
      <c r="I22" s="154">
        <v>5656.3202170000004</v>
      </c>
      <c r="J22" s="154">
        <v>184.173922</v>
      </c>
    </row>
    <row r="23" spans="1:25" s="9" customFormat="1" ht="12.75" customHeight="1" x14ac:dyDescent="0.2">
      <c r="A23" s="100" t="s">
        <v>103</v>
      </c>
      <c r="B23" s="154">
        <v>1020.065149</v>
      </c>
      <c r="C23" s="154">
        <v>975.79138399999999</v>
      </c>
      <c r="D23" s="154">
        <v>1007.756106</v>
      </c>
      <c r="E23" s="154"/>
      <c r="F23" s="154">
        <v>1237.266136</v>
      </c>
      <c r="G23" s="154">
        <v>3549.1073740000002</v>
      </c>
      <c r="H23" s="154">
        <v>1529.283205</v>
      </c>
      <c r="I23" s="154">
        <v>4886.155882</v>
      </c>
      <c r="J23" s="154">
        <v>176.73952600000001</v>
      </c>
    </row>
    <row r="24" spans="1:25" s="9" customFormat="1" ht="12.75" customHeight="1" x14ac:dyDescent="0.2">
      <c r="A24" s="100" t="s">
        <v>104</v>
      </c>
      <c r="B24" s="154">
        <v>1031.2323389999999</v>
      </c>
      <c r="C24" s="154">
        <v>1159.1843200000001</v>
      </c>
      <c r="D24" s="154">
        <v>1056.8943220000001</v>
      </c>
      <c r="E24" s="154"/>
      <c r="F24" s="154">
        <v>1297.430298</v>
      </c>
      <c r="G24" s="154">
        <v>4043.223223</v>
      </c>
      <c r="H24" s="154">
        <v>1645.4692869999999</v>
      </c>
      <c r="I24" s="154">
        <v>4616.0410650000003</v>
      </c>
      <c r="J24" s="154">
        <v>189.869877</v>
      </c>
    </row>
    <row r="25" spans="1:25" s="9" customFormat="1" ht="12.75" customHeight="1" x14ac:dyDescent="0.2">
      <c r="A25" s="100" t="s">
        <v>105</v>
      </c>
      <c r="B25" s="154">
        <v>1017.112348</v>
      </c>
      <c r="C25" s="154">
        <v>1153.4676320000001</v>
      </c>
      <c r="D25" s="154">
        <v>1048.0820659999999</v>
      </c>
      <c r="E25" s="154"/>
      <c r="F25" s="154">
        <v>1286.290207</v>
      </c>
      <c r="G25" s="154">
        <v>4291.5154469999998</v>
      </c>
      <c r="H25" s="154">
        <v>1718.6527679999999</v>
      </c>
      <c r="I25" s="154">
        <v>4735.5384279999998</v>
      </c>
      <c r="J25" s="154">
        <v>184.15312299999999</v>
      </c>
    </row>
    <row r="26" spans="1:25" s="9" customFormat="1" ht="12.75" customHeight="1" x14ac:dyDescent="0.2">
      <c r="A26" s="100" t="s">
        <v>106</v>
      </c>
      <c r="B26" s="154">
        <v>1036.999855</v>
      </c>
      <c r="C26" s="154">
        <v>1140.0249309999999</v>
      </c>
      <c r="D26" s="154">
        <v>1066.812637</v>
      </c>
      <c r="E26" s="154"/>
      <c r="F26" s="154">
        <v>1292.5490010000001</v>
      </c>
      <c r="G26" s="154">
        <v>3759.2611179999999</v>
      </c>
      <c r="H26" s="154">
        <v>1619.475297</v>
      </c>
      <c r="I26" s="154">
        <v>4223.267562</v>
      </c>
      <c r="J26" s="154">
        <v>178.14309</v>
      </c>
    </row>
    <row r="27" spans="1:25" s="9" customFormat="1" ht="12.75" customHeight="1" x14ac:dyDescent="0.2">
      <c r="A27" s="100" t="s">
        <v>112</v>
      </c>
      <c r="B27" s="154">
        <v>1007.6568559999999</v>
      </c>
      <c r="C27" s="154">
        <v>1109.4577870000001</v>
      </c>
      <c r="D27" s="154">
        <v>1034.5806970000001</v>
      </c>
      <c r="E27" s="154"/>
      <c r="F27" s="154">
        <v>1247.254469</v>
      </c>
      <c r="G27" s="154">
        <v>4291.7069339999998</v>
      </c>
      <c r="H27" s="154">
        <v>1691.308724</v>
      </c>
      <c r="I27" s="154">
        <v>5230.5125779999998</v>
      </c>
      <c r="J27" s="154">
        <v>187.39895200000001</v>
      </c>
    </row>
    <row r="28" spans="1:25" s="9" customFormat="1" ht="12.75" customHeight="1" x14ac:dyDescent="0.2">
      <c r="A28" s="100" t="s">
        <v>113</v>
      </c>
      <c r="B28" s="154">
        <v>998.24981000000002</v>
      </c>
      <c r="C28" s="154">
        <v>1180.9402600000001</v>
      </c>
      <c r="D28" s="154">
        <v>1038.7562230000001</v>
      </c>
      <c r="E28" s="154"/>
      <c r="F28" s="154">
        <v>1270.1417060000001</v>
      </c>
      <c r="G28" s="154">
        <v>3203.8502370000001</v>
      </c>
      <c r="H28" s="154">
        <v>1539.6967139999999</v>
      </c>
      <c r="I28" s="154">
        <v>4482.4403679999996</v>
      </c>
      <c r="J28" s="154">
        <v>200.526861</v>
      </c>
    </row>
    <row r="29" spans="1:25" s="70" customFormat="1" ht="12.75" customHeight="1" x14ac:dyDescent="0.2">
      <c r="A29" s="101" t="s">
        <v>24</v>
      </c>
      <c r="B29" s="154">
        <v>868.86438999999996</v>
      </c>
      <c r="C29" s="154">
        <v>615.06700599999999</v>
      </c>
      <c r="D29" s="154">
        <v>730.08856000000003</v>
      </c>
      <c r="E29" s="154"/>
      <c r="F29" s="154">
        <v>704.29993899999999</v>
      </c>
      <c r="G29" s="154">
        <v>959.535483</v>
      </c>
      <c r="H29" s="154">
        <v>717.86388499999998</v>
      </c>
      <c r="I29" s="154">
        <v>2394.9357140000002</v>
      </c>
      <c r="J29" s="154">
        <v>195.04781199999999</v>
      </c>
      <c r="K29" s="9"/>
      <c r="N29" s="9"/>
      <c r="O29" s="9"/>
      <c r="P29" s="9"/>
      <c r="Q29" s="9"/>
      <c r="R29" s="9"/>
      <c r="S29" s="9"/>
      <c r="V29" s="9"/>
      <c r="Y29" s="9"/>
    </row>
    <row r="30" spans="1:25" s="9" customFormat="1" ht="12.75" customHeight="1" x14ac:dyDescent="0.2">
      <c r="A30" s="38" t="s">
        <v>1</v>
      </c>
      <c r="B30" s="150">
        <v>1059.7986960996304</v>
      </c>
      <c r="C30" s="150">
        <v>1221.9844365666206</v>
      </c>
      <c r="D30" s="150">
        <v>1099.9456041501978</v>
      </c>
      <c r="E30" s="150"/>
      <c r="F30" s="150">
        <v>1366.3827587306002</v>
      </c>
      <c r="G30" s="150">
        <v>4041.3790368355412</v>
      </c>
      <c r="H30" s="150">
        <v>1710.2986450299036</v>
      </c>
      <c r="I30" s="150">
        <v>4951.3128500000003</v>
      </c>
      <c r="J30" s="150">
        <v>194.25949700000001</v>
      </c>
    </row>
    <row r="31" spans="1:25" ht="12.75" customHeight="1" x14ac:dyDescent="0.2">
      <c r="A31" s="151"/>
      <c r="H31" s="35"/>
      <c r="N31" s="9"/>
      <c r="O31" s="9"/>
      <c r="P31" s="9"/>
      <c r="Q31" s="9"/>
      <c r="R31" s="9"/>
      <c r="S31" s="9"/>
      <c r="T31" s="9"/>
      <c r="U31" s="9"/>
      <c r="V31" s="9"/>
      <c r="W31" s="9"/>
      <c r="X31" s="9"/>
      <c r="Y31" s="9"/>
    </row>
    <row r="32" spans="1:25" ht="12.75" customHeight="1" x14ac:dyDescent="0.2">
      <c r="F32" s="12"/>
      <c r="G32" s="12"/>
      <c r="H32" s="12"/>
    </row>
    <row r="34" spans="2:20" customFormat="1" ht="12.75" customHeight="1" x14ac:dyDescent="0.2">
      <c r="B34" s="98"/>
      <c r="C34" s="98"/>
      <c r="D34" s="98"/>
      <c r="E34" s="98"/>
      <c r="F34" s="98"/>
      <c r="G34" s="98"/>
      <c r="H34" s="98"/>
      <c r="I34" s="98"/>
      <c r="J34" s="98"/>
      <c r="N34" s="98"/>
      <c r="O34" s="98"/>
      <c r="P34" s="98"/>
      <c r="Q34" s="98"/>
      <c r="R34" s="98"/>
      <c r="S34" s="98"/>
      <c r="T34" s="98"/>
    </row>
    <row r="35" spans="2:20" customFormat="1" ht="12.75" customHeight="1" x14ac:dyDescent="0.2">
      <c r="D35" s="234"/>
    </row>
    <row r="36" spans="2:20" customFormat="1" ht="12.75" customHeight="1" x14ac:dyDescent="0.2"/>
    <row r="37" spans="2:20" customFormat="1" ht="12.75" customHeight="1" x14ac:dyDescent="0.2"/>
    <row r="38" spans="2:20" customFormat="1" ht="12.75" customHeight="1" x14ac:dyDescent="0.2"/>
    <row r="39" spans="2:20" customFormat="1" ht="12.75" customHeight="1" x14ac:dyDescent="0.2"/>
    <row r="40" spans="2:20" customFormat="1" ht="12.75" customHeight="1" x14ac:dyDescent="0.2"/>
    <row r="41" spans="2:20" customFormat="1" ht="12.75" customHeight="1" x14ac:dyDescent="0.2"/>
    <row r="42" spans="2:20" customFormat="1" ht="12.75" customHeight="1" x14ac:dyDescent="0.2"/>
    <row r="43" spans="2:20" customFormat="1" ht="12.75" customHeight="1" x14ac:dyDescent="0.2"/>
    <row r="44" spans="2:20" customFormat="1" ht="12.75" customHeight="1" x14ac:dyDescent="0.2"/>
    <row r="45" spans="2:20" customFormat="1" ht="12.75" customHeight="1" x14ac:dyDescent="0.2"/>
    <row r="46" spans="2:20" customFormat="1" ht="12.75" customHeight="1" x14ac:dyDescent="0.2"/>
    <row r="47" spans="2:20" customFormat="1" ht="12.75" customHeight="1" x14ac:dyDescent="0.2"/>
    <row r="48" spans="2:20" customFormat="1" ht="12.75" customHeight="1" x14ac:dyDescent="0.2"/>
    <row r="49" spans="1:11" customFormat="1" ht="12.75" customHeight="1" x14ac:dyDescent="0.2"/>
    <row r="50" spans="1:11" customFormat="1" ht="12.75" customHeight="1" x14ac:dyDescent="0.2"/>
    <row r="51" spans="1:11" customFormat="1" ht="12.75" customHeight="1" x14ac:dyDescent="0.2"/>
    <row r="52" spans="1:11" customFormat="1" ht="12.75" customHeight="1" x14ac:dyDescent="0.2"/>
    <row r="53" spans="1:11" customFormat="1" ht="12.75" customHeight="1" x14ac:dyDescent="0.2"/>
    <row r="54" spans="1:11" customFormat="1" ht="12.75" customHeight="1" x14ac:dyDescent="0.2"/>
    <row r="55" spans="1:11" customFormat="1" ht="12.75" customHeight="1" x14ac:dyDescent="0.2"/>
    <row r="56" spans="1:11" customFormat="1" ht="12.75" customHeight="1" x14ac:dyDescent="0.2"/>
    <row r="57" spans="1:11" customFormat="1" ht="12.75" customHeight="1" x14ac:dyDescent="0.2"/>
    <row r="58" spans="1:11" customFormat="1" ht="12.75" customHeight="1" x14ac:dyDescent="0.2"/>
    <row r="59" spans="1:11" customFormat="1" ht="12.75" customHeight="1" x14ac:dyDescent="0.2"/>
    <row r="60" spans="1:11" customFormat="1" ht="12.75" customHeight="1" x14ac:dyDescent="0.2"/>
    <row r="61" spans="1:11" ht="12.75" customHeight="1" x14ac:dyDescent="0.2">
      <c r="A61"/>
      <c r="B61"/>
      <c r="C61"/>
      <c r="D61"/>
      <c r="E61"/>
      <c r="F61"/>
      <c r="G61"/>
      <c r="H61"/>
      <c r="I61"/>
      <c r="J61"/>
      <c r="K61"/>
    </row>
  </sheetData>
  <mergeCells count="2">
    <mergeCell ref="F6:H6"/>
    <mergeCell ref="B6:D6"/>
  </mergeCells>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&amp;R&amp;"Arial,Fet"REGIONAL STATISTIK</oddHeader>
  </headerFooter>
  <drawing r:id="rId2"/>
  <legacyDrawing r:id="rId3"/>
  <oleObjects>
    <mc:AlternateContent xmlns:mc="http://schemas.openxmlformats.org/markup-compatibility/2006">
      <mc:Choice Requires="x14">
        <oleObject progId="Paint.Picture" shapeId="43009" r:id="rId4">
          <objectPr defaultSize="0" autoLine="0" autoPict="0" r:id="rId5">
            <anchor moveWithCells="1">
              <from>
                <xdr:col>0</xdr:col>
                <xdr:colOff>47625</xdr:colOff>
                <xdr:row>31</xdr:row>
                <xdr:rowOff>47625</xdr:rowOff>
              </from>
              <to>
                <xdr:col>1</xdr:col>
                <xdr:colOff>9525</xdr:colOff>
                <xdr:row>32</xdr:row>
                <xdr:rowOff>123825</xdr:rowOff>
              </to>
            </anchor>
          </objectPr>
        </oleObject>
      </mc:Choice>
      <mc:Fallback>
        <oleObject progId="Paint.Picture" shapeId="430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B2:C38"/>
  <sheetViews>
    <sheetView showGridLines="0" workbookViewId="0"/>
  </sheetViews>
  <sheetFormatPr defaultColWidth="9.140625" defaultRowHeight="12.75" x14ac:dyDescent="0.2"/>
  <cols>
    <col min="1" max="1" width="4.7109375" style="3" customWidth="1"/>
    <col min="2" max="2" width="11.42578125" style="3" customWidth="1"/>
    <col min="3" max="3" width="9.140625" style="36"/>
    <col min="4" max="16384" width="9.140625" style="3"/>
  </cols>
  <sheetData>
    <row r="2" spans="2:3" x14ac:dyDescent="0.2">
      <c r="B2" s="4" t="s">
        <v>142</v>
      </c>
    </row>
    <row r="3" spans="2:3" x14ac:dyDescent="0.2">
      <c r="B3" s="49"/>
    </row>
    <row r="4" spans="2:3" x14ac:dyDescent="0.2">
      <c r="B4" s="49"/>
    </row>
    <row r="5" spans="2:3" x14ac:dyDescent="0.2">
      <c r="B5" s="4" t="s">
        <v>90</v>
      </c>
    </row>
    <row r="6" spans="2:3" x14ac:dyDescent="0.2">
      <c r="B6" s="3" t="s">
        <v>157</v>
      </c>
      <c r="C6" s="137" t="s">
        <v>278</v>
      </c>
    </row>
    <row r="7" spans="2:3" x14ac:dyDescent="0.2">
      <c r="B7" s="3" t="s">
        <v>158</v>
      </c>
      <c r="C7" s="137" t="s">
        <v>279</v>
      </c>
    </row>
    <row r="8" spans="2:3" x14ac:dyDescent="0.2">
      <c r="B8" s="3" t="s">
        <v>159</v>
      </c>
      <c r="C8" s="137" t="s">
        <v>280</v>
      </c>
    </row>
    <row r="9" spans="2:3" x14ac:dyDescent="0.2">
      <c r="B9" s="3" t="s">
        <v>160</v>
      </c>
      <c r="C9" s="137" t="s">
        <v>281</v>
      </c>
    </row>
    <row r="10" spans="2:3" x14ac:dyDescent="0.2">
      <c r="B10" s="3" t="s">
        <v>161</v>
      </c>
      <c r="C10" s="137" t="s">
        <v>282</v>
      </c>
    </row>
    <row r="11" spans="2:3" x14ac:dyDescent="0.2">
      <c r="C11" s="165"/>
    </row>
    <row r="12" spans="2:3" x14ac:dyDescent="0.2">
      <c r="C12" s="165"/>
    </row>
    <row r="13" spans="2:3" x14ac:dyDescent="0.2">
      <c r="B13" s="4" t="s">
        <v>139</v>
      </c>
    </row>
    <row r="14" spans="2:3" x14ac:dyDescent="0.2">
      <c r="B14" s="3" t="s">
        <v>149</v>
      </c>
      <c r="C14" s="137" t="s">
        <v>284</v>
      </c>
    </row>
    <row r="15" spans="2:3" x14ac:dyDescent="0.2">
      <c r="B15" s="3" t="s">
        <v>150</v>
      </c>
      <c r="C15" s="137" t="s">
        <v>285</v>
      </c>
    </row>
    <row r="16" spans="2:3" x14ac:dyDescent="0.2">
      <c r="B16" s="3" t="s">
        <v>162</v>
      </c>
      <c r="C16" s="137" t="s">
        <v>286</v>
      </c>
    </row>
    <row r="17" spans="2:3" x14ac:dyDescent="0.2">
      <c r="B17" s="3" t="s">
        <v>163</v>
      </c>
      <c r="C17" s="137" t="s">
        <v>287</v>
      </c>
    </row>
    <row r="18" spans="2:3" x14ac:dyDescent="0.2">
      <c r="B18" s="3" t="s">
        <v>153</v>
      </c>
      <c r="C18" s="137" t="s">
        <v>288</v>
      </c>
    </row>
    <row r="19" spans="2:3" x14ac:dyDescent="0.2">
      <c r="B19" s="3" t="s">
        <v>264</v>
      </c>
      <c r="C19" s="137" t="s">
        <v>289</v>
      </c>
    </row>
    <row r="20" spans="2:3" x14ac:dyDescent="0.2">
      <c r="B20" s="3" t="s">
        <v>283</v>
      </c>
      <c r="C20" s="137" t="s">
        <v>290</v>
      </c>
    </row>
    <row r="21" spans="2:3" x14ac:dyDescent="0.2">
      <c r="C21" s="165"/>
    </row>
    <row r="22" spans="2:3" x14ac:dyDescent="0.2">
      <c r="C22" s="165"/>
    </row>
    <row r="23" spans="2:3" x14ac:dyDescent="0.2">
      <c r="B23" s="4" t="s">
        <v>91</v>
      </c>
    </row>
    <row r="24" spans="2:3" x14ac:dyDescent="0.2">
      <c r="B24" s="3" t="s">
        <v>154</v>
      </c>
      <c r="C24" s="137" t="s">
        <v>291</v>
      </c>
    </row>
    <row r="25" spans="2:3" x14ac:dyDescent="0.2">
      <c r="B25" s="3" t="s">
        <v>155</v>
      </c>
      <c r="C25" s="137" t="s">
        <v>292</v>
      </c>
    </row>
    <row r="26" spans="2:3" x14ac:dyDescent="0.2">
      <c r="B26" s="3" t="s">
        <v>156</v>
      </c>
      <c r="C26" s="137" t="s">
        <v>293</v>
      </c>
    </row>
    <row r="27" spans="2:3" x14ac:dyDescent="0.2">
      <c r="B27" s="3" t="s">
        <v>164</v>
      </c>
      <c r="C27" s="137" t="s">
        <v>294</v>
      </c>
    </row>
    <row r="30" spans="2:3" x14ac:dyDescent="0.2">
      <c r="B30" s="4" t="s">
        <v>92</v>
      </c>
    </row>
    <row r="31" spans="2:3" x14ac:dyDescent="0.2">
      <c r="B31" s="3" t="s">
        <v>80</v>
      </c>
      <c r="C31" s="137" t="s">
        <v>295</v>
      </c>
    </row>
    <row r="32" spans="2:3" x14ac:dyDescent="0.2">
      <c r="B32" s="3" t="s">
        <v>81</v>
      </c>
      <c r="C32" s="137" t="s">
        <v>296</v>
      </c>
    </row>
    <row r="33" spans="2:3" x14ac:dyDescent="0.2">
      <c r="B33" s="3" t="s">
        <v>83</v>
      </c>
      <c r="C33" s="137" t="s">
        <v>297</v>
      </c>
    </row>
    <row r="34" spans="2:3" x14ac:dyDescent="0.2">
      <c r="B34" s="3" t="s">
        <v>165</v>
      </c>
      <c r="C34" s="137" t="s">
        <v>298</v>
      </c>
    </row>
    <row r="35" spans="2:3" x14ac:dyDescent="0.2">
      <c r="C35" s="165"/>
    </row>
    <row r="36" spans="2:3" x14ac:dyDescent="0.2">
      <c r="B36" s="4" t="s">
        <v>140</v>
      </c>
    </row>
    <row r="37" spans="2:3" x14ac:dyDescent="0.2">
      <c r="B37" s="3" t="s">
        <v>88</v>
      </c>
      <c r="C37" s="137" t="s">
        <v>275</v>
      </c>
    </row>
    <row r="38" spans="2:3" x14ac:dyDescent="0.2">
      <c r="C38" s="165"/>
    </row>
  </sheetData>
  <phoneticPr fontId="46" type="noConversion"/>
  <hyperlinks>
    <hyperlink ref="C6" location="'PB Tab 1'!A1" display="Total körsträcka, antal personbilar och genomsnittlig körsträcka" xr:uid="{00000000-0004-0000-0100-000000000000}"/>
    <hyperlink ref="C9" location="'PB Tab 4-5'!A1" display="Körsträckor och antal personbilar efter årsmodell/tillverkningsår och ägare år 2020" xr:uid="{00000000-0004-0000-0100-000001000000}"/>
    <hyperlink ref="C10" location="'PB Tab 4-5'!A1" display="Körsträckor och antal personbilar efter drivmedel och ägare år 2020" xr:uid="{00000000-0004-0000-0100-000002000000}"/>
    <hyperlink ref="C15" location="'LB Tab 1-2'!A1" display="Total körsträcka, antal tunga lastbilar och genomsnittlig körsträcka" xr:uid="{00000000-0004-0000-0100-000003000000}"/>
    <hyperlink ref="C16" location="'LB Tab 3-5'!A1" display="Körsträckor och antal lastbilar efter årsmodell/tillverkningsår och totalvikt år 2020" xr:uid="{00000000-0004-0000-0100-000004000000}"/>
    <hyperlink ref="C17" location="'LB Tab 3-5'!A1" display="Körsträckor och antal lastbilar efter ägare, yrkesmässig trafik, firmabilstrafik och totalvikt år 2020" xr:uid="{00000000-0004-0000-0100-000005000000}"/>
    <hyperlink ref="C18" location="'LB Tab 3-5'!A1" display="Körsträckor och antal lastbilar efter karosseri år 2020" xr:uid="{00000000-0004-0000-0100-000006000000}"/>
    <hyperlink ref="C24" location="'BU Tab 1'!A1" display="Total körsträcka, antal bussar och genomsnittlig körsträcka" xr:uid="{00000000-0004-0000-0100-000007000000}"/>
    <hyperlink ref="C25" location="'BU Tab 2-4'!A1" display="Körsträckor och antal bussar efter årsmodell/tillverkningsår år 2020" xr:uid="{00000000-0004-0000-0100-000008000000}"/>
    <hyperlink ref="C27" location="'BU Tab 2-4'!A1" display="Körsträckor och antal bussar efter drivmedel  år 2020" xr:uid="{00000000-0004-0000-0100-000009000000}"/>
    <hyperlink ref="C31" location="'MC Tab 1'!A1" display="Total körsträcka, antal fordon och genomsnittlig körsträcka" xr:uid="{00000000-0004-0000-0100-00000A000000}"/>
    <hyperlink ref="C32" location="'MC Tab 2-4'!A1" display="Körsträckor och antal motorcyklar efter årsmodell/tillverkningsår och ägare år 2019" xr:uid="{00000000-0004-0000-0100-00000B000000}"/>
    <hyperlink ref="C33" location="'MC Tab 2-4'!A1" display="Körsträckor och antal motorcyklar efter cylindervolym och ägare år 2019" xr:uid="{00000000-0004-0000-0100-00000C000000}"/>
    <hyperlink ref="C37" location="'RS Tab 1'!A1" display="Genomsnittlig körsträcka i mil efter län och fordonsslag år 2020" xr:uid="{00000000-0004-0000-0100-00000D000000}"/>
    <hyperlink ref="C26" location="'BU Tab 2-4'!A1" display="Körsträckor och antal bussar efter bussklass år 2020" xr:uid="{00000000-0004-0000-0100-00000E000000}"/>
    <hyperlink ref="C34" location="'MC Tab 2-4'!A1" display="Körsträckor och antal motorcyklar efter ägare år 2019" xr:uid="{00000000-0004-0000-0100-00000F000000}"/>
    <hyperlink ref="C8" location="'PB Tab 2-3'!A1" display="Körsträckor och antal personbilar efter ägare år 2020" xr:uid="{00000000-0004-0000-0100-000010000000}"/>
    <hyperlink ref="C14" location="'LB Tab 1-2'!A1" display="Total körsträcka, antal lätta lastbilar och genomsnittlig körsträcka" xr:uid="{00000000-0004-0000-0100-000011000000}"/>
    <hyperlink ref="C7" location="'PB Tab 2-3'!A1" display="Körsträckor och antal personbilar efter tjänstevikt och ägare år 2020" xr:uid="{00000000-0004-0000-0100-000012000000}"/>
    <hyperlink ref="C19" location="'LB Tab 6-7'!A1" display="Körsträckor och antal lastbilar efter totalvikt år 2020" xr:uid="{00000000-0004-0000-0100-000013000000}"/>
    <hyperlink ref="C20" location="'LB Tab 6-7'!A1" display="Körsträckor och antal lastbilar efter maximilastvikt år 2020" xr:uid="{00000000-0004-0000-0100-000014000000}"/>
  </hyperlinks>
  <pageMargins left="0.70866141732283472" right="0.70866141732283472" top="0.74803149606299213" bottom="0.74803149606299213" header="0.31496062992125984" footer="0.31496062992125984"/>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2"/>
  <sheetViews>
    <sheetView showGridLines="0" topLeftCell="A31" workbookViewId="0">
      <selection activeCell="F55" sqref="F55"/>
    </sheetView>
  </sheetViews>
  <sheetFormatPr defaultRowHeight="12.75" x14ac:dyDescent="0.2"/>
  <cols>
    <col min="1" max="1" width="140.7109375" customWidth="1"/>
  </cols>
  <sheetData>
    <row r="1" spans="1:1" ht="15" x14ac:dyDescent="0.25">
      <c r="A1" s="177" t="s">
        <v>216</v>
      </c>
    </row>
    <row r="2" spans="1:1" ht="15" x14ac:dyDescent="0.25">
      <c r="A2" s="178"/>
    </row>
    <row r="3" spans="1:1" ht="15" x14ac:dyDescent="0.25">
      <c r="A3" s="178" t="s">
        <v>217</v>
      </c>
    </row>
    <row r="4" spans="1:1" ht="30" x14ac:dyDescent="0.25">
      <c r="A4" s="155" t="s">
        <v>302</v>
      </c>
    </row>
    <row r="5" spans="1:1" ht="15" x14ac:dyDescent="0.25">
      <c r="A5" s="178"/>
    </row>
    <row r="6" spans="1:1" ht="15" x14ac:dyDescent="0.25">
      <c r="A6" s="178" t="s">
        <v>209</v>
      </c>
    </row>
    <row r="7" spans="1:1" ht="30" customHeight="1" x14ac:dyDescent="0.25">
      <c r="A7" s="176" t="s">
        <v>210</v>
      </c>
    </row>
    <row r="8" spans="1:1" ht="15" x14ac:dyDescent="0.25">
      <c r="A8" s="177"/>
    </row>
    <row r="9" spans="1:1" ht="15" x14ac:dyDescent="0.25">
      <c r="A9" s="145" t="s">
        <v>174</v>
      </c>
    </row>
    <row r="10" spans="1:1" ht="15" x14ac:dyDescent="0.25">
      <c r="A10" s="146" t="s">
        <v>189</v>
      </c>
    </row>
    <row r="11" spans="1:1" ht="15" x14ac:dyDescent="0.25">
      <c r="A11" s="146" t="s">
        <v>190</v>
      </c>
    </row>
    <row r="12" spans="1:1" ht="15" x14ac:dyDescent="0.25">
      <c r="A12" s="146"/>
    </row>
    <row r="13" spans="1:1" ht="15" x14ac:dyDescent="0.25">
      <c r="A13" s="145" t="s">
        <v>175</v>
      </c>
    </row>
    <row r="14" spans="1:1" ht="45" x14ac:dyDescent="0.25">
      <c r="A14" s="146" t="s">
        <v>191</v>
      </c>
    </row>
    <row r="15" spans="1:1" ht="60" x14ac:dyDescent="0.25">
      <c r="A15" s="146" t="s">
        <v>192</v>
      </c>
    </row>
    <row r="16" spans="1:1" ht="45" customHeight="1" x14ac:dyDescent="0.25">
      <c r="A16" s="146" t="s">
        <v>193</v>
      </c>
    </row>
    <row r="17" spans="1:1" ht="15" x14ac:dyDescent="0.25">
      <c r="A17" s="146"/>
    </row>
    <row r="18" spans="1:1" ht="15" x14ac:dyDescent="0.25">
      <c r="A18" s="145" t="s">
        <v>176</v>
      </c>
    </row>
    <row r="19" spans="1:1" ht="15" customHeight="1" x14ac:dyDescent="0.25">
      <c r="A19" s="146" t="s">
        <v>177</v>
      </c>
    </row>
    <row r="20" spans="1:1" ht="15" x14ac:dyDescent="0.25">
      <c r="A20" s="146" t="s">
        <v>178</v>
      </c>
    </row>
    <row r="21" spans="1:1" ht="30" customHeight="1" x14ac:dyDescent="0.25">
      <c r="A21" s="146" t="s">
        <v>179</v>
      </c>
    </row>
    <row r="22" spans="1:1" ht="15" x14ac:dyDescent="0.25">
      <c r="A22" s="147" t="s">
        <v>180</v>
      </c>
    </row>
    <row r="23" spans="1:1" ht="15" x14ac:dyDescent="0.25">
      <c r="A23" s="147"/>
    </row>
    <row r="24" spans="1:1" ht="15" customHeight="1" x14ac:dyDescent="0.25">
      <c r="A24" s="147" t="s">
        <v>181</v>
      </c>
    </row>
    <row r="25" spans="1:1" ht="15" x14ac:dyDescent="0.25">
      <c r="A25" s="147" t="s">
        <v>182</v>
      </c>
    </row>
    <row r="26" spans="1:1" ht="15" x14ac:dyDescent="0.25">
      <c r="A26" s="147" t="s">
        <v>183</v>
      </c>
    </row>
    <row r="27" spans="1:1" ht="15" x14ac:dyDescent="0.25">
      <c r="A27" s="155"/>
    </row>
    <row r="28" spans="1:1" ht="15" x14ac:dyDescent="0.25">
      <c r="A28" s="145" t="s">
        <v>22</v>
      </c>
    </row>
    <row r="29" spans="1:1" ht="30" x14ac:dyDescent="0.25">
      <c r="A29" s="146" t="s">
        <v>214</v>
      </c>
    </row>
    <row r="30" spans="1:1" ht="15" x14ac:dyDescent="0.25">
      <c r="A30" s="146" t="s">
        <v>198</v>
      </c>
    </row>
    <row r="31" spans="1:1" ht="15" x14ac:dyDescent="0.25">
      <c r="A31" s="156" t="s">
        <v>199</v>
      </c>
    </row>
    <row r="32" spans="1:1" ht="15" x14ac:dyDescent="0.25">
      <c r="A32" s="156" t="s">
        <v>200</v>
      </c>
    </row>
    <row r="33" spans="1:1" ht="15" x14ac:dyDescent="0.25">
      <c r="A33" s="156" t="s">
        <v>201</v>
      </c>
    </row>
    <row r="34" spans="1:1" ht="30" x14ac:dyDescent="0.25">
      <c r="A34" s="156" t="s">
        <v>202</v>
      </c>
    </row>
    <row r="35" spans="1:1" ht="30" x14ac:dyDescent="0.25">
      <c r="A35" s="156" t="s">
        <v>203</v>
      </c>
    </row>
    <row r="36" spans="1:1" ht="15" x14ac:dyDescent="0.25">
      <c r="A36" s="156" t="s">
        <v>204</v>
      </c>
    </row>
    <row r="37" spans="1:1" ht="15" x14ac:dyDescent="0.25">
      <c r="A37" s="156" t="s">
        <v>205</v>
      </c>
    </row>
    <row r="38" spans="1:1" ht="15" x14ac:dyDescent="0.25">
      <c r="A38" s="156"/>
    </row>
    <row r="39" spans="1:1" ht="15" x14ac:dyDescent="0.25">
      <c r="A39" s="145" t="s">
        <v>206</v>
      </c>
    </row>
    <row r="40" spans="1:1" ht="30" x14ac:dyDescent="0.25">
      <c r="A40" s="146" t="s">
        <v>207</v>
      </c>
    </row>
    <row r="41" spans="1:1" ht="15" x14ac:dyDescent="0.25">
      <c r="A41" s="157" t="s">
        <v>208</v>
      </c>
    </row>
    <row r="42" spans="1:1" ht="30" x14ac:dyDescent="0.25">
      <c r="A42" s="170" t="s">
        <v>211</v>
      </c>
    </row>
    <row r="43" spans="1:1" ht="15" x14ac:dyDescent="0.25">
      <c r="A43" s="170"/>
    </row>
    <row r="44" spans="1:1" ht="15" x14ac:dyDescent="0.25">
      <c r="A44" s="177" t="s">
        <v>215</v>
      </c>
    </row>
    <row r="45" spans="1:1" x14ac:dyDescent="0.2">
      <c r="A45" s="158"/>
    </row>
    <row r="48" spans="1:1" x14ac:dyDescent="0.2">
      <c r="A48" s="235"/>
    </row>
    <row r="49" spans="1:1" x14ac:dyDescent="0.2">
      <c r="A49" s="239"/>
    </row>
    <row r="50" spans="1:1" ht="15" x14ac:dyDescent="0.2">
      <c r="A50" s="240"/>
    </row>
    <row r="51" spans="1:1" ht="15" x14ac:dyDescent="0.2">
      <c r="A51" s="241"/>
    </row>
    <row r="52" spans="1:1" ht="15" x14ac:dyDescent="0.2">
      <c r="A52" s="241"/>
    </row>
    <row r="53" spans="1:1" ht="15" x14ac:dyDescent="0.2">
      <c r="A53" s="242"/>
    </row>
    <row r="54" spans="1:1" ht="15" x14ac:dyDescent="0.2">
      <c r="A54" s="242"/>
    </row>
    <row r="55" spans="1:1" ht="15" x14ac:dyDescent="0.2">
      <c r="A55" s="242"/>
    </row>
    <row r="56" spans="1:1" ht="15" x14ac:dyDescent="0.2">
      <c r="A56" s="242"/>
    </row>
    <row r="57" spans="1:1" ht="15" x14ac:dyDescent="0.2">
      <c r="A57" s="242"/>
    </row>
    <row r="58" spans="1:1" ht="15" x14ac:dyDescent="0.2">
      <c r="A58" s="242"/>
    </row>
    <row r="59" spans="1:1" ht="15" x14ac:dyDescent="0.2">
      <c r="A59" s="242"/>
    </row>
    <row r="60" spans="1:1" ht="15" x14ac:dyDescent="0.2">
      <c r="A60" s="240"/>
    </row>
    <row r="61" spans="1:1" ht="15" x14ac:dyDescent="0.2">
      <c r="A61" s="241"/>
    </row>
    <row r="62" spans="1:1" ht="15" x14ac:dyDescent="0.2">
      <c r="A62" s="243"/>
    </row>
    <row r="63" spans="1:1" ht="15" x14ac:dyDescent="0.2">
      <c r="A63" s="244"/>
    </row>
    <row r="64" spans="1:1" x14ac:dyDescent="0.2">
      <c r="A64" s="237"/>
    </row>
    <row r="65" spans="1:8" x14ac:dyDescent="0.2">
      <c r="A65" s="238"/>
    </row>
    <row r="72" spans="1:8" x14ac:dyDescent="0.2">
      <c r="H72" s="137"/>
    </row>
  </sheetData>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30"/>
  <sheetViews>
    <sheetView showGridLines="0" workbookViewId="0">
      <selection activeCell="H26" sqref="H26"/>
    </sheetView>
  </sheetViews>
  <sheetFormatPr defaultRowHeight="12.75" x14ac:dyDescent="0.2"/>
  <cols>
    <col min="2" max="2" width="15.42578125" bestFit="1" customWidth="1"/>
    <col min="3" max="3" width="16.42578125" bestFit="1" customWidth="1"/>
    <col min="4" max="4" width="23.5703125" bestFit="1" customWidth="1"/>
  </cols>
  <sheetData>
    <row r="2" spans="1:18" s="35" customFormat="1" ht="12.75" customHeight="1" x14ac:dyDescent="0.2">
      <c r="A2" s="66" t="s">
        <v>157</v>
      </c>
      <c r="B2" s="16"/>
      <c r="C2" s="16"/>
      <c r="D2" s="16"/>
      <c r="O2" s="29"/>
      <c r="P2" s="29"/>
      <c r="Q2" s="29"/>
      <c r="R2" s="29"/>
    </row>
    <row r="3" spans="1:18" s="35" customFormat="1" ht="12.75" customHeight="1" x14ac:dyDescent="0.2">
      <c r="A3" s="204" t="s">
        <v>238</v>
      </c>
      <c r="B3" s="205"/>
      <c r="C3" s="205"/>
      <c r="D3" s="205"/>
      <c r="O3" s="29"/>
      <c r="P3" s="29"/>
      <c r="Q3" s="29"/>
      <c r="R3" s="29"/>
    </row>
    <row r="4" spans="1:18" s="35" customFormat="1" ht="12.75" customHeight="1" x14ac:dyDescent="0.2">
      <c r="A4" s="126" t="s">
        <v>236</v>
      </c>
      <c r="B4" s="16"/>
      <c r="C4" s="16"/>
      <c r="D4" s="16"/>
      <c r="O4" s="29"/>
      <c r="P4" s="29"/>
      <c r="Q4" s="29"/>
      <c r="R4" s="29"/>
    </row>
    <row r="5" spans="1:18" s="35" customFormat="1" ht="12.75" customHeight="1" x14ac:dyDescent="0.2">
      <c r="A5" s="126" t="s">
        <v>237</v>
      </c>
      <c r="B5" s="16"/>
      <c r="C5" s="16"/>
      <c r="D5" s="16"/>
      <c r="O5" s="29"/>
      <c r="P5" s="29"/>
      <c r="Q5" s="29"/>
      <c r="R5" s="29"/>
    </row>
    <row r="6" spans="1:18" x14ac:dyDescent="0.2">
      <c r="A6" s="179"/>
      <c r="B6" s="179"/>
      <c r="C6" s="179"/>
      <c r="D6" s="179"/>
    </row>
    <row r="7" spans="1:18" x14ac:dyDescent="0.2">
      <c r="A7" s="91" t="s">
        <v>0</v>
      </c>
      <c r="B7" s="180" t="s">
        <v>235</v>
      </c>
      <c r="C7" s="180" t="s">
        <v>13</v>
      </c>
      <c r="D7" s="180" t="s">
        <v>234</v>
      </c>
    </row>
    <row r="8" spans="1:18" x14ac:dyDescent="0.2">
      <c r="A8" s="181">
        <v>1999</v>
      </c>
      <c r="B8" s="73">
        <v>5670643852.1000004</v>
      </c>
      <c r="C8" s="73">
        <v>4370924</v>
      </c>
      <c r="D8" s="73">
        <f t="shared" ref="D8:D28" si="0">B8/C8</f>
        <v>1297.3558570453297</v>
      </c>
    </row>
    <row r="9" spans="1:18" x14ac:dyDescent="0.2">
      <c r="A9" s="62">
        <v>2000</v>
      </c>
      <c r="B9" s="24">
        <v>5855474348.1999998</v>
      </c>
      <c r="C9" s="24">
        <v>4496868</v>
      </c>
      <c r="D9" s="24">
        <f t="shared" si="0"/>
        <v>1302.1227992905283</v>
      </c>
    </row>
    <row r="10" spans="1:18" x14ac:dyDescent="0.2">
      <c r="A10" s="62">
        <v>2001</v>
      </c>
      <c r="B10" s="24">
        <v>5921506460</v>
      </c>
      <c r="C10" s="24">
        <v>4616118</v>
      </c>
      <c r="D10" s="24">
        <f t="shared" si="0"/>
        <v>1282.7892311245078</v>
      </c>
    </row>
    <row r="11" spans="1:18" x14ac:dyDescent="0.2">
      <c r="A11" s="62">
        <v>2002</v>
      </c>
      <c r="B11" s="24">
        <v>5943992726</v>
      </c>
      <c r="C11" s="24">
        <v>4628334</v>
      </c>
      <c r="D11" s="24">
        <f t="shared" si="0"/>
        <v>1284.2618371967105</v>
      </c>
    </row>
    <row r="12" spans="1:18" x14ac:dyDescent="0.2">
      <c r="A12" s="62">
        <v>2003</v>
      </c>
      <c r="B12" s="24">
        <v>6037040610</v>
      </c>
      <c r="C12" s="24">
        <v>4643535</v>
      </c>
      <c r="D12" s="24">
        <f t="shared" si="0"/>
        <v>1300.0958558511995</v>
      </c>
    </row>
    <row r="13" spans="1:18" x14ac:dyDescent="0.2">
      <c r="A13" s="62">
        <v>2004</v>
      </c>
      <c r="B13" s="24">
        <v>6125068678</v>
      </c>
      <c r="C13" s="24">
        <v>4689599</v>
      </c>
      <c r="D13" s="24">
        <f t="shared" si="0"/>
        <v>1306.0964653907508</v>
      </c>
    </row>
    <row r="14" spans="1:18" x14ac:dyDescent="0.2">
      <c r="A14" s="62">
        <v>2005</v>
      </c>
      <c r="B14" s="24">
        <v>6158036407</v>
      </c>
      <c r="C14" s="24">
        <v>4744718</v>
      </c>
      <c r="D14" s="24">
        <f t="shared" si="0"/>
        <v>1297.8719508725283</v>
      </c>
    </row>
    <row r="15" spans="1:18" x14ac:dyDescent="0.2">
      <c r="A15" s="62">
        <v>2006</v>
      </c>
      <c r="B15" s="24">
        <v>6207406936</v>
      </c>
      <c r="C15" s="24">
        <v>4813525</v>
      </c>
      <c r="D15" s="24">
        <f t="shared" si="0"/>
        <v>1289.5761289283842</v>
      </c>
    </row>
    <row r="16" spans="1:18" x14ac:dyDescent="0.2">
      <c r="A16" s="62">
        <v>2007</v>
      </c>
      <c r="B16" s="24">
        <v>6319684828</v>
      </c>
      <c r="C16" s="24">
        <v>4867107</v>
      </c>
      <c r="D16" s="24">
        <f t="shared" si="0"/>
        <v>1298.4478927625794</v>
      </c>
    </row>
    <row r="17" spans="1:4" x14ac:dyDescent="0.2">
      <c r="A17" s="62">
        <v>2008</v>
      </c>
      <c r="B17" s="24">
        <v>6367674932</v>
      </c>
      <c r="C17" s="24">
        <v>4833533</v>
      </c>
      <c r="D17" s="24">
        <f t="shared" si="0"/>
        <v>1317.3955638660168</v>
      </c>
    </row>
    <row r="18" spans="1:4" x14ac:dyDescent="0.2">
      <c r="A18" s="62">
        <v>2009</v>
      </c>
      <c r="B18" s="24">
        <v>6272007118</v>
      </c>
      <c r="C18" s="24">
        <v>4827462</v>
      </c>
      <c r="D18" s="24">
        <f t="shared" si="0"/>
        <v>1299.2349019008332</v>
      </c>
    </row>
    <row r="19" spans="1:4" x14ac:dyDescent="0.2">
      <c r="A19" s="62">
        <v>2010</v>
      </c>
      <c r="B19" s="24">
        <v>6271244185</v>
      </c>
      <c r="C19" s="24">
        <v>4934447</v>
      </c>
      <c r="D19" s="24">
        <f t="shared" si="0"/>
        <v>1270.911245981566</v>
      </c>
    </row>
    <row r="20" spans="1:4" x14ac:dyDescent="0.2">
      <c r="A20" s="62">
        <v>2011</v>
      </c>
      <c r="B20" s="24">
        <v>6322594571</v>
      </c>
      <c r="C20" s="24">
        <v>5017674</v>
      </c>
      <c r="D20" s="24">
        <f t="shared" si="0"/>
        <v>1260.0648370141225</v>
      </c>
    </row>
    <row r="21" spans="1:4" x14ac:dyDescent="0.2">
      <c r="A21" s="62">
        <v>2012</v>
      </c>
      <c r="B21" s="24">
        <v>6280639665.6999998</v>
      </c>
      <c r="C21" s="24">
        <v>5084351</v>
      </c>
      <c r="D21" s="24">
        <f t="shared" si="0"/>
        <v>1235.2883712591834</v>
      </c>
    </row>
    <row r="22" spans="1:4" x14ac:dyDescent="0.2">
      <c r="A22" s="62">
        <v>2013</v>
      </c>
      <c r="B22" s="24">
        <v>6278008025</v>
      </c>
      <c r="C22" s="24">
        <v>5133323</v>
      </c>
      <c r="D22" s="24">
        <f t="shared" si="0"/>
        <v>1222.9910381637781</v>
      </c>
    </row>
    <row r="23" spans="1:4" x14ac:dyDescent="0.2">
      <c r="A23" s="62">
        <v>2014</v>
      </c>
      <c r="B23" s="24">
        <v>6381268446.6999998</v>
      </c>
      <c r="C23" s="24">
        <v>5222751</v>
      </c>
      <c r="D23" s="24">
        <f t="shared" si="0"/>
        <v>1221.8213058022486</v>
      </c>
    </row>
    <row r="24" spans="1:4" x14ac:dyDescent="0.2">
      <c r="A24" s="62">
        <v>2015</v>
      </c>
      <c r="B24" s="24">
        <v>6531145878.4000006</v>
      </c>
      <c r="C24" s="24">
        <v>5346543</v>
      </c>
      <c r="D24" s="24">
        <f t="shared" si="0"/>
        <v>1221.5642665550433</v>
      </c>
    </row>
    <row r="25" spans="1:4" x14ac:dyDescent="0.2">
      <c r="A25" s="62">
        <v>2016</v>
      </c>
      <c r="B25" s="24">
        <v>6717615860.5</v>
      </c>
      <c r="C25" s="24">
        <v>5488070</v>
      </c>
      <c r="D25" s="24">
        <f t="shared" si="0"/>
        <v>1224.0397554149272</v>
      </c>
    </row>
    <row r="26" spans="1:4" x14ac:dyDescent="0.2">
      <c r="A26" s="62">
        <v>2017</v>
      </c>
      <c r="B26" s="24">
        <v>6808195546</v>
      </c>
      <c r="C26" s="24">
        <v>5619968</v>
      </c>
      <c r="D26" s="24">
        <f t="shared" si="0"/>
        <v>1211.4295928375393</v>
      </c>
    </row>
    <row r="27" spans="1:4" x14ac:dyDescent="0.2">
      <c r="A27" s="62">
        <v>2018</v>
      </c>
      <c r="B27" s="24">
        <v>6866374264</v>
      </c>
      <c r="C27" s="24">
        <v>5701798</v>
      </c>
      <c r="D27" s="24">
        <f t="shared" si="0"/>
        <v>1204.2471978137423</v>
      </c>
    </row>
    <row r="28" spans="1:4" x14ac:dyDescent="0.2">
      <c r="A28" s="62">
        <v>2019</v>
      </c>
      <c r="B28" s="24">
        <v>6714206425</v>
      </c>
      <c r="C28" s="24">
        <v>5733321</v>
      </c>
      <c r="D28" s="24">
        <f t="shared" si="0"/>
        <v>1171.0850351829245</v>
      </c>
    </row>
    <row r="29" spans="1:4" x14ac:dyDescent="0.2">
      <c r="A29" s="139">
        <v>2020</v>
      </c>
      <c r="B29" s="232">
        <v>6282377816.1999998</v>
      </c>
      <c r="C29" s="175">
        <v>5711535</v>
      </c>
      <c r="D29" s="175">
        <v>1099.9456041501978</v>
      </c>
    </row>
    <row r="30" spans="1:4" x14ac:dyDescent="0.2">
      <c r="A30" s="35" t="s">
        <v>141</v>
      </c>
    </row>
  </sheetData>
  <pageMargins left="0.7" right="0.7" top="0.75" bottom="0.75" header="0.3" footer="0.3"/>
  <drawing r:id="rId1"/>
  <legacyDrawing r:id="rId2"/>
  <oleObjects>
    <mc:AlternateContent xmlns:mc="http://schemas.openxmlformats.org/markup-compatibility/2006">
      <mc:Choice Requires="x14">
        <oleObject progId="Paint.Picture" shapeId="73729" r:id="rId3">
          <objectPr defaultSize="0" autoLine="0" autoPict="0" r:id="rId4">
            <anchor moveWithCells="1">
              <from>
                <xdr:col>0</xdr:col>
                <xdr:colOff>47625</xdr:colOff>
                <xdr:row>30</xdr:row>
                <xdr:rowOff>104775</xdr:rowOff>
              </from>
              <to>
                <xdr:col>1</xdr:col>
                <xdr:colOff>609600</xdr:colOff>
                <xdr:row>32</xdr:row>
                <xdr:rowOff>9525</xdr:rowOff>
              </to>
            </anchor>
          </objectPr>
        </oleObject>
      </mc:Choice>
      <mc:Fallback>
        <oleObject progId="Paint.Picture" shapeId="7372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3"/>
  <sheetViews>
    <sheetView showGridLines="0" topLeftCell="A7" zoomScaleNormal="100" workbookViewId="0">
      <selection activeCell="L20" sqref="L20"/>
    </sheetView>
  </sheetViews>
  <sheetFormatPr defaultColWidth="9.140625" defaultRowHeight="12.75" customHeight="1" x14ac:dyDescent="0.2"/>
  <cols>
    <col min="1" max="1" width="15.7109375" style="2" customWidth="1"/>
    <col min="2" max="2" width="13.28515625" style="2" customWidth="1"/>
    <col min="3" max="3" width="14.7109375" style="2" customWidth="1"/>
    <col min="4" max="4" width="2.42578125" style="2" customWidth="1"/>
    <col min="5" max="5" width="12.28515625" style="2" customWidth="1"/>
    <col min="6" max="6" width="9.140625" style="2"/>
    <col min="7" max="7" width="2.42578125" style="2" customWidth="1"/>
    <col min="8" max="8" width="9.5703125" style="2" customWidth="1"/>
    <col min="9" max="9" width="10.28515625" style="2" customWidth="1"/>
    <col min="10" max="10" width="11.85546875" style="2" customWidth="1"/>
    <col min="11" max="12" width="11.7109375" style="2" customWidth="1"/>
    <col min="13" max="13" width="11.5703125" style="2" customWidth="1"/>
    <col min="14" max="14" width="14.5703125" style="2" customWidth="1"/>
    <col min="15" max="15" width="14.42578125" style="7" customWidth="1"/>
    <col min="16" max="16" width="17.140625" style="7" customWidth="1"/>
    <col min="17" max="17" width="10" style="7" bestFit="1" customWidth="1"/>
    <col min="18" max="18" width="10.85546875" style="7" bestFit="1" customWidth="1"/>
    <col min="19" max="19" width="9.140625" style="2"/>
    <col min="20" max="20" width="12.7109375" style="2" customWidth="1"/>
    <col min="21" max="21" width="9.5703125" style="2" bestFit="1" customWidth="1"/>
    <col min="22" max="23" width="9.140625" style="2"/>
    <col min="24" max="24" width="9.5703125" style="2" bestFit="1" customWidth="1"/>
    <col min="25" max="16384" width="9.140625" style="2"/>
  </cols>
  <sheetData>
    <row r="1" spans="1:24" ht="12.75" customHeight="1" x14ac:dyDescent="0.2">
      <c r="I1" s="28"/>
    </row>
    <row r="2" spans="1:24" ht="12.75" customHeight="1" x14ac:dyDescent="0.2">
      <c r="A2" s="66" t="s">
        <v>145</v>
      </c>
      <c r="B2" s="16"/>
      <c r="C2" s="16"/>
      <c r="D2" s="16"/>
    </row>
    <row r="3" spans="1:24" ht="12.75" customHeight="1" x14ac:dyDescent="0.2">
      <c r="A3" s="4" t="s">
        <v>248</v>
      </c>
      <c r="B3" s="16"/>
      <c r="C3" s="16"/>
      <c r="D3" s="16"/>
    </row>
    <row r="4" spans="1:24" ht="12.75" customHeight="1" x14ac:dyDescent="0.2">
      <c r="A4" s="126" t="s">
        <v>249</v>
      </c>
      <c r="B4" s="16"/>
      <c r="C4" s="16"/>
      <c r="D4" s="16"/>
    </row>
    <row r="5" spans="1:24" ht="12.75" customHeight="1" x14ac:dyDescent="0.2">
      <c r="A5" s="13"/>
      <c r="B5" s="40"/>
      <c r="C5" s="40"/>
      <c r="D5" s="40"/>
      <c r="E5" s="40"/>
      <c r="F5" s="40"/>
      <c r="G5" s="40"/>
      <c r="H5" s="13"/>
      <c r="I5" s="13"/>
      <c r="J5" s="13"/>
    </row>
    <row r="6" spans="1:24" s="61" customFormat="1" ht="12.75" customHeight="1" x14ac:dyDescent="0.2">
      <c r="B6" s="250" t="s">
        <v>69</v>
      </c>
      <c r="C6" s="250"/>
      <c r="D6" s="5"/>
      <c r="E6" s="250" t="s">
        <v>13</v>
      </c>
      <c r="F6" s="250"/>
      <c r="G6" s="2"/>
      <c r="H6" s="250" t="s">
        <v>14</v>
      </c>
      <c r="I6" s="250"/>
      <c r="J6" s="250"/>
      <c r="O6" s="25"/>
      <c r="P6" s="25"/>
      <c r="Q6" s="25"/>
      <c r="R6" s="25"/>
    </row>
    <row r="7" spans="1:24" ht="12.75" customHeight="1" x14ac:dyDescent="0.2">
      <c r="A7" s="61" t="s">
        <v>11</v>
      </c>
      <c r="B7" s="7" t="s">
        <v>115</v>
      </c>
      <c r="C7" s="7" t="s">
        <v>116</v>
      </c>
      <c r="D7" s="7"/>
      <c r="E7" s="7" t="s">
        <v>115</v>
      </c>
      <c r="F7" s="7" t="s">
        <v>116</v>
      </c>
      <c r="G7" s="7"/>
      <c r="H7" s="7" t="s">
        <v>115</v>
      </c>
      <c r="I7" s="7" t="s">
        <v>116</v>
      </c>
    </row>
    <row r="8" spans="1:24" s="61" customFormat="1" ht="12.75" customHeight="1" x14ac:dyDescent="0.2">
      <c r="A8" s="10" t="s">
        <v>9</v>
      </c>
      <c r="B8" s="17" t="s">
        <v>87</v>
      </c>
      <c r="C8" s="17" t="s">
        <v>87</v>
      </c>
      <c r="D8" s="17"/>
      <c r="E8" s="17" t="s">
        <v>87</v>
      </c>
      <c r="F8" s="17" t="s">
        <v>87</v>
      </c>
      <c r="G8" s="17"/>
      <c r="H8" s="17" t="s">
        <v>87</v>
      </c>
      <c r="I8" s="17" t="s">
        <v>87</v>
      </c>
      <c r="J8" s="67" t="s">
        <v>1</v>
      </c>
      <c r="N8" s="70"/>
      <c r="O8" s="70"/>
      <c r="P8" s="25"/>
      <c r="Q8" s="25"/>
      <c r="R8" s="25"/>
    </row>
    <row r="9" spans="1:24" ht="12.75" customHeight="1" x14ac:dyDescent="0.2">
      <c r="A9" s="33" t="s">
        <v>134</v>
      </c>
      <c r="B9" s="24">
        <v>6563962.4000000004</v>
      </c>
      <c r="C9" s="24">
        <v>1521854.4</v>
      </c>
      <c r="D9" s="24"/>
      <c r="E9" s="24">
        <v>23506</v>
      </c>
      <c r="F9" s="24">
        <v>6377</v>
      </c>
      <c r="G9" s="24"/>
      <c r="H9" s="24">
        <f>B9/E9</f>
        <v>279.24625202076066</v>
      </c>
      <c r="I9" s="24">
        <f>C9/F9</f>
        <v>238.64738905441428</v>
      </c>
      <c r="J9" s="24">
        <f>(B9+C9)/(E9+F9)</f>
        <v>270.58249841046751</v>
      </c>
      <c r="K9" s="26"/>
      <c r="L9" s="26"/>
      <c r="M9" s="26"/>
      <c r="N9" s="44"/>
      <c r="O9" s="44"/>
      <c r="P9" s="20"/>
      <c r="Q9" s="20"/>
      <c r="R9" s="120"/>
      <c r="S9" s="20"/>
      <c r="T9" s="9"/>
      <c r="U9" s="12"/>
      <c r="V9" s="12"/>
      <c r="W9" s="12"/>
      <c r="X9" s="9"/>
    </row>
    <row r="10" spans="1:24" ht="12.75" customHeight="1" x14ac:dyDescent="0.2">
      <c r="A10" s="33" t="s">
        <v>133</v>
      </c>
      <c r="B10" s="24">
        <v>59079700.100000001</v>
      </c>
      <c r="C10" s="24">
        <v>11045548.699999999</v>
      </c>
      <c r="D10" s="24"/>
      <c r="E10" s="24">
        <v>83810</v>
      </c>
      <c r="F10" s="24">
        <v>16220</v>
      </c>
      <c r="G10" s="24"/>
      <c r="H10" s="24">
        <f t="shared" ref="H10:H23" si="0">B10/E10</f>
        <v>704.92423457821269</v>
      </c>
      <c r="I10" s="24">
        <f t="shared" ref="I10:I23" si="1">C10/F10</f>
        <v>680.98327373612824</v>
      </c>
      <c r="J10" s="24">
        <f t="shared" ref="J10:J23" si="2">(B10+C10)/(E10+F10)</f>
        <v>701.04217534739576</v>
      </c>
      <c r="K10" s="26"/>
      <c r="L10" s="26"/>
      <c r="M10" s="26"/>
      <c r="N10" s="44"/>
      <c r="O10" s="44"/>
      <c r="P10" s="20"/>
      <c r="Q10" s="20"/>
      <c r="R10" s="120"/>
      <c r="S10" s="20"/>
      <c r="T10" s="9"/>
      <c r="U10" s="12"/>
      <c r="V10" s="12"/>
      <c r="W10" s="12"/>
      <c r="X10" s="9"/>
    </row>
    <row r="11" spans="1:24" ht="12.75" customHeight="1" x14ac:dyDescent="0.2">
      <c r="A11" s="33" t="s">
        <v>122</v>
      </c>
      <c r="B11" s="24">
        <v>120403981.5</v>
      </c>
      <c r="C11" s="24">
        <v>19824245.5</v>
      </c>
      <c r="D11" s="24"/>
      <c r="E11" s="24">
        <v>175685</v>
      </c>
      <c r="F11" s="24">
        <v>33343</v>
      </c>
      <c r="G11" s="24"/>
      <c r="H11" s="24">
        <f t="shared" si="0"/>
        <v>685.34013433133168</v>
      </c>
      <c r="I11" s="24">
        <f t="shared" si="1"/>
        <v>594.55494406622074</v>
      </c>
      <c r="J11" s="24">
        <f t="shared" si="2"/>
        <v>670.85857875499937</v>
      </c>
      <c r="K11" s="26"/>
      <c r="L11" s="26"/>
      <c r="M11" s="26"/>
      <c r="N11" s="44"/>
      <c r="O11" s="44"/>
      <c r="P11" s="20"/>
      <c r="Q11" s="20"/>
      <c r="R11" s="120"/>
      <c r="S11" s="20"/>
      <c r="T11" s="9"/>
      <c r="U11" s="12"/>
      <c r="V11" s="12"/>
      <c r="W11" s="12"/>
      <c r="X11" s="9"/>
    </row>
    <row r="12" spans="1:24" ht="12.75" customHeight="1" x14ac:dyDescent="0.2">
      <c r="A12" s="33" t="s">
        <v>123</v>
      </c>
      <c r="B12" s="24">
        <v>312151047</v>
      </c>
      <c r="C12" s="24">
        <v>55356610.100000001</v>
      </c>
      <c r="D12" s="24"/>
      <c r="E12" s="24">
        <v>366739</v>
      </c>
      <c r="F12" s="24">
        <v>68668</v>
      </c>
      <c r="G12" s="24"/>
      <c r="H12" s="24">
        <f t="shared" si="0"/>
        <v>851.15312797384513</v>
      </c>
      <c r="I12" s="24">
        <f t="shared" si="1"/>
        <v>806.14857138696334</v>
      </c>
      <c r="J12" s="24">
        <f t="shared" si="2"/>
        <v>844.05546327918478</v>
      </c>
      <c r="K12" s="26"/>
      <c r="L12" s="26"/>
      <c r="M12" s="26"/>
      <c r="N12" s="44"/>
      <c r="O12" s="44"/>
      <c r="P12" s="20"/>
      <c r="Q12" s="20"/>
      <c r="R12" s="120"/>
      <c r="S12" s="20"/>
      <c r="T12" s="9"/>
      <c r="U12" s="12"/>
      <c r="V12" s="12"/>
      <c r="W12" s="12"/>
      <c r="X12" s="9"/>
    </row>
    <row r="13" spans="1:24" ht="12.75" customHeight="1" x14ac:dyDescent="0.2">
      <c r="A13" s="33" t="s">
        <v>124</v>
      </c>
      <c r="B13" s="24">
        <v>312661818.19999999</v>
      </c>
      <c r="C13" s="24">
        <v>58234185.200000003</v>
      </c>
      <c r="D13" s="24"/>
      <c r="E13" s="24">
        <v>352314</v>
      </c>
      <c r="F13" s="24">
        <v>72236</v>
      </c>
      <c r="G13" s="24"/>
      <c r="H13" s="24">
        <f t="shared" si="0"/>
        <v>887.45215404440353</v>
      </c>
      <c r="I13" s="24">
        <f t="shared" si="1"/>
        <v>806.16569577495989</v>
      </c>
      <c r="J13" s="24">
        <f t="shared" si="2"/>
        <v>873.62148957719933</v>
      </c>
      <c r="K13" s="26"/>
      <c r="L13" s="26"/>
      <c r="M13" s="26"/>
      <c r="N13" s="44"/>
      <c r="O13" s="44"/>
      <c r="P13" s="20"/>
      <c r="Q13" s="20"/>
      <c r="R13" s="120"/>
      <c r="S13" s="20"/>
      <c r="T13" s="9"/>
      <c r="U13" s="12"/>
      <c r="V13" s="12"/>
      <c r="W13" s="12"/>
      <c r="X13" s="9"/>
    </row>
    <row r="14" spans="1:24" ht="12.75" customHeight="1" x14ac:dyDescent="0.2">
      <c r="A14" s="33" t="s">
        <v>125</v>
      </c>
      <c r="B14" s="24">
        <v>556540091.5</v>
      </c>
      <c r="C14" s="24">
        <v>110913419.2</v>
      </c>
      <c r="D14" s="24"/>
      <c r="E14" s="24">
        <v>577209</v>
      </c>
      <c r="F14" s="24">
        <v>124716</v>
      </c>
      <c r="G14" s="24"/>
      <c r="H14" s="24">
        <f t="shared" si="0"/>
        <v>964.19163855726435</v>
      </c>
      <c r="I14" s="24">
        <f t="shared" si="1"/>
        <v>889.32790660380385</v>
      </c>
      <c r="J14" s="24">
        <f t="shared" si="2"/>
        <v>950.89006759981487</v>
      </c>
      <c r="K14" s="26"/>
      <c r="L14" s="26"/>
      <c r="M14" s="26"/>
      <c r="N14" s="44"/>
      <c r="O14" s="44"/>
      <c r="P14" s="20"/>
      <c r="Q14" s="20"/>
      <c r="R14" s="120"/>
      <c r="S14" s="20"/>
      <c r="T14" s="9"/>
      <c r="U14" s="12"/>
      <c r="V14" s="12"/>
      <c r="W14" s="12"/>
      <c r="X14" s="9"/>
    </row>
    <row r="15" spans="1:24" ht="12.75" customHeight="1" x14ac:dyDescent="0.2">
      <c r="A15" s="33" t="s">
        <v>126</v>
      </c>
      <c r="B15" s="24">
        <v>585912856.39999998</v>
      </c>
      <c r="C15" s="24">
        <v>157350981.80000001</v>
      </c>
      <c r="D15" s="24"/>
      <c r="E15" s="24">
        <v>565599</v>
      </c>
      <c r="F15" s="24">
        <v>150955</v>
      </c>
      <c r="G15" s="24"/>
      <c r="H15" s="24">
        <f t="shared" si="0"/>
        <v>1035.9156511945741</v>
      </c>
      <c r="I15" s="24">
        <f t="shared" si="1"/>
        <v>1042.3701222218542</v>
      </c>
      <c r="J15" s="24">
        <f t="shared" si="2"/>
        <v>1037.2754017143161</v>
      </c>
      <c r="K15" s="26"/>
      <c r="L15" s="26"/>
      <c r="M15" s="26"/>
      <c r="N15" s="44"/>
      <c r="O15" s="44"/>
      <c r="P15" s="20"/>
      <c r="Q15" s="20"/>
      <c r="R15" s="120"/>
      <c r="S15" s="20"/>
      <c r="T15" s="9"/>
      <c r="U15" s="12"/>
      <c r="V15" s="12"/>
      <c r="W15" s="12"/>
      <c r="X15" s="9"/>
    </row>
    <row r="16" spans="1:24" ht="12.75" customHeight="1" x14ac:dyDescent="0.2">
      <c r="A16" s="33" t="s">
        <v>127</v>
      </c>
      <c r="B16" s="24">
        <v>665280076.5</v>
      </c>
      <c r="C16" s="24">
        <v>177543450.69999999</v>
      </c>
      <c r="D16" s="24"/>
      <c r="E16" s="24">
        <v>607882</v>
      </c>
      <c r="F16" s="24">
        <v>156736</v>
      </c>
      <c r="G16" s="24"/>
      <c r="H16" s="24">
        <f t="shared" si="0"/>
        <v>1094.4230566129611</v>
      </c>
      <c r="I16" s="24">
        <f t="shared" si="1"/>
        <v>1132.7547640618618</v>
      </c>
      <c r="J16" s="24">
        <f t="shared" si="2"/>
        <v>1102.2805207306133</v>
      </c>
      <c r="K16" s="26"/>
      <c r="L16" s="26"/>
      <c r="M16" s="26"/>
      <c r="N16" s="44"/>
      <c r="O16" s="44"/>
      <c r="P16" s="20"/>
      <c r="Q16" s="20"/>
      <c r="R16" s="120"/>
      <c r="S16" s="20"/>
      <c r="T16" s="9"/>
      <c r="U16" s="12"/>
      <c r="V16" s="12"/>
      <c r="W16" s="12"/>
      <c r="X16" s="9"/>
    </row>
    <row r="17" spans="1:24" ht="12.75" customHeight="1" x14ac:dyDescent="0.2">
      <c r="A17" s="33" t="s">
        <v>128</v>
      </c>
      <c r="B17" s="24">
        <v>696944089.20000005</v>
      </c>
      <c r="C17" s="24">
        <v>211637984.80000001</v>
      </c>
      <c r="D17" s="24"/>
      <c r="E17" s="24">
        <v>579773</v>
      </c>
      <c r="F17" s="24">
        <v>174181</v>
      </c>
      <c r="G17" s="24"/>
      <c r="H17" s="24">
        <f t="shared" si="0"/>
        <v>1202.09821637089</v>
      </c>
      <c r="I17" s="24">
        <f t="shared" si="1"/>
        <v>1215.0463299671032</v>
      </c>
      <c r="J17" s="24">
        <f t="shared" si="2"/>
        <v>1205.0895333137034</v>
      </c>
      <c r="K17" s="26"/>
      <c r="L17" s="26"/>
      <c r="M17" s="26"/>
      <c r="N17" s="44"/>
      <c r="O17" s="44"/>
      <c r="P17" s="20"/>
      <c r="Q17" s="20"/>
      <c r="R17" s="120"/>
      <c r="S17" s="20"/>
      <c r="T17" s="9"/>
      <c r="U17" s="12"/>
      <c r="V17" s="12"/>
      <c r="W17" s="12"/>
      <c r="X17" s="9"/>
    </row>
    <row r="18" spans="1:24" ht="12.75" customHeight="1" x14ac:dyDescent="0.2">
      <c r="A18" s="33" t="s">
        <v>129</v>
      </c>
      <c r="B18" s="24">
        <v>1052389440.1</v>
      </c>
      <c r="C18" s="24">
        <v>697510692.5</v>
      </c>
      <c r="D18" s="24"/>
      <c r="E18" s="24">
        <v>760553</v>
      </c>
      <c r="F18" s="24">
        <v>440027</v>
      </c>
      <c r="G18" s="24"/>
      <c r="H18" s="24">
        <f t="shared" si="0"/>
        <v>1383.7161119606392</v>
      </c>
      <c r="I18" s="24">
        <f t="shared" si="1"/>
        <v>1585.1543030314049</v>
      </c>
      <c r="J18" s="24">
        <f t="shared" si="2"/>
        <v>1457.5456301121123</v>
      </c>
      <c r="K18" s="26"/>
      <c r="L18" s="26"/>
      <c r="M18" s="26"/>
      <c r="N18" s="44"/>
      <c r="O18" s="44"/>
      <c r="P18" s="20"/>
      <c r="Q18" s="20"/>
      <c r="R18" s="120"/>
      <c r="S18" s="20"/>
      <c r="T18" s="9"/>
      <c r="U18" s="12"/>
      <c r="V18" s="12"/>
      <c r="W18" s="12"/>
      <c r="X18" s="9"/>
    </row>
    <row r="19" spans="1:24" ht="12.75" customHeight="1" x14ac:dyDescent="0.2">
      <c r="A19" s="33" t="s">
        <v>130</v>
      </c>
      <c r="B19" s="24">
        <v>154651968.19999999</v>
      </c>
      <c r="C19" s="24">
        <v>176705856</v>
      </c>
      <c r="D19" s="24"/>
      <c r="E19" s="24">
        <v>134323</v>
      </c>
      <c r="F19" s="24">
        <v>134862</v>
      </c>
      <c r="G19" s="24"/>
      <c r="H19" s="24">
        <f t="shared" si="0"/>
        <v>1151.3439113182403</v>
      </c>
      <c r="I19" s="24">
        <f t="shared" si="1"/>
        <v>1310.271655470036</v>
      </c>
      <c r="J19" s="24">
        <f t="shared" si="2"/>
        <v>1230.9668971153667</v>
      </c>
      <c r="K19" s="26"/>
      <c r="L19" s="26"/>
      <c r="M19" s="26"/>
      <c r="N19" s="44"/>
      <c r="O19" s="44"/>
      <c r="P19" s="20"/>
      <c r="Q19" s="20"/>
      <c r="R19" s="120"/>
      <c r="S19" s="20"/>
      <c r="T19" s="9"/>
      <c r="U19" s="12"/>
      <c r="V19" s="12"/>
      <c r="W19" s="12"/>
      <c r="X19" s="9"/>
    </row>
    <row r="20" spans="1:24" ht="12.75" customHeight="1" x14ac:dyDescent="0.2">
      <c r="A20" s="33" t="s">
        <v>131</v>
      </c>
      <c r="B20" s="24">
        <v>17043602.399999999</v>
      </c>
      <c r="C20" s="24">
        <v>44286740.5</v>
      </c>
      <c r="D20" s="24"/>
      <c r="E20" s="24">
        <v>26171</v>
      </c>
      <c r="F20" s="24">
        <v>24366</v>
      </c>
      <c r="G20" s="24"/>
      <c r="H20" s="24">
        <f t="shared" si="0"/>
        <v>651.24001375568366</v>
      </c>
      <c r="I20" s="24">
        <f t="shared" si="1"/>
        <v>1817.5630181400311</v>
      </c>
      <c r="J20" s="24">
        <f t="shared" si="2"/>
        <v>1213.5730830876387</v>
      </c>
      <c r="K20" s="26"/>
      <c r="L20" s="26"/>
      <c r="M20" s="26"/>
      <c r="N20" s="44"/>
      <c r="O20" s="44"/>
      <c r="P20" s="20"/>
      <c r="Q20" s="20"/>
      <c r="R20" s="120"/>
      <c r="S20" s="20"/>
      <c r="T20" s="9"/>
      <c r="U20" s="12"/>
      <c r="V20" s="12"/>
      <c r="W20" s="12"/>
      <c r="X20" s="9"/>
    </row>
    <row r="21" spans="1:24" ht="12.75" customHeight="1" x14ac:dyDescent="0.2">
      <c r="A21" s="33" t="s">
        <v>132</v>
      </c>
      <c r="B21" s="24">
        <v>15096447.300000001</v>
      </c>
      <c r="C21" s="24">
        <v>5727114.2999999998</v>
      </c>
      <c r="D21" s="24"/>
      <c r="E21" s="24">
        <v>44156</v>
      </c>
      <c r="F21" s="24">
        <v>11126</v>
      </c>
      <c r="G21" s="24"/>
      <c r="H21" s="24">
        <f t="shared" si="0"/>
        <v>341.88892336262342</v>
      </c>
      <c r="I21" s="24">
        <f t="shared" si="1"/>
        <v>514.75052130145605</v>
      </c>
      <c r="J21" s="24">
        <f t="shared" si="2"/>
        <v>376.67887558337253</v>
      </c>
      <c r="K21" s="26"/>
      <c r="L21" s="26"/>
      <c r="M21" s="26"/>
      <c r="N21" s="44"/>
      <c r="O21" s="25"/>
      <c r="P21" s="20"/>
      <c r="Q21" s="20"/>
      <c r="R21" s="120"/>
      <c r="S21" s="20"/>
      <c r="T21" s="9"/>
      <c r="U21" s="12"/>
      <c r="V21" s="12"/>
      <c r="W21" s="12"/>
      <c r="X21" s="9"/>
    </row>
    <row r="22" spans="1:24" ht="12.75" customHeight="1" x14ac:dyDescent="0.2">
      <c r="A22" s="33" t="s">
        <v>6</v>
      </c>
      <c r="B22" s="24">
        <v>31.2</v>
      </c>
      <c r="C22" s="24">
        <v>20.5</v>
      </c>
      <c r="D22" s="24"/>
      <c r="E22" s="24">
        <v>1</v>
      </c>
      <c r="F22" s="24">
        <v>1</v>
      </c>
      <c r="G22" s="24"/>
      <c r="H22" s="24">
        <f t="shared" si="0"/>
        <v>31.2</v>
      </c>
      <c r="I22" s="24">
        <f t="shared" si="1"/>
        <v>20.5</v>
      </c>
      <c r="J22" s="24">
        <f t="shared" si="2"/>
        <v>25.85</v>
      </c>
      <c r="K22" s="26"/>
      <c r="L22" s="26"/>
      <c r="M22" s="26"/>
      <c r="N22" s="44"/>
      <c r="O22" s="72"/>
      <c r="P22" s="20"/>
      <c r="Q22" s="20"/>
      <c r="R22" s="120"/>
      <c r="S22" s="20"/>
      <c r="T22" s="9"/>
      <c r="U22" s="12"/>
      <c r="V22" s="12"/>
      <c r="W22" s="12"/>
      <c r="X22" s="9"/>
    </row>
    <row r="23" spans="1:24" s="11" customFormat="1" ht="12.75" customHeight="1" x14ac:dyDescent="0.2">
      <c r="A23" s="64" t="s">
        <v>1</v>
      </c>
      <c r="B23" s="37">
        <f>SUM(B9:B22)</f>
        <v>4554719112</v>
      </c>
      <c r="C23" s="37">
        <f t="shared" ref="C23:F23" si="3">SUM(C9:C22)</f>
        <v>1727658704.2</v>
      </c>
      <c r="D23" s="37"/>
      <c r="E23" s="37">
        <f t="shared" si="3"/>
        <v>4297721</v>
      </c>
      <c r="F23" s="37">
        <f t="shared" si="3"/>
        <v>1413814</v>
      </c>
      <c r="G23" s="37"/>
      <c r="H23" s="37">
        <f t="shared" si="0"/>
        <v>1059.7986960996304</v>
      </c>
      <c r="I23" s="37">
        <f t="shared" si="1"/>
        <v>1221.9844365666206</v>
      </c>
      <c r="J23" s="37">
        <f t="shared" si="2"/>
        <v>1099.9456041501978</v>
      </c>
      <c r="K23" s="26"/>
      <c r="L23" s="26"/>
      <c r="M23" s="44"/>
      <c r="N23" s="111"/>
      <c r="O23" s="111"/>
      <c r="P23" s="111"/>
      <c r="Q23" s="111"/>
      <c r="R23" s="120"/>
      <c r="S23" s="20"/>
      <c r="T23" s="9"/>
      <c r="U23" s="12"/>
      <c r="V23" s="12"/>
      <c r="X23" s="9"/>
    </row>
    <row r="24" spans="1:24" ht="12.75" customHeight="1" x14ac:dyDescent="0.2">
      <c r="A24" s="35" t="s">
        <v>141</v>
      </c>
    </row>
    <row r="25" spans="1:24" ht="12.75" customHeight="1" x14ac:dyDescent="0.2">
      <c r="A25" s="14"/>
      <c r="N25" s="9"/>
    </row>
    <row r="26" spans="1:24" ht="12.75" customHeight="1" x14ac:dyDescent="0.2">
      <c r="C26" s="9"/>
      <c r="F26" s="9"/>
      <c r="N26" s="9"/>
      <c r="O26" s="20"/>
    </row>
    <row r="27" spans="1:24" ht="12.75" customHeight="1" x14ac:dyDescent="0.2">
      <c r="C27" s="68"/>
      <c r="D27" s="68"/>
      <c r="E27" s="68"/>
      <c r="F27" s="68"/>
      <c r="N27" s="9"/>
    </row>
    <row r="28" spans="1:24" ht="12.75" customHeight="1" x14ac:dyDescent="0.2">
      <c r="A28" s="66" t="s">
        <v>146</v>
      </c>
      <c r="B28" s="16"/>
      <c r="C28" s="16"/>
      <c r="D28" s="16"/>
    </row>
    <row r="29" spans="1:24" ht="12.75" customHeight="1" x14ac:dyDescent="0.2">
      <c r="A29" s="4" t="s">
        <v>250</v>
      </c>
      <c r="B29" s="16"/>
      <c r="C29" s="16"/>
      <c r="D29" s="16"/>
    </row>
    <row r="30" spans="1:24" ht="12.75" customHeight="1" x14ac:dyDescent="0.2">
      <c r="A30" s="126" t="s">
        <v>251</v>
      </c>
      <c r="B30" s="16"/>
      <c r="C30" s="16"/>
      <c r="D30" s="16"/>
      <c r="J30" s="35"/>
    </row>
    <row r="31" spans="1:24" ht="12.75" customHeight="1" x14ac:dyDescent="0.2">
      <c r="A31" s="13"/>
      <c r="B31" s="40"/>
      <c r="C31" s="40"/>
      <c r="D31" s="40"/>
      <c r="E31" s="13"/>
      <c r="F31" s="13"/>
      <c r="G31" s="13"/>
      <c r="H31" s="13"/>
      <c r="I31" s="13"/>
    </row>
    <row r="32" spans="1:24" s="61" customFormat="1" ht="12.75" customHeight="1" x14ac:dyDescent="0.2">
      <c r="A32" s="161" t="s">
        <v>15</v>
      </c>
      <c r="B32" s="161"/>
      <c r="C32" s="79" t="s">
        <v>12</v>
      </c>
      <c r="D32" s="79"/>
      <c r="E32" s="162"/>
      <c r="F32" s="79" t="s">
        <v>13</v>
      </c>
      <c r="G32" s="79"/>
      <c r="H32" s="162"/>
      <c r="I32" s="79" t="s">
        <v>14</v>
      </c>
      <c r="J32" s="70"/>
      <c r="K32" s="71"/>
      <c r="L32" s="71"/>
      <c r="M32" s="72"/>
      <c r="N32" s="72"/>
      <c r="O32" s="72"/>
      <c r="P32" s="72"/>
      <c r="Q32" s="25"/>
      <c r="R32" s="25"/>
    </row>
    <row r="33" spans="1:18" ht="12.75" customHeight="1" x14ac:dyDescent="0.2">
      <c r="A33" s="159" t="s">
        <v>3</v>
      </c>
      <c r="B33" s="122"/>
      <c r="C33" s="122">
        <v>4554719112</v>
      </c>
      <c r="D33" s="122"/>
      <c r="E33" s="122"/>
      <c r="F33" s="122">
        <v>4297721</v>
      </c>
      <c r="G33" s="122"/>
      <c r="H33" s="122"/>
      <c r="I33" s="122">
        <f>C33/F33</f>
        <v>1059.7986960996304</v>
      </c>
      <c r="J33" s="9"/>
      <c r="K33" s="20"/>
      <c r="L33" s="20"/>
      <c r="M33" s="149"/>
      <c r="N33" s="20"/>
      <c r="O33" s="72"/>
      <c r="P33" s="72"/>
    </row>
    <row r="34" spans="1:18" ht="12.75" customHeight="1" x14ac:dyDescent="0.2">
      <c r="A34" s="159" t="s">
        <v>16</v>
      </c>
      <c r="B34" s="122"/>
      <c r="C34" s="122">
        <v>1540779226.0999999</v>
      </c>
      <c r="D34" s="122"/>
      <c r="E34" s="122"/>
      <c r="F34" s="122">
        <v>1472770</v>
      </c>
      <c r="G34" s="122"/>
      <c r="H34" s="122"/>
      <c r="I34" s="122">
        <f t="shared" ref="I34:I41" si="4">C34/F34</f>
        <v>1046.1777644167114</v>
      </c>
      <c r="J34" s="9"/>
      <c r="K34" s="20"/>
      <c r="L34" s="20"/>
      <c r="M34" s="20"/>
      <c r="N34" s="20"/>
      <c r="O34" s="72"/>
      <c r="P34" s="72"/>
    </row>
    <row r="35" spans="1:18" ht="12.75" customHeight="1" x14ac:dyDescent="0.2">
      <c r="A35" s="159" t="s">
        <v>17</v>
      </c>
      <c r="B35" s="122"/>
      <c r="C35" s="122">
        <v>3013939885.9000001</v>
      </c>
      <c r="D35" s="122"/>
      <c r="E35" s="122"/>
      <c r="F35" s="122">
        <v>2824951</v>
      </c>
      <c r="G35" s="122"/>
      <c r="H35" s="122"/>
      <c r="I35" s="122">
        <f t="shared" si="4"/>
        <v>1066.8998810598839</v>
      </c>
      <c r="J35" s="9"/>
      <c r="K35" s="20"/>
      <c r="L35" s="20"/>
      <c r="M35" s="20"/>
      <c r="N35" s="20"/>
      <c r="O35" s="72"/>
      <c r="P35" s="72"/>
    </row>
    <row r="36" spans="1:18" ht="12.75" customHeight="1" x14ac:dyDescent="0.2">
      <c r="A36" s="159" t="s">
        <v>4</v>
      </c>
      <c r="B36" s="122"/>
      <c r="C36" s="122">
        <v>1727658704.2</v>
      </c>
      <c r="D36" s="122"/>
      <c r="E36" s="122"/>
      <c r="F36" s="122">
        <v>1413814</v>
      </c>
      <c r="G36" s="122"/>
      <c r="H36" s="122"/>
      <c r="I36" s="122">
        <f t="shared" si="4"/>
        <v>1221.9844365666206</v>
      </c>
      <c r="J36" s="9"/>
      <c r="K36" s="20"/>
      <c r="L36" s="20"/>
      <c r="M36" s="20"/>
      <c r="N36" s="20"/>
      <c r="O36" s="72"/>
      <c r="P36" s="72"/>
    </row>
    <row r="37" spans="1:18" ht="12.75" customHeight="1" x14ac:dyDescent="0.2">
      <c r="A37" s="159" t="s">
        <v>18</v>
      </c>
      <c r="B37" s="122"/>
      <c r="C37" s="122">
        <v>677151943.39999998</v>
      </c>
      <c r="D37" s="122"/>
      <c r="E37" s="122"/>
      <c r="F37" s="122">
        <v>590689</v>
      </c>
      <c r="G37" s="122"/>
      <c r="H37" s="122"/>
      <c r="I37" s="122">
        <f t="shared" si="4"/>
        <v>1146.3764238033889</v>
      </c>
      <c r="J37" s="9"/>
      <c r="K37" s="20"/>
      <c r="L37" s="20"/>
      <c r="M37" s="20"/>
      <c r="N37" s="20"/>
      <c r="O37" s="72"/>
      <c r="P37" s="72"/>
    </row>
    <row r="38" spans="1:18" s="76" customFormat="1" ht="12.75" customHeight="1" x14ac:dyDescent="0.2">
      <c r="A38" s="160" t="s">
        <v>1</v>
      </c>
      <c r="B38" s="123"/>
      <c r="C38" s="123">
        <f>C33+C36</f>
        <v>6282377816.1999998</v>
      </c>
      <c r="D38" s="123"/>
      <c r="E38" s="123"/>
      <c r="F38" s="123">
        <f>F33+F36</f>
        <v>5711535</v>
      </c>
      <c r="G38" s="123"/>
      <c r="H38" s="123"/>
      <c r="I38" s="123">
        <f t="shared" si="4"/>
        <v>1099.9456041501978</v>
      </c>
      <c r="J38" s="9"/>
      <c r="K38" s="114"/>
      <c r="L38" s="166"/>
      <c r="M38" s="114"/>
      <c r="N38" s="21"/>
      <c r="O38" s="72"/>
      <c r="P38" s="72"/>
      <c r="Q38" s="128"/>
      <c r="R38" s="75"/>
    </row>
    <row r="39" spans="1:18" ht="12.75" customHeight="1" x14ac:dyDescent="0.2">
      <c r="A39" s="159" t="s">
        <v>117</v>
      </c>
      <c r="B39" s="122"/>
      <c r="C39" s="122">
        <v>773449897.20000005</v>
      </c>
      <c r="D39" s="122"/>
      <c r="E39" s="122"/>
      <c r="F39" s="122">
        <v>527315</v>
      </c>
      <c r="G39" s="122"/>
      <c r="H39" s="122"/>
      <c r="I39" s="122">
        <f t="shared" si="4"/>
        <v>1466.7701415662366</v>
      </c>
      <c r="J39" s="9"/>
      <c r="K39" s="20"/>
      <c r="L39" s="20"/>
      <c r="M39" s="20"/>
      <c r="N39" s="20"/>
      <c r="O39" s="72"/>
      <c r="P39" s="72"/>
    </row>
    <row r="40" spans="1:18" ht="12.75" customHeight="1" x14ac:dyDescent="0.2">
      <c r="A40" s="159" t="s">
        <v>312</v>
      </c>
      <c r="B40" s="122"/>
      <c r="C40" s="122">
        <v>94575662.099999994</v>
      </c>
      <c r="D40" s="122"/>
      <c r="E40" s="122"/>
      <c r="F40" s="122">
        <v>17234</v>
      </c>
      <c r="G40" s="122"/>
      <c r="H40" s="122"/>
      <c r="I40" s="122">
        <f t="shared" si="4"/>
        <v>5487.737153301613</v>
      </c>
      <c r="J40" s="9"/>
      <c r="K40" s="20"/>
      <c r="L40" s="20"/>
      <c r="M40" s="20"/>
      <c r="N40" s="20"/>
      <c r="O40" s="72"/>
      <c r="P40" s="72"/>
    </row>
    <row r="41" spans="1:18" s="76" customFormat="1" ht="12.75" customHeight="1" x14ac:dyDescent="0.2">
      <c r="A41" s="203" t="s">
        <v>313</v>
      </c>
      <c r="B41" s="123"/>
      <c r="C41" s="123">
        <v>26809942.5</v>
      </c>
      <c r="D41" s="123"/>
      <c r="E41" s="123"/>
      <c r="F41" s="123">
        <v>74867</v>
      </c>
      <c r="G41" s="123"/>
      <c r="H41" s="123"/>
      <c r="I41" s="123">
        <f t="shared" si="4"/>
        <v>358.10093231998076</v>
      </c>
      <c r="J41" s="9"/>
      <c r="K41" s="114"/>
      <c r="L41" s="166"/>
      <c r="M41" s="114"/>
      <c r="N41" s="21"/>
      <c r="O41" s="72"/>
      <c r="P41" s="72"/>
      <c r="Q41" s="128"/>
      <c r="R41" s="75"/>
    </row>
    <row r="42" spans="1:18" ht="12.75" customHeight="1" x14ac:dyDescent="0.2">
      <c r="A42" s="35" t="s">
        <v>141</v>
      </c>
      <c r="K42" s="9"/>
      <c r="L42" s="9"/>
      <c r="M42" s="20"/>
      <c r="N42" s="20"/>
      <c r="O42" s="72"/>
    </row>
    <row r="43" spans="1:18" ht="12.75" customHeight="1" x14ac:dyDescent="0.2">
      <c r="A43" s="14"/>
      <c r="K43" s="9"/>
      <c r="L43" s="9"/>
      <c r="M43" s="9"/>
      <c r="N43" s="72"/>
      <c r="O43" s="72"/>
    </row>
  </sheetData>
  <mergeCells count="3">
    <mergeCell ref="B6:C6"/>
    <mergeCell ref="E6:F6"/>
    <mergeCell ref="H6:J6"/>
  </mergeCells>
  <phoneticPr fontId="4"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7171" r:id="rId4">
          <objectPr defaultSize="0" autoLine="0" autoPict="0" r:id="rId5">
            <anchor moveWithCells="1">
              <from>
                <xdr:col>0</xdr:col>
                <xdr:colOff>47625</xdr:colOff>
                <xdr:row>42</xdr:row>
                <xdr:rowOff>57150</xdr:rowOff>
              </from>
              <to>
                <xdr:col>1</xdr:col>
                <xdr:colOff>142875</xdr:colOff>
                <xdr:row>43</xdr:row>
                <xdr:rowOff>133350</xdr:rowOff>
              </to>
            </anchor>
          </objectPr>
        </oleObject>
      </mc:Choice>
      <mc:Fallback>
        <oleObject progId="Paint.Picture" shapeId="7171"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A69"/>
  <sheetViews>
    <sheetView showGridLines="0" topLeftCell="A31" zoomScaleNormal="100" workbookViewId="0">
      <selection activeCell="P53" sqref="P53"/>
    </sheetView>
  </sheetViews>
  <sheetFormatPr defaultColWidth="9.140625" defaultRowHeight="12.75" customHeight="1" x14ac:dyDescent="0.2"/>
  <cols>
    <col min="1" max="1" width="12" style="2" customWidth="1"/>
    <col min="2" max="2" width="12.85546875" style="2" customWidth="1"/>
    <col min="3" max="3" width="12.140625" style="2" customWidth="1"/>
    <col min="4" max="4" width="13.85546875" style="2" customWidth="1"/>
    <col min="5" max="5" width="18.5703125" style="2" customWidth="1"/>
    <col min="6" max="6" width="11.28515625" style="2" customWidth="1"/>
    <col min="7" max="7" width="2.85546875" style="2" customWidth="1"/>
    <col min="8" max="8" width="10.5703125" style="2" customWidth="1"/>
    <col min="9" max="9" width="9.140625" style="2"/>
    <col min="10" max="10" width="10.140625" style="2" customWidth="1"/>
    <col min="11" max="11" width="2.28515625" style="2" customWidth="1"/>
    <col min="12" max="12" width="10.140625" style="207" customWidth="1"/>
    <col min="13" max="14" width="12" style="2" customWidth="1"/>
    <col min="15" max="16" width="13.140625" style="2" customWidth="1"/>
    <col min="17" max="17" width="10.85546875" style="2" bestFit="1" customWidth="1"/>
    <col min="18" max="18" width="21.28515625" style="2" customWidth="1"/>
    <col min="19" max="19" width="9.140625" style="2"/>
    <col min="20" max="21" width="9.5703125" style="2" bestFit="1" customWidth="1"/>
    <col min="22" max="22" width="9.5703125" style="2" customWidth="1"/>
    <col min="23" max="23" width="12.85546875" style="2" customWidth="1"/>
    <col min="24" max="25" width="9.140625" style="2"/>
    <col min="26" max="26" width="13.42578125" style="2" customWidth="1"/>
    <col min="27" max="16384" width="9.140625" style="2"/>
  </cols>
  <sheetData>
    <row r="1" spans="1:27" ht="12.75" customHeight="1" x14ac:dyDescent="0.2">
      <c r="A1" s="6"/>
      <c r="I1" s="28"/>
    </row>
    <row r="2" spans="1:27" ht="12.75" customHeight="1" x14ac:dyDescent="0.2">
      <c r="A2" s="66" t="s">
        <v>147</v>
      </c>
      <c r="B2" s="16"/>
      <c r="C2" s="16"/>
      <c r="D2" s="16"/>
      <c r="E2" s="16"/>
      <c r="F2" s="16"/>
      <c r="G2" s="16"/>
    </row>
    <row r="3" spans="1:27" ht="12.75" customHeight="1" x14ac:dyDescent="0.2">
      <c r="A3" s="4" t="s">
        <v>252</v>
      </c>
      <c r="B3" s="16"/>
      <c r="C3" s="16"/>
      <c r="D3" s="16"/>
      <c r="E3" s="16"/>
      <c r="F3" s="16"/>
      <c r="G3" s="16"/>
    </row>
    <row r="4" spans="1:27" ht="12.75" customHeight="1" x14ac:dyDescent="0.2">
      <c r="A4" s="126" t="s">
        <v>253</v>
      </c>
      <c r="B4" s="16"/>
      <c r="C4" s="16"/>
      <c r="D4" s="16"/>
      <c r="E4" s="16"/>
      <c r="F4" s="16"/>
      <c r="G4" s="16"/>
    </row>
    <row r="5" spans="1:27" ht="12.75" customHeight="1" x14ac:dyDescent="0.2">
      <c r="A5" s="13"/>
      <c r="B5" s="40"/>
      <c r="C5" s="40"/>
      <c r="D5" s="40"/>
      <c r="E5" s="40"/>
      <c r="F5" s="40"/>
      <c r="G5" s="40"/>
      <c r="H5" s="13"/>
      <c r="I5" s="13"/>
      <c r="J5" s="13"/>
      <c r="K5" s="13"/>
      <c r="L5" s="208"/>
    </row>
    <row r="6" spans="1:27" ht="12.75" customHeight="1" x14ac:dyDescent="0.2">
      <c r="A6" s="6"/>
      <c r="B6" s="250" t="s">
        <v>12</v>
      </c>
      <c r="C6" s="250"/>
      <c r="D6" s="6"/>
      <c r="E6" s="250" t="s">
        <v>20</v>
      </c>
      <c r="F6" s="250"/>
      <c r="G6" s="6"/>
      <c r="H6" s="250" t="s">
        <v>14</v>
      </c>
      <c r="I6" s="250"/>
      <c r="J6" s="250"/>
      <c r="K6" s="187"/>
      <c r="L6" s="151" t="s">
        <v>222</v>
      </c>
      <c r="M6" s="125"/>
    </row>
    <row r="7" spans="1:27" s="61" customFormat="1" ht="12.75" customHeight="1" x14ac:dyDescent="0.2">
      <c r="A7" s="2" t="s">
        <v>19</v>
      </c>
      <c r="B7" s="102" t="s">
        <v>115</v>
      </c>
      <c r="C7" s="102" t="s">
        <v>116</v>
      </c>
      <c r="D7" s="102"/>
      <c r="E7" s="102" t="s">
        <v>115</v>
      </c>
      <c r="F7" s="102" t="s">
        <v>116</v>
      </c>
      <c r="G7" s="102"/>
      <c r="H7" s="102" t="s">
        <v>115</v>
      </c>
      <c r="I7" s="102" t="s">
        <v>116</v>
      </c>
      <c r="L7" s="209" t="s">
        <v>224</v>
      </c>
      <c r="N7" s="2"/>
      <c r="O7" s="2"/>
      <c r="P7" s="2"/>
      <c r="Q7" s="2"/>
      <c r="R7" s="2"/>
      <c r="S7" s="2"/>
      <c r="T7" s="2"/>
      <c r="U7" s="2"/>
      <c r="V7" s="2"/>
      <c r="W7" s="2"/>
      <c r="X7" s="2"/>
    </row>
    <row r="8" spans="1:27" ht="12.75" customHeight="1" x14ac:dyDescent="0.2">
      <c r="A8" s="13" t="s">
        <v>21</v>
      </c>
      <c r="B8" s="60" t="s">
        <v>87</v>
      </c>
      <c r="C8" s="60" t="s">
        <v>87</v>
      </c>
      <c r="D8" s="60"/>
      <c r="E8" s="60" t="s">
        <v>87</v>
      </c>
      <c r="F8" s="60" t="s">
        <v>87</v>
      </c>
      <c r="G8" s="60"/>
      <c r="H8" s="60" t="s">
        <v>87</v>
      </c>
      <c r="I8" s="60" t="s">
        <v>87</v>
      </c>
      <c r="J8" s="67" t="s">
        <v>1</v>
      </c>
      <c r="K8" s="67"/>
      <c r="L8" s="194" t="s">
        <v>225</v>
      </c>
      <c r="N8" s="44"/>
    </row>
    <row r="9" spans="1:27" ht="12.75" customHeight="1" x14ac:dyDescent="0.2">
      <c r="A9" s="206" t="s">
        <v>256</v>
      </c>
      <c r="B9" s="24">
        <v>409188265.69999999</v>
      </c>
      <c r="C9" s="24">
        <v>107144363.2</v>
      </c>
      <c r="D9" s="24"/>
      <c r="E9" s="24">
        <v>788026</v>
      </c>
      <c r="F9" s="24">
        <v>239189</v>
      </c>
      <c r="G9" s="24"/>
      <c r="H9" s="24">
        <f>B9/E9</f>
        <v>519.25731600226391</v>
      </c>
      <c r="I9" s="24">
        <f>C9/F9</f>
        <v>447.94853943952273</v>
      </c>
      <c r="J9" s="24">
        <f>(B9+C9)/(E9+F9)</f>
        <v>502.6529294256801</v>
      </c>
      <c r="K9" s="24"/>
      <c r="L9" s="210">
        <v>1.6924410000000001</v>
      </c>
      <c r="M9" s="44"/>
      <c r="N9" s="44"/>
      <c r="Y9" s="12"/>
      <c r="Z9" s="9"/>
      <c r="AA9" s="9"/>
    </row>
    <row r="10" spans="1:27" ht="12.75" customHeight="1" x14ac:dyDescent="0.2">
      <c r="A10" s="163">
        <v>2003</v>
      </c>
      <c r="B10" s="24">
        <v>108051572.90000001</v>
      </c>
      <c r="C10" s="24">
        <v>22634746.800000001</v>
      </c>
      <c r="D10" s="24"/>
      <c r="E10" s="24">
        <v>135502</v>
      </c>
      <c r="F10" s="24">
        <v>31495</v>
      </c>
      <c r="G10" s="24"/>
      <c r="H10" s="24">
        <f t="shared" ref="H10:H29" si="0">B10/E10</f>
        <v>797.41681229797348</v>
      </c>
      <c r="I10" s="24">
        <f t="shared" ref="I10:I29" si="1">C10/F10</f>
        <v>718.6774662644865</v>
      </c>
      <c r="J10" s="24">
        <f t="shared" ref="J10:J29" si="2">(B10+C10)/(E10+F10)</f>
        <v>782.56687066234724</v>
      </c>
      <c r="K10" s="24"/>
      <c r="L10" s="210">
        <v>2.4647169999999998</v>
      </c>
      <c r="M10" s="44"/>
      <c r="N10" s="44"/>
      <c r="Y10" s="12"/>
      <c r="Z10" s="9"/>
      <c r="AA10" s="9"/>
    </row>
    <row r="11" spans="1:27" ht="12.75" customHeight="1" x14ac:dyDescent="0.2">
      <c r="A11" s="163">
        <v>2004</v>
      </c>
      <c r="B11" s="24">
        <v>129175289</v>
      </c>
      <c r="C11" s="24">
        <v>25673999.800000001</v>
      </c>
      <c r="D11" s="24"/>
      <c r="E11" s="24">
        <v>152426</v>
      </c>
      <c r="F11" s="24">
        <v>32664</v>
      </c>
      <c r="G11" s="24"/>
      <c r="H11" s="24">
        <f t="shared" si="0"/>
        <v>847.46230301917001</v>
      </c>
      <c r="I11" s="24">
        <f t="shared" si="1"/>
        <v>786.002932892481</v>
      </c>
      <c r="J11" s="24">
        <f t="shared" si="2"/>
        <v>836.61618023664175</v>
      </c>
      <c r="K11" s="24"/>
      <c r="L11" s="210">
        <v>2.58135</v>
      </c>
      <c r="M11" s="44"/>
      <c r="N11" s="44"/>
      <c r="Y11" s="12"/>
      <c r="Z11" s="9"/>
      <c r="AA11" s="9"/>
    </row>
    <row r="12" spans="1:27" ht="12.75" customHeight="1" x14ac:dyDescent="0.2">
      <c r="A12" s="163">
        <v>2005</v>
      </c>
      <c r="B12" s="24">
        <v>154958785.40000001</v>
      </c>
      <c r="C12" s="24">
        <v>30121026.699999999</v>
      </c>
      <c r="D12" s="24"/>
      <c r="E12" s="24">
        <v>172928</v>
      </c>
      <c r="F12" s="24">
        <v>35576</v>
      </c>
      <c r="G12" s="24"/>
      <c r="H12" s="24">
        <f t="shared" si="0"/>
        <v>896.08846109363435</v>
      </c>
      <c r="I12" s="24">
        <f t="shared" si="1"/>
        <v>846.66704238812679</v>
      </c>
      <c r="J12" s="24">
        <f t="shared" si="2"/>
        <v>887.65593034186395</v>
      </c>
      <c r="K12" s="24"/>
      <c r="L12" s="210">
        <v>2.7071499999999999</v>
      </c>
      <c r="M12" s="44"/>
      <c r="N12" s="44"/>
      <c r="Y12" s="12"/>
      <c r="Z12" s="9"/>
      <c r="AA12" s="9"/>
    </row>
    <row r="13" spans="1:27" ht="12.75" customHeight="1" x14ac:dyDescent="0.2">
      <c r="A13" s="163">
        <v>2006</v>
      </c>
      <c r="B13" s="24">
        <v>178676997.69999999</v>
      </c>
      <c r="C13" s="24">
        <v>35241438.200000003</v>
      </c>
      <c r="D13" s="24"/>
      <c r="E13" s="24">
        <v>185855</v>
      </c>
      <c r="F13" s="24">
        <v>37519</v>
      </c>
      <c r="G13" s="24"/>
      <c r="H13" s="24">
        <f t="shared" si="0"/>
        <v>961.3784816120093</v>
      </c>
      <c r="I13" s="24">
        <f t="shared" si="1"/>
        <v>939.29577547376005</v>
      </c>
      <c r="J13" s="24">
        <f t="shared" si="2"/>
        <v>957.66936125063785</v>
      </c>
      <c r="K13" s="24"/>
      <c r="L13" s="210">
        <v>2.882679</v>
      </c>
      <c r="M13" s="44"/>
      <c r="N13" s="44"/>
      <c r="Y13" s="12"/>
      <c r="Z13" s="9"/>
      <c r="AA13" s="9"/>
    </row>
    <row r="14" spans="1:27" ht="12.75" customHeight="1" x14ac:dyDescent="0.2">
      <c r="A14" s="163">
        <v>2007</v>
      </c>
      <c r="B14" s="24">
        <v>215709639.40000001</v>
      </c>
      <c r="C14" s="24">
        <v>43493317.100000001</v>
      </c>
      <c r="D14" s="24"/>
      <c r="E14" s="24">
        <v>210080</v>
      </c>
      <c r="F14" s="24">
        <v>42328</v>
      </c>
      <c r="G14" s="24"/>
      <c r="H14" s="24">
        <f t="shared" si="0"/>
        <v>1026.7975980578829</v>
      </c>
      <c r="I14" s="24">
        <f t="shared" si="1"/>
        <v>1027.5306440181441</v>
      </c>
      <c r="J14" s="24">
        <f t="shared" si="2"/>
        <v>1026.9205274793192</v>
      </c>
      <c r="K14" s="24"/>
      <c r="L14" s="210">
        <v>3.0618609999999999</v>
      </c>
      <c r="M14" s="44"/>
      <c r="N14" s="44"/>
      <c r="Y14" s="12"/>
      <c r="Z14" s="9"/>
      <c r="AA14" s="9"/>
    </row>
    <row r="15" spans="1:27" ht="12.75" customHeight="1" x14ac:dyDescent="0.2">
      <c r="A15" s="163">
        <v>2008</v>
      </c>
      <c r="B15" s="24">
        <v>191066868.69999999</v>
      </c>
      <c r="C15" s="24">
        <v>37409491.299999997</v>
      </c>
      <c r="D15" s="24"/>
      <c r="E15" s="24">
        <v>177645</v>
      </c>
      <c r="F15" s="24">
        <v>35243</v>
      </c>
      <c r="G15" s="24"/>
      <c r="H15" s="24">
        <f t="shared" si="0"/>
        <v>1075.5544411607418</v>
      </c>
      <c r="I15" s="24">
        <f t="shared" si="1"/>
        <v>1061.4729534943108</v>
      </c>
      <c r="J15" s="24">
        <f t="shared" si="2"/>
        <v>1073.2232911202134</v>
      </c>
      <c r="K15" s="24"/>
      <c r="L15" s="210">
        <v>3.186985</v>
      </c>
      <c r="M15" s="44"/>
      <c r="N15" s="44"/>
      <c r="Y15" s="12"/>
      <c r="Z15" s="9"/>
      <c r="AA15" s="9"/>
    </row>
    <row r="16" spans="1:27" ht="12.75" customHeight="1" x14ac:dyDescent="0.2">
      <c r="A16" s="163">
        <v>2009</v>
      </c>
      <c r="B16" s="24">
        <v>166965857.30000001</v>
      </c>
      <c r="C16" s="24">
        <v>31491787</v>
      </c>
      <c r="D16" s="24"/>
      <c r="E16" s="24">
        <v>147146</v>
      </c>
      <c r="F16" s="24">
        <v>27396</v>
      </c>
      <c r="G16" s="24"/>
      <c r="H16" s="24">
        <f t="shared" si="0"/>
        <v>1134.6951823359113</v>
      </c>
      <c r="I16" s="24">
        <f t="shared" si="1"/>
        <v>1149.5031026427216</v>
      </c>
      <c r="J16" s="24">
        <f t="shared" si="2"/>
        <v>1137.0194239781829</v>
      </c>
      <c r="K16" s="24"/>
      <c r="L16" s="210">
        <v>3.317256</v>
      </c>
      <c r="M16" s="44"/>
      <c r="N16" s="44"/>
      <c r="Y16" s="12"/>
      <c r="Z16" s="9"/>
      <c r="AA16" s="9"/>
    </row>
    <row r="17" spans="1:27" ht="12.75" customHeight="1" x14ac:dyDescent="0.2">
      <c r="A17" s="163">
        <v>2010</v>
      </c>
      <c r="B17" s="24">
        <v>270545558.60000002</v>
      </c>
      <c r="C17" s="24">
        <v>53742573</v>
      </c>
      <c r="D17" s="24"/>
      <c r="E17" s="24">
        <v>224543</v>
      </c>
      <c r="F17" s="24">
        <v>42919</v>
      </c>
      <c r="G17" s="24"/>
      <c r="H17" s="24">
        <f t="shared" si="0"/>
        <v>1204.8719336608135</v>
      </c>
      <c r="I17" s="24">
        <f t="shared" si="1"/>
        <v>1252.1860481371887</v>
      </c>
      <c r="J17" s="24">
        <f t="shared" si="2"/>
        <v>1212.464318669568</v>
      </c>
      <c r="K17" s="24"/>
      <c r="L17" s="210">
        <v>3.5103439999999999</v>
      </c>
      <c r="M17" s="44"/>
      <c r="N17" s="44"/>
      <c r="Y17" s="12"/>
      <c r="Z17" s="9"/>
      <c r="AA17" s="9"/>
    </row>
    <row r="18" spans="1:27" ht="12.75" customHeight="1" x14ac:dyDescent="0.2">
      <c r="A18" s="163">
        <v>2011</v>
      </c>
      <c r="B18" s="24">
        <v>301986354.69999999</v>
      </c>
      <c r="C18" s="24">
        <v>60275947</v>
      </c>
      <c r="D18" s="24"/>
      <c r="E18" s="24">
        <v>239265</v>
      </c>
      <c r="F18" s="24">
        <v>45571</v>
      </c>
      <c r="G18" s="24"/>
      <c r="H18" s="24">
        <f t="shared" si="0"/>
        <v>1262.1417871397823</v>
      </c>
      <c r="I18" s="24">
        <f t="shared" si="1"/>
        <v>1322.682122402405</v>
      </c>
      <c r="J18" s="24">
        <f t="shared" si="2"/>
        <v>1271.8276541588843</v>
      </c>
      <c r="K18" s="24"/>
      <c r="L18" s="210">
        <v>3.6629369999999999</v>
      </c>
      <c r="M18" s="44"/>
      <c r="N18" s="44"/>
      <c r="Y18" s="12"/>
      <c r="Z18" s="9"/>
      <c r="AA18" s="9"/>
    </row>
    <row r="19" spans="1:27" ht="12.75" customHeight="1" x14ac:dyDescent="0.2">
      <c r="A19" s="163">
        <v>2012</v>
      </c>
      <c r="B19" s="24">
        <v>272801100</v>
      </c>
      <c r="C19" s="24">
        <v>56030179.600000001</v>
      </c>
      <c r="D19" s="24"/>
      <c r="E19" s="24">
        <v>209935</v>
      </c>
      <c r="F19" s="24">
        <v>40416</v>
      </c>
      <c r="G19" s="24"/>
      <c r="H19" s="24">
        <f t="shared" si="0"/>
        <v>1299.4550694262509</v>
      </c>
      <c r="I19" s="24">
        <f t="shared" si="1"/>
        <v>1386.3365894695171</v>
      </c>
      <c r="J19" s="24">
        <f t="shared" si="2"/>
        <v>1313.4809910885119</v>
      </c>
      <c r="K19" s="24"/>
      <c r="L19" s="210">
        <v>3.7702270000000002</v>
      </c>
      <c r="M19" s="44"/>
      <c r="N19" s="44"/>
      <c r="Y19" s="12"/>
      <c r="Z19" s="9"/>
      <c r="AA19" s="9"/>
    </row>
    <row r="20" spans="1:27" ht="12.75" customHeight="1" x14ac:dyDescent="0.2">
      <c r="A20" s="163">
        <v>2013</v>
      </c>
      <c r="B20" s="24">
        <v>276692636.89999998</v>
      </c>
      <c r="C20" s="24">
        <v>58527677</v>
      </c>
      <c r="D20" s="24"/>
      <c r="E20" s="24">
        <v>211392</v>
      </c>
      <c r="F20" s="24">
        <v>40911</v>
      </c>
      <c r="G20" s="24"/>
      <c r="H20" s="24">
        <f t="shared" si="0"/>
        <v>1308.9077964161368</v>
      </c>
      <c r="I20" s="24">
        <f t="shared" si="1"/>
        <v>1430.6097870988242</v>
      </c>
      <c r="J20" s="24">
        <f t="shared" si="2"/>
        <v>1328.6418072714157</v>
      </c>
      <c r="K20" s="24"/>
      <c r="L20" s="210">
        <v>3.7941919999999998</v>
      </c>
      <c r="M20" s="44"/>
      <c r="N20" s="44"/>
      <c r="Y20" s="12"/>
      <c r="Z20" s="9"/>
      <c r="AA20" s="9"/>
    </row>
    <row r="21" spans="1:27" ht="12.75" customHeight="1" x14ac:dyDescent="0.2">
      <c r="A21" s="163">
        <v>2014</v>
      </c>
      <c r="B21" s="24">
        <v>322089453.5</v>
      </c>
      <c r="C21" s="24">
        <v>76368965.900000006</v>
      </c>
      <c r="D21" s="24"/>
      <c r="E21" s="24">
        <v>237350</v>
      </c>
      <c r="F21" s="24">
        <v>48874</v>
      </c>
      <c r="G21" s="24"/>
      <c r="H21" s="24">
        <f t="shared" si="0"/>
        <v>1357.0231872761744</v>
      </c>
      <c r="I21" s="24">
        <f t="shared" si="1"/>
        <v>1562.5683574088473</v>
      </c>
      <c r="J21" s="24">
        <f t="shared" si="2"/>
        <v>1392.1209241712784</v>
      </c>
      <c r="K21" s="24"/>
      <c r="L21" s="210">
        <v>3.9676840000000002</v>
      </c>
      <c r="M21" s="44"/>
      <c r="N21" s="44"/>
      <c r="Y21" s="12"/>
      <c r="Z21" s="9"/>
      <c r="AA21" s="9"/>
    </row>
    <row r="22" spans="1:27" ht="12.75" customHeight="1" x14ac:dyDescent="0.2">
      <c r="A22" s="163">
        <v>2015</v>
      </c>
      <c r="B22" s="24">
        <v>360970019</v>
      </c>
      <c r="C22" s="24">
        <v>102291298.90000001</v>
      </c>
      <c r="D22" s="24"/>
      <c r="E22" s="24">
        <v>258755</v>
      </c>
      <c r="F22" s="24">
        <v>61532</v>
      </c>
      <c r="G22" s="24"/>
      <c r="H22" s="24">
        <f t="shared" si="0"/>
        <v>1395.0262564974589</v>
      </c>
      <c r="I22" s="24">
        <f t="shared" si="1"/>
        <v>1662.4081599817982</v>
      </c>
      <c r="J22" s="24">
        <f t="shared" si="2"/>
        <v>1446.3943834748209</v>
      </c>
      <c r="K22" s="24"/>
      <c r="L22" s="210">
        <v>4.1366399999999999</v>
      </c>
      <c r="M22" s="44"/>
      <c r="N22" s="44"/>
      <c r="Y22" s="12"/>
      <c r="Z22" s="9"/>
      <c r="AA22" s="9"/>
    </row>
    <row r="23" spans="1:27" ht="12.75" customHeight="1" x14ac:dyDescent="0.2">
      <c r="A23" s="163">
        <v>2016</v>
      </c>
      <c r="B23" s="24">
        <v>364758366.10000002</v>
      </c>
      <c r="C23" s="24">
        <v>142318259.59999999</v>
      </c>
      <c r="D23" s="24"/>
      <c r="E23" s="24">
        <v>274556</v>
      </c>
      <c r="F23" s="24">
        <v>85324</v>
      </c>
      <c r="G23" s="24"/>
      <c r="H23" s="24">
        <f t="shared" si="0"/>
        <v>1328.5390452221041</v>
      </c>
      <c r="I23" s="24">
        <f t="shared" si="1"/>
        <v>1667.974539402747</v>
      </c>
      <c r="J23" s="24">
        <f t="shared" si="2"/>
        <v>1409.0158544514838</v>
      </c>
      <c r="K23" s="24"/>
      <c r="L23" s="210">
        <v>4.1190329999999999</v>
      </c>
      <c r="M23" s="44"/>
      <c r="N23" s="44"/>
      <c r="Y23" s="12"/>
      <c r="Z23" s="9"/>
      <c r="AA23" s="9"/>
    </row>
    <row r="24" spans="1:27" ht="12.75" customHeight="1" x14ac:dyDescent="0.2">
      <c r="A24" s="163">
        <v>2017</v>
      </c>
      <c r="B24" s="24">
        <v>338641202.19999999</v>
      </c>
      <c r="C24" s="24">
        <v>240723781.80000001</v>
      </c>
      <c r="D24" s="24"/>
      <c r="E24" s="24">
        <v>230651</v>
      </c>
      <c r="F24" s="24">
        <v>119742</v>
      </c>
      <c r="G24" s="24"/>
      <c r="H24" s="24">
        <f t="shared" si="0"/>
        <v>1468.1974160094687</v>
      </c>
      <c r="I24" s="24">
        <f t="shared" si="1"/>
        <v>2010.3537756175779</v>
      </c>
      <c r="J24" s="24">
        <f t="shared" si="2"/>
        <v>1653.4719129662979</v>
      </c>
      <c r="K24" s="24"/>
      <c r="L24" s="210">
        <v>4.8218069999999997</v>
      </c>
      <c r="M24" s="44"/>
      <c r="N24" s="44"/>
      <c r="Y24" s="12"/>
      <c r="Z24" s="9"/>
      <c r="AA24" s="9"/>
    </row>
    <row r="25" spans="1:27" ht="12.75" customHeight="1" x14ac:dyDescent="0.2">
      <c r="A25" s="163">
        <v>2018</v>
      </c>
      <c r="B25" s="24">
        <v>247286932.5</v>
      </c>
      <c r="C25" s="24">
        <v>242702385.59999999</v>
      </c>
      <c r="D25" s="24"/>
      <c r="E25" s="24">
        <v>191556</v>
      </c>
      <c r="F25" s="24">
        <v>134366</v>
      </c>
      <c r="G25" s="24"/>
      <c r="H25" s="24">
        <f t="shared" si="0"/>
        <v>1290.9380677191004</v>
      </c>
      <c r="I25" s="24">
        <f t="shared" si="1"/>
        <v>1806.2782668234522</v>
      </c>
      <c r="J25" s="24">
        <f t="shared" si="2"/>
        <v>1503.3944259669493</v>
      </c>
      <c r="K25" s="24"/>
      <c r="L25" s="210">
        <v>4.3659350000000003</v>
      </c>
      <c r="M25" s="44"/>
      <c r="N25" s="44"/>
      <c r="Y25" s="12"/>
      <c r="Z25" s="9"/>
      <c r="AA25" s="9"/>
    </row>
    <row r="26" spans="1:27" ht="12.75" customHeight="1" x14ac:dyDescent="0.2">
      <c r="A26" s="163">
        <v>2019</v>
      </c>
      <c r="B26" s="24">
        <v>203994699.69999999</v>
      </c>
      <c r="C26" s="24">
        <v>276766145</v>
      </c>
      <c r="D26" s="24"/>
      <c r="E26" s="24">
        <v>169217</v>
      </c>
      <c r="F26" s="24">
        <v>173045</v>
      </c>
      <c r="G26" s="24"/>
      <c r="H26" s="24">
        <f t="shared" si="0"/>
        <v>1205.5213110975847</v>
      </c>
      <c r="I26" s="24">
        <f t="shared" si="1"/>
        <v>1599.388280505071</v>
      </c>
      <c r="J26" s="24">
        <f t="shared" si="2"/>
        <v>1404.6573814796852</v>
      </c>
      <c r="K26" s="24"/>
      <c r="L26" s="210">
        <v>4.4188999999999998</v>
      </c>
      <c r="M26" s="44"/>
      <c r="N26" s="44"/>
      <c r="Y26" s="12"/>
      <c r="Z26" s="9"/>
      <c r="AA26" s="9"/>
    </row>
    <row r="27" spans="1:27" ht="12.75" customHeight="1" x14ac:dyDescent="0.2">
      <c r="A27" s="163" t="s">
        <v>257</v>
      </c>
      <c r="B27" s="24">
        <v>41157937.299999997</v>
      </c>
      <c r="C27" s="24">
        <v>84700356.700000003</v>
      </c>
      <c r="D27" s="24"/>
      <c r="E27" s="24">
        <v>80891</v>
      </c>
      <c r="F27" s="24">
        <v>139702</v>
      </c>
      <c r="G27" s="24"/>
      <c r="H27" s="24">
        <f t="shared" si="0"/>
        <v>508.80737412073034</v>
      </c>
      <c r="I27" s="24">
        <f t="shared" si="1"/>
        <v>606.29308599733724</v>
      </c>
      <c r="J27" s="24">
        <f t="shared" si="2"/>
        <v>570.54527568871174</v>
      </c>
      <c r="K27" s="24"/>
      <c r="L27" s="210">
        <v>4.3233009999999998</v>
      </c>
      <c r="M27" s="44"/>
      <c r="N27" s="44"/>
      <c r="Y27" s="12"/>
      <c r="Z27" s="9"/>
      <c r="AA27" s="9"/>
    </row>
    <row r="28" spans="1:27" ht="12.75" customHeight="1" x14ac:dyDescent="0.2">
      <c r="A28" s="33" t="s">
        <v>6</v>
      </c>
      <c r="B28" s="24">
        <v>1575.4</v>
      </c>
      <c r="C28" s="24">
        <v>964</v>
      </c>
      <c r="D28" s="24"/>
      <c r="E28" s="24">
        <v>2</v>
      </c>
      <c r="F28" s="24">
        <v>2</v>
      </c>
      <c r="G28" s="24"/>
      <c r="H28" s="24">
        <f t="shared" si="0"/>
        <v>787.7</v>
      </c>
      <c r="I28" s="24">
        <f t="shared" si="1"/>
        <v>482</v>
      </c>
      <c r="J28" s="24">
        <f t="shared" si="2"/>
        <v>634.85</v>
      </c>
      <c r="K28" s="24"/>
      <c r="L28" s="210">
        <v>2.2795329999999998</v>
      </c>
      <c r="M28" s="44"/>
      <c r="N28" s="44"/>
      <c r="Y28" s="12"/>
      <c r="Z28" s="9"/>
      <c r="AA28" s="9"/>
    </row>
    <row r="29" spans="1:27" s="11" customFormat="1" ht="12.75" customHeight="1" x14ac:dyDescent="0.2">
      <c r="A29" s="64" t="s">
        <v>10</v>
      </c>
      <c r="B29" s="37">
        <f>SUM(B9:B28)</f>
        <v>4554719112</v>
      </c>
      <c r="C29" s="37">
        <f>SUM(C9:C28)</f>
        <v>1727658704.2</v>
      </c>
      <c r="D29" s="37"/>
      <c r="E29" s="37">
        <f>SUM(E9:E28)</f>
        <v>4297721</v>
      </c>
      <c r="F29" s="37">
        <f>SUM(F9:F28)</f>
        <v>1413814</v>
      </c>
      <c r="G29" s="37"/>
      <c r="H29" s="37">
        <f t="shared" si="0"/>
        <v>1059.7986960996304</v>
      </c>
      <c r="I29" s="37">
        <f t="shared" si="1"/>
        <v>1221.9844365666206</v>
      </c>
      <c r="J29" s="37">
        <f t="shared" si="2"/>
        <v>1099.9456041501978</v>
      </c>
      <c r="K29" s="37"/>
      <c r="L29" s="37">
        <v>3.3967909999999999</v>
      </c>
      <c r="M29" s="44"/>
      <c r="N29" s="44"/>
      <c r="O29" s="2"/>
      <c r="P29" s="2"/>
      <c r="Q29" s="2"/>
      <c r="R29" s="2"/>
      <c r="S29" s="2"/>
      <c r="T29" s="2"/>
      <c r="U29" s="2"/>
      <c r="V29" s="2"/>
      <c r="W29" s="2"/>
      <c r="X29" s="2"/>
      <c r="Y29" s="12"/>
      <c r="Z29" s="9"/>
      <c r="AA29" s="9"/>
    </row>
    <row r="30" spans="1:27" ht="12.75" customHeight="1" x14ac:dyDescent="0.2">
      <c r="A30" s="35" t="s">
        <v>141</v>
      </c>
      <c r="Y30" s="117"/>
      <c r="Z30" s="9"/>
      <c r="AA30" s="9"/>
    </row>
    <row r="31" spans="1:27" ht="12.75" customHeight="1" x14ac:dyDescent="0.2">
      <c r="A31" s="14"/>
      <c r="D31" s="9"/>
    </row>
    <row r="32" spans="1:27" ht="12.75" customHeight="1" x14ac:dyDescent="0.2">
      <c r="A32" s="6"/>
      <c r="C32" s="9"/>
      <c r="D32" s="9"/>
      <c r="F32" s="20"/>
      <c r="G32" s="7"/>
      <c r="H32" s="7"/>
    </row>
    <row r="33" spans="1:16" ht="12.75" customHeight="1" x14ac:dyDescent="0.2">
      <c r="A33" s="66" t="s">
        <v>148</v>
      </c>
      <c r="B33" s="16"/>
      <c r="C33" s="16"/>
      <c r="D33" s="16"/>
      <c r="E33" s="35"/>
      <c r="F33" s="35"/>
      <c r="G33" s="35"/>
      <c r="H33" s="51"/>
      <c r="I33" s="35"/>
      <c r="J33" s="35"/>
      <c r="K33" s="35"/>
      <c r="L33" s="151"/>
    </row>
    <row r="34" spans="1:16" ht="12.75" customHeight="1" x14ac:dyDescent="0.2">
      <c r="A34" s="4" t="s">
        <v>254</v>
      </c>
      <c r="B34" s="16"/>
      <c r="C34" s="16"/>
      <c r="D34" s="16"/>
      <c r="E34" s="35"/>
      <c r="F34" s="35"/>
      <c r="G34" s="35"/>
      <c r="H34" s="35"/>
      <c r="I34" s="35"/>
      <c r="J34" s="35"/>
      <c r="K34" s="35"/>
    </row>
    <row r="35" spans="1:16" ht="12.75" customHeight="1" x14ac:dyDescent="0.2">
      <c r="A35" s="126" t="s">
        <v>255</v>
      </c>
      <c r="B35" s="16"/>
      <c r="C35" s="16"/>
      <c r="D35" s="16"/>
      <c r="E35" s="35"/>
      <c r="F35" s="35"/>
      <c r="G35" s="35"/>
      <c r="H35" s="35"/>
      <c r="I35" s="35"/>
      <c r="J35" s="35"/>
      <c r="K35" s="35"/>
      <c r="P35" s="35" t="s">
        <v>308</v>
      </c>
    </row>
    <row r="36" spans="1:16" ht="12.75" customHeight="1" x14ac:dyDescent="0.2">
      <c r="A36" s="39"/>
      <c r="B36" s="40"/>
      <c r="C36" s="40"/>
      <c r="D36" s="40"/>
      <c r="E36" s="39"/>
      <c r="F36" s="39"/>
      <c r="G36" s="39"/>
      <c r="H36" s="39"/>
      <c r="I36" s="39"/>
      <c r="J36" s="39"/>
      <c r="K36" s="190"/>
    </row>
    <row r="37" spans="1:16" ht="12.75" customHeight="1" x14ac:dyDescent="0.2">
      <c r="A37" s="35"/>
      <c r="B37" s="251" t="s">
        <v>12</v>
      </c>
      <c r="C37" s="251"/>
      <c r="D37" s="22"/>
      <c r="E37" s="251" t="s">
        <v>13</v>
      </c>
      <c r="F37" s="251"/>
      <c r="G37" s="57"/>
      <c r="H37" s="251" t="s">
        <v>14</v>
      </c>
      <c r="I37" s="251"/>
      <c r="J37" s="251"/>
      <c r="K37" s="191"/>
    </row>
    <row r="38" spans="1:16" ht="12.75" customHeight="1" x14ac:dyDescent="0.2">
      <c r="A38" s="14"/>
      <c r="B38" s="103" t="s">
        <v>115</v>
      </c>
      <c r="C38" s="103" t="s">
        <v>116</v>
      </c>
      <c r="D38" s="103"/>
      <c r="E38" s="103" t="s">
        <v>115</v>
      </c>
      <c r="F38" s="103" t="s">
        <v>116</v>
      </c>
      <c r="G38" s="103"/>
      <c r="H38" s="103" t="s">
        <v>115</v>
      </c>
      <c r="I38" s="103" t="s">
        <v>116</v>
      </c>
      <c r="J38" s="63"/>
      <c r="K38" s="63"/>
    </row>
    <row r="39" spans="1:16" ht="12.75" customHeight="1" x14ac:dyDescent="0.2">
      <c r="A39" s="39" t="s">
        <v>22</v>
      </c>
      <c r="B39" s="41" t="s">
        <v>87</v>
      </c>
      <c r="C39" s="41" t="s">
        <v>87</v>
      </c>
      <c r="D39" s="41"/>
      <c r="E39" s="41" t="s">
        <v>87</v>
      </c>
      <c r="F39" s="41" t="s">
        <v>87</v>
      </c>
      <c r="G39" s="41"/>
      <c r="H39" s="41" t="s">
        <v>87</v>
      </c>
      <c r="I39" s="41" t="s">
        <v>87</v>
      </c>
      <c r="J39" s="92" t="s">
        <v>1</v>
      </c>
      <c r="K39" s="192"/>
      <c r="M39" s="124"/>
      <c r="N39" s="124"/>
    </row>
    <row r="40" spans="1:16" ht="12.75" customHeight="1" x14ac:dyDescent="0.2">
      <c r="A40" s="104" t="s">
        <v>7</v>
      </c>
      <c r="B40" s="32">
        <v>2174256891.6999998</v>
      </c>
      <c r="C40" s="32">
        <v>464369986.39999998</v>
      </c>
      <c r="D40" s="106"/>
      <c r="E40" s="32">
        <v>2563632</v>
      </c>
      <c r="F40" s="32">
        <v>598826</v>
      </c>
      <c r="G40" s="105"/>
      <c r="H40" s="32">
        <f t="shared" ref="H40:H48" si="3">B40/E40</f>
        <v>848.11583398085213</v>
      </c>
      <c r="I40" s="32">
        <f t="shared" ref="I40:I48" si="4">C40/F40</f>
        <v>775.46730836670417</v>
      </c>
      <c r="J40" s="32">
        <f t="shared" ref="J40:J48" si="5">(B40+C40)/(E40+F40)</f>
        <v>834.35950077439759</v>
      </c>
      <c r="K40" s="193"/>
      <c r="M40" s="130"/>
      <c r="N40" s="130"/>
    </row>
    <row r="41" spans="1:16" ht="12.75" customHeight="1" x14ac:dyDescent="0.2">
      <c r="A41" s="65" t="s">
        <v>8</v>
      </c>
      <c r="B41" s="32">
        <v>1991338547.0999999</v>
      </c>
      <c r="C41" s="32">
        <v>976827737</v>
      </c>
      <c r="D41" s="45"/>
      <c r="E41" s="32">
        <v>1383719</v>
      </c>
      <c r="F41" s="32">
        <v>573723</v>
      </c>
      <c r="G41" s="45"/>
      <c r="H41" s="32">
        <f t="shared" si="3"/>
        <v>1439.1206213833877</v>
      </c>
      <c r="I41" s="32">
        <f t="shared" si="4"/>
        <v>1702.6121264094345</v>
      </c>
      <c r="J41" s="32">
        <f t="shared" si="5"/>
        <v>1516.349543996706</v>
      </c>
      <c r="K41" s="193"/>
      <c r="M41" s="130"/>
      <c r="N41" s="130"/>
    </row>
    <row r="42" spans="1:16" ht="12.75" customHeight="1" x14ac:dyDescent="0.2">
      <c r="A42" s="65" t="s">
        <v>5</v>
      </c>
      <c r="B42" s="32">
        <v>19043319.899999999</v>
      </c>
      <c r="C42" s="32">
        <v>38767553.799999997</v>
      </c>
      <c r="D42" s="45"/>
      <c r="E42" s="32">
        <v>20673</v>
      </c>
      <c r="F42" s="32">
        <v>38765</v>
      </c>
      <c r="G42" s="45"/>
      <c r="H42" s="32">
        <f t="shared" si="3"/>
        <v>921.16866927876936</v>
      </c>
      <c r="I42" s="32">
        <f t="shared" si="4"/>
        <v>1000.0658790145749</v>
      </c>
      <c r="J42" s="32">
        <f t="shared" si="5"/>
        <v>972.62481409199495</v>
      </c>
      <c r="K42" s="193"/>
      <c r="M42" s="130"/>
      <c r="N42" s="130"/>
    </row>
    <row r="43" spans="1:16" x14ac:dyDescent="0.2">
      <c r="A43" s="65" t="s">
        <v>311</v>
      </c>
      <c r="B43" s="32">
        <v>113453059.3</v>
      </c>
      <c r="C43" s="32">
        <v>58922600.200000003</v>
      </c>
      <c r="D43" s="45"/>
      <c r="E43" s="32">
        <v>96026</v>
      </c>
      <c r="F43" s="32">
        <v>41557</v>
      </c>
      <c r="G43" s="45"/>
      <c r="H43" s="32">
        <f t="shared" si="3"/>
        <v>1181.4827161393789</v>
      </c>
      <c r="I43" s="32">
        <f t="shared" si="4"/>
        <v>1417.8742498255408</v>
      </c>
      <c r="J43" s="32">
        <f t="shared" si="5"/>
        <v>1252.8848731311282</v>
      </c>
      <c r="K43" s="193"/>
      <c r="M43" s="130"/>
      <c r="N43" s="130"/>
      <c r="P43" s="12"/>
    </row>
    <row r="44" spans="1:16" x14ac:dyDescent="0.2">
      <c r="A44" s="65" t="s">
        <v>196</v>
      </c>
      <c r="B44" s="32">
        <v>39397183.200000003</v>
      </c>
      <c r="C44" s="32">
        <v>109033310.3</v>
      </c>
      <c r="D44" s="45"/>
      <c r="E44" s="32">
        <v>33975</v>
      </c>
      <c r="F44" s="32">
        <v>102041</v>
      </c>
      <c r="G44" s="45"/>
      <c r="H44" s="32">
        <f t="shared" si="3"/>
        <v>1159.5933245033114</v>
      </c>
      <c r="I44" s="32">
        <f t="shared" si="4"/>
        <v>1068.5245175958682</v>
      </c>
      <c r="J44" s="32">
        <f t="shared" si="5"/>
        <v>1091.2723025232326</v>
      </c>
      <c r="K44" s="193"/>
      <c r="M44" s="130"/>
      <c r="N44" s="130"/>
      <c r="P44" s="12"/>
    </row>
    <row r="45" spans="1:16" x14ac:dyDescent="0.2">
      <c r="A45" s="65" t="s">
        <v>194</v>
      </c>
      <c r="B45" s="32">
        <v>190227955</v>
      </c>
      <c r="C45" s="32">
        <v>33004853.300000001</v>
      </c>
      <c r="D45" s="45"/>
      <c r="E45" s="32">
        <v>178440</v>
      </c>
      <c r="F45" s="32">
        <v>32286</v>
      </c>
      <c r="G45" s="45"/>
      <c r="H45" s="32">
        <f t="shared" si="3"/>
        <v>1066.0611690203991</v>
      </c>
      <c r="I45" s="32">
        <f t="shared" si="4"/>
        <v>1022.2651706622065</v>
      </c>
      <c r="J45" s="32">
        <f t="shared" si="5"/>
        <v>1059.3510449588566</v>
      </c>
      <c r="K45" s="193"/>
      <c r="M45" s="130"/>
      <c r="N45" s="130"/>
      <c r="P45" s="12"/>
    </row>
    <row r="46" spans="1:16" x14ac:dyDescent="0.2">
      <c r="A46" s="65" t="s">
        <v>195</v>
      </c>
      <c r="B46" s="32">
        <v>26841939.800000001</v>
      </c>
      <c r="C46" s="32">
        <v>46638940</v>
      </c>
      <c r="D46" s="45"/>
      <c r="E46" s="32">
        <v>21031</v>
      </c>
      <c r="F46" s="32">
        <v>26503</v>
      </c>
      <c r="G46" s="45"/>
      <c r="H46" s="32">
        <f t="shared" si="3"/>
        <v>1276.3035423898057</v>
      </c>
      <c r="I46" s="32">
        <f t="shared" si="4"/>
        <v>1759.7607817982871</v>
      </c>
      <c r="J46" s="32">
        <f t="shared" si="5"/>
        <v>1545.8593806538477</v>
      </c>
      <c r="K46" s="193"/>
      <c r="M46" s="130"/>
      <c r="N46" s="130"/>
      <c r="O46"/>
      <c r="P46" s="12"/>
    </row>
    <row r="47" spans="1:16" s="125" customFormat="1" ht="12.75" customHeight="1" x14ac:dyDescent="0.2">
      <c r="A47" s="65" t="s">
        <v>67</v>
      </c>
      <c r="B47" s="32">
        <v>160216</v>
      </c>
      <c r="C47" s="32">
        <v>93723.199999999997</v>
      </c>
      <c r="D47" s="32"/>
      <c r="E47" s="32">
        <v>225</v>
      </c>
      <c r="F47" s="32">
        <v>113</v>
      </c>
      <c r="G47" s="32"/>
      <c r="H47" s="32">
        <f t="shared" si="3"/>
        <v>712.07111111111112</v>
      </c>
      <c r="I47" s="32">
        <f t="shared" si="4"/>
        <v>829.4088495575221</v>
      </c>
      <c r="J47" s="32">
        <f t="shared" si="5"/>
        <v>751.29940828402368</v>
      </c>
      <c r="K47" s="184"/>
      <c r="L47" s="211"/>
      <c r="M47" s="130"/>
      <c r="N47" s="130"/>
    </row>
    <row r="48" spans="1:16" ht="12.75" customHeight="1" x14ac:dyDescent="0.2">
      <c r="A48" s="64" t="s">
        <v>1</v>
      </c>
      <c r="B48" s="37">
        <f>SUM(B40:B47)</f>
        <v>4554719112</v>
      </c>
      <c r="C48" s="37">
        <f>SUM(C40:C47)</f>
        <v>1727658704.2</v>
      </c>
      <c r="D48" s="37"/>
      <c r="E48" s="37">
        <f>SUM(E40:E47)</f>
        <v>4297721</v>
      </c>
      <c r="F48" s="37">
        <f>SUM(F40:F47)</f>
        <v>1413814</v>
      </c>
      <c r="G48" s="37"/>
      <c r="H48" s="37">
        <f t="shared" si="3"/>
        <v>1059.7986960996304</v>
      </c>
      <c r="I48" s="37">
        <f t="shared" si="4"/>
        <v>1221.9844365666206</v>
      </c>
      <c r="J48" s="37">
        <f t="shared" si="5"/>
        <v>1099.9456041501978</v>
      </c>
      <c r="K48" s="189"/>
      <c r="M48" s="124"/>
      <c r="N48" s="124"/>
    </row>
    <row r="49" spans="1:14" ht="12.75" customHeight="1" x14ac:dyDescent="0.2">
      <c r="A49" s="35" t="s">
        <v>141</v>
      </c>
      <c r="B49" s="42"/>
      <c r="C49" s="42"/>
      <c r="D49" s="42"/>
      <c r="E49" s="35"/>
      <c r="F49" s="26"/>
      <c r="G49" s="26"/>
      <c r="H49" s="26"/>
      <c r="I49" s="26"/>
      <c r="J49" s="26"/>
      <c r="K49" s="26"/>
      <c r="M49" s="124"/>
      <c r="N49" s="124"/>
    </row>
    <row r="50" spans="1:14" ht="12.75" customHeight="1" x14ac:dyDescent="0.2">
      <c r="A50" s="164" t="s">
        <v>310</v>
      </c>
      <c r="B50" s="35"/>
      <c r="C50" s="42"/>
      <c r="D50" s="42"/>
      <c r="E50" s="35"/>
      <c r="F50" s="26"/>
      <c r="G50" s="26"/>
      <c r="H50" s="44"/>
      <c r="I50" s="26"/>
      <c r="J50" s="26"/>
      <c r="K50" s="26"/>
    </row>
    <row r="51" spans="1:14" ht="12.75" customHeight="1" x14ac:dyDescent="0.2">
      <c r="A51" s="96"/>
      <c r="B51" s="3"/>
      <c r="C51" s="3"/>
      <c r="D51" s="3"/>
      <c r="E51" s="3"/>
      <c r="F51" s="3"/>
      <c r="G51" s="3"/>
      <c r="H51" s="9"/>
      <c r="I51" s="9"/>
      <c r="J51" s="9"/>
      <c r="K51" s="9"/>
      <c r="L51" s="212"/>
    </row>
    <row r="52" spans="1:14" ht="12.75" customHeight="1" x14ac:dyDescent="0.2">
      <c r="A52" s="141"/>
      <c r="B52" s="131"/>
      <c r="C52" s="131"/>
      <c r="D52" s="131"/>
      <c r="E52" s="233"/>
      <c r="F52" s="131"/>
      <c r="G52" s="131"/>
      <c r="H52" s="9"/>
      <c r="I52" s="9"/>
      <c r="J52" s="9"/>
      <c r="K52" s="9"/>
      <c r="L52" s="212"/>
    </row>
    <row r="53" spans="1:14" ht="12.75" customHeight="1" x14ac:dyDescent="0.2">
      <c r="A53" s="96"/>
      <c r="B53" s="3"/>
      <c r="C53" s="3"/>
      <c r="D53" s="3"/>
      <c r="E53" s="3"/>
      <c r="F53" s="3"/>
      <c r="G53" s="3"/>
      <c r="H53" s="9"/>
      <c r="I53" s="9"/>
      <c r="J53" s="9"/>
      <c r="K53" s="9"/>
      <c r="L53" s="212"/>
    </row>
    <row r="54" spans="1:14" ht="12.75" customHeight="1" x14ac:dyDescent="0.2">
      <c r="A54" s="96"/>
      <c r="B54" s="36"/>
      <c r="C54" s="36"/>
      <c r="D54" s="36"/>
      <c r="E54" s="36"/>
      <c r="F54" s="36"/>
      <c r="G54" s="36"/>
      <c r="H54" s="9"/>
      <c r="I54" s="9"/>
      <c r="J54" s="9"/>
      <c r="K54" s="9"/>
      <c r="L54" s="212"/>
    </row>
    <row r="55" spans="1:14" ht="12.75" customHeight="1" x14ac:dyDescent="0.2">
      <c r="A55" s="96"/>
      <c r="B55" s="132"/>
      <c r="C55" s="132"/>
      <c r="D55" s="132"/>
      <c r="E55" s="132"/>
      <c r="F55" s="132"/>
      <c r="G55"/>
      <c r="H55" s="9"/>
      <c r="I55" s="9"/>
      <c r="J55" s="9"/>
      <c r="K55" s="9"/>
      <c r="L55" s="212"/>
    </row>
    <row r="56" spans="1:14" ht="12.75" customHeight="1" x14ac:dyDescent="0.2">
      <c r="A56" s="235"/>
      <c r="B56" s="9"/>
      <c r="C56" s="9"/>
      <c r="D56" s="9"/>
      <c r="E56" s="9"/>
      <c r="F56" s="9"/>
      <c r="G56" s="9"/>
      <c r="H56" s="9"/>
      <c r="I56" s="9"/>
      <c r="J56" s="9"/>
      <c r="K56" s="9"/>
      <c r="L56" s="212"/>
    </row>
    <row r="57" spans="1:14" ht="12.75" customHeight="1" x14ac:dyDescent="0.2">
      <c r="A57" s="236"/>
      <c r="B57" s="9"/>
      <c r="C57" s="9"/>
      <c r="D57" s="9"/>
      <c r="E57" s="9"/>
      <c r="F57" s="9"/>
      <c r="G57" s="9"/>
      <c r="H57" s="9"/>
      <c r="I57" s="9"/>
      <c r="J57" s="9"/>
      <c r="K57" s="9"/>
      <c r="L57" s="212"/>
    </row>
    <row r="58" spans="1:14" ht="12.75" customHeight="1" x14ac:dyDescent="0.2">
      <c r="A58" s="237"/>
      <c r="B58" s="9"/>
      <c r="C58" s="9"/>
      <c r="D58" s="9"/>
      <c r="E58" s="9"/>
      <c r="F58" s="9"/>
      <c r="G58" s="9"/>
      <c r="H58" s="9"/>
      <c r="I58" s="9"/>
      <c r="J58" s="9"/>
      <c r="K58" s="9"/>
      <c r="L58" s="212"/>
    </row>
    <row r="59" spans="1:14" ht="12.75" customHeight="1" x14ac:dyDescent="0.2">
      <c r="A59" s="238"/>
      <c r="B59" s="9"/>
      <c r="C59" s="9"/>
      <c r="D59" s="9"/>
      <c r="E59" s="9"/>
      <c r="F59" s="9"/>
      <c r="G59" s="9"/>
      <c r="H59" s="9"/>
      <c r="I59" s="9"/>
    </row>
    <row r="60" spans="1:14" ht="12.75" customHeight="1" x14ac:dyDescent="0.2">
      <c r="A60" s="9"/>
      <c r="B60" s="9"/>
      <c r="C60" s="9"/>
      <c r="D60" s="9"/>
      <c r="E60" s="9"/>
      <c r="F60" s="9"/>
      <c r="G60" s="9"/>
      <c r="H60" s="9"/>
      <c r="I60" s="9"/>
    </row>
    <row r="61" spans="1:14" ht="12.75" customHeight="1" x14ac:dyDescent="0.2">
      <c r="A61" s="9"/>
      <c r="B61" s="9"/>
      <c r="C61" s="9"/>
      <c r="D61" s="9"/>
      <c r="E61" s="9"/>
      <c r="F61" s="9"/>
      <c r="G61" s="9"/>
      <c r="H61" s="9"/>
      <c r="I61" s="9"/>
      <c r="J61" s="26"/>
      <c r="K61" s="26"/>
    </row>
    <row r="62" spans="1:14" ht="12.75" customHeight="1" x14ac:dyDescent="0.2">
      <c r="A62" s="9"/>
      <c r="B62" s="9"/>
      <c r="C62" s="9"/>
      <c r="D62" s="9"/>
      <c r="E62" s="9"/>
      <c r="F62" s="9"/>
      <c r="G62" s="9"/>
      <c r="H62" s="9"/>
      <c r="I62" s="9"/>
      <c r="J62" s="26"/>
      <c r="K62" s="26"/>
    </row>
    <row r="63" spans="1:14" ht="12.75" customHeight="1" x14ac:dyDescent="0.2">
      <c r="A63" s="9"/>
      <c r="B63" s="9"/>
      <c r="C63" s="9"/>
      <c r="D63" s="9"/>
      <c r="E63" s="9"/>
      <c r="F63" s="9"/>
      <c r="G63" s="9"/>
      <c r="H63" s="9"/>
      <c r="I63" s="9"/>
      <c r="J63" s="26"/>
      <c r="K63" s="26"/>
    </row>
    <row r="64" spans="1:14" ht="12.75" customHeight="1" x14ac:dyDescent="0.2">
      <c r="A64" s="9"/>
      <c r="B64" s="9"/>
      <c r="C64" s="9"/>
      <c r="D64" s="9"/>
      <c r="E64" s="9"/>
      <c r="F64" s="9"/>
      <c r="G64" s="9"/>
      <c r="H64" s="9"/>
      <c r="I64" s="9"/>
      <c r="J64" s="26"/>
      <c r="K64" s="26"/>
    </row>
    <row r="65" spans="1:11" ht="12.75" customHeight="1" x14ac:dyDescent="0.2">
      <c r="A65" s="9"/>
      <c r="B65" s="9"/>
      <c r="C65" s="9"/>
      <c r="D65" s="9"/>
      <c r="E65" s="9"/>
      <c r="F65" s="9"/>
      <c r="G65" s="9"/>
      <c r="H65" s="9"/>
      <c r="I65" s="9"/>
      <c r="J65" s="26"/>
      <c r="K65" s="26"/>
    </row>
    <row r="66" spans="1:11" ht="12.75" customHeight="1" x14ac:dyDescent="0.2">
      <c r="A66" s="9"/>
      <c r="B66" s="9"/>
      <c r="C66" s="9"/>
      <c r="D66" s="9"/>
      <c r="E66" s="9"/>
      <c r="F66" s="9"/>
      <c r="G66" s="9"/>
      <c r="H66" s="9"/>
      <c r="I66" s="9"/>
      <c r="J66" s="26"/>
      <c r="K66" s="26"/>
    </row>
    <row r="67" spans="1:11" ht="12.75" customHeight="1" x14ac:dyDescent="0.2">
      <c r="A67" s="9"/>
      <c r="B67" s="9"/>
      <c r="C67" s="9"/>
      <c r="D67" s="9"/>
      <c r="E67" s="9"/>
      <c r="F67" s="9"/>
      <c r="G67" s="9"/>
      <c r="H67" s="9"/>
      <c r="I67" s="9"/>
      <c r="J67" s="26"/>
      <c r="K67" s="26"/>
    </row>
    <row r="68" spans="1:11" ht="12.75" customHeight="1" x14ac:dyDescent="0.2">
      <c r="A68" s="9"/>
      <c r="B68" s="9"/>
      <c r="C68" s="9"/>
      <c r="D68" s="9"/>
      <c r="E68" s="9"/>
      <c r="F68" s="9"/>
      <c r="G68" s="9"/>
      <c r="H68" s="9"/>
      <c r="I68" s="9"/>
      <c r="J68" s="21"/>
      <c r="K68" s="21"/>
    </row>
    <row r="69" spans="1:11" ht="12.75" customHeight="1" x14ac:dyDescent="0.2">
      <c r="A69" s="9"/>
      <c r="B69" s="9"/>
      <c r="C69" s="9"/>
      <c r="D69" s="9"/>
      <c r="E69" s="9"/>
      <c r="F69" s="9"/>
      <c r="G69" s="9"/>
      <c r="H69" s="9"/>
      <c r="I69" s="9"/>
    </row>
  </sheetData>
  <mergeCells count="6">
    <mergeCell ref="B37:C37"/>
    <mergeCell ref="E37:F37"/>
    <mergeCell ref="H37:J37"/>
    <mergeCell ref="B6:C6"/>
    <mergeCell ref="E6:F6"/>
    <mergeCell ref="H6:J6"/>
  </mergeCells>
  <phoneticPr fontId="4" type="noConversion"/>
  <pageMargins left="0.70866141732283472" right="0.15748031496062992" top="0.98425196850393704" bottom="0.55118110236220474" header="0.51181102362204722" footer="0.51181102362204722"/>
  <pageSetup paperSize="9" scale="76" orientation="portrait" r:id="rId1"/>
  <headerFooter alignWithMargins="0">
    <oddHeader>&amp;R&amp;"Arial,Fet"PERSONBILAR</oddHeader>
  </headerFooter>
  <drawing r:id="rId2"/>
  <legacyDrawing r:id="rId3"/>
  <oleObjects>
    <mc:AlternateContent xmlns:mc="http://schemas.openxmlformats.org/markup-compatibility/2006">
      <mc:Choice Requires="x14">
        <oleObject progId="Paint.Picture" shapeId="56322" r:id="rId4">
          <objectPr defaultSize="0" autoLine="0" autoPict="0" r:id="rId5">
            <anchor moveWithCells="1">
              <from>
                <xdr:col>0</xdr:col>
                <xdr:colOff>47625</xdr:colOff>
                <xdr:row>29</xdr:row>
                <xdr:rowOff>152400</xdr:rowOff>
              </from>
              <to>
                <xdr:col>1</xdr:col>
                <xdr:colOff>390525</xdr:colOff>
                <xdr:row>31</xdr:row>
                <xdr:rowOff>66675</xdr:rowOff>
              </to>
            </anchor>
          </objectPr>
        </oleObject>
      </mc:Choice>
      <mc:Fallback>
        <oleObject progId="Paint.Picture" shapeId="56322" r:id="rId4"/>
      </mc:Fallback>
    </mc:AlternateContent>
    <mc:AlternateContent xmlns:mc="http://schemas.openxmlformats.org/markup-compatibility/2006">
      <mc:Choice Requires="x14">
        <oleObject progId="Paint.Picture" shapeId="56333" r:id="rId6">
          <objectPr defaultSize="0" autoLine="0" autoPict="0" r:id="rId5">
            <anchor moveWithCells="1">
              <from>
                <xdr:col>0</xdr:col>
                <xdr:colOff>47625</xdr:colOff>
                <xdr:row>50</xdr:row>
                <xdr:rowOff>38100</xdr:rowOff>
              </from>
              <to>
                <xdr:col>1</xdr:col>
                <xdr:colOff>390525</xdr:colOff>
                <xdr:row>51</xdr:row>
                <xdr:rowOff>114300</xdr:rowOff>
              </to>
            </anchor>
          </objectPr>
        </oleObject>
      </mc:Choice>
      <mc:Fallback>
        <oleObject progId="Paint.Picture" shapeId="56333"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S62"/>
  <sheetViews>
    <sheetView showGridLines="0" tabSelected="1" workbookViewId="0">
      <selection activeCell="E20" sqref="E20"/>
    </sheetView>
  </sheetViews>
  <sheetFormatPr defaultRowHeight="12.75" x14ac:dyDescent="0.2"/>
  <cols>
    <col min="2" max="2" width="15" bestFit="1" customWidth="1"/>
    <col min="3" max="3" width="2.7109375" style="256" customWidth="1"/>
    <col min="4" max="4" width="16.42578125" bestFit="1" customWidth="1"/>
    <col min="5" max="5" width="23.5703125" bestFit="1" customWidth="1"/>
    <col min="6" max="6" width="2" style="256" customWidth="1"/>
  </cols>
  <sheetData>
    <row r="2" spans="1:19" s="35" customFormat="1" ht="12.75" customHeight="1" x14ac:dyDescent="0.2">
      <c r="A2" s="66" t="s">
        <v>240</v>
      </c>
      <c r="B2" s="16"/>
      <c r="C2" s="34"/>
      <c r="D2" s="16"/>
      <c r="E2" s="16"/>
      <c r="F2" s="22"/>
      <c r="P2" s="29"/>
      <c r="Q2" s="29"/>
      <c r="R2" s="29"/>
      <c r="S2" s="29"/>
    </row>
    <row r="3" spans="1:19" s="35" customFormat="1" ht="12.75" customHeight="1" x14ac:dyDescent="0.2">
      <c r="A3" s="204" t="s">
        <v>239</v>
      </c>
      <c r="B3" s="205"/>
      <c r="C3" s="252"/>
      <c r="D3" s="205"/>
      <c r="E3" s="205"/>
      <c r="F3" s="22"/>
      <c r="P3" s="29"/>
      <c r="Q3" s="29"/>
      <c r="R3" s="29"/>
      <c r="S3" s="29"/>
    </row>
    <row r="4" spans="1:19" s="35" customFormat="1" ht="12.75" customHeight="1" x14ac:dyDescent="0.2">
      <c r="A4" s="126" t="s">
        <v>236</v>
      </c>
      <c r="B4" s="16"/>
      <c r="C4" s="34"/>
      <c r="D4" s="16"/>
      <c r="E4" s="16"/>
      <c r="F4" s="22"/>
      <c r="P4" s="29"/>
      <c r="Q4" s="29"/>
      <c r="R4" s="29"/>
      <c r="S4" s="29"/>
    </row>
    <row r="5" spans="1:19" s="35" customFormat="1" ht="12.75" customHeight="1" x14ac:dyDescent="0.2">
      <c r="A5" s="126" t="s">
        <v>237</v>
      </c>
      <c r="B5" s="16"/>
      <c r="C5" s="34"/>
      <c r="D5" s="16"/>
      <c r="E5" s="16"/>
      <c r="F5" s="22"/>
      <c r="P5" s="29"/>
      <c r="Q5" s="29"/>
      <c r="R5" s="29"/>
      <c r="S5" s="29"/>
    </row>
    <row r="6" spans="1:19" x14ac:dyDescent="0.2">
      <c r="A6" s="179"/>
      <c r="B6" s="179"/>
      <c r="C6" s="253"/>
      <c r="D6" s="179"/>
      <c r="E6" s="179"/>
      <c r="F6" s="253"/>
    </row>
    <row r="7" spans="1:19" x14ac:dyDescent="0.2">
      <c r="A7" s="91" t="s">
        <v>0</v>
      </c>
      <c r="B7" s="180" t="s">
        <v>220</v>
      </c>
      <c r="C7" s="254"/>
      <c r="D7" s="180" t="s">
        <v>243</v>
      </c>
      <c r="E7" s="180" t="s">
        <v>221</v>
      </c>
      <c r="F7" s="253"/>
    </row>
    <row r="8" spans="1:19" x14ac:dyDescent="0.2">
      <c r="A8" s="181">
        <v>1999</v>
      </c>
      <c r="B8" s="73">
        <v>422257663.39999998</v>
      </c>
      <c r="C8" s="95"/>
      <c r="D8" s="73">
        <v>317665</v>
      </c>
      <c r="E8" s="73">
        <v>1329.2546028048414</v>
      </c>
      <c r="F8" s="95"/>
    </row>
    <row r="9" spans="1:19" x14ac:dyDescent="0.2">
      <c r="A9" s="62">
        <v>2000</v>
      </c>
      <c r="B9" s="24">
        <v>457395257.80000007</v>
      </c>
      <c r="C9" s="33"/>
      <c r="D9" s="24">
        <v>337939</v>
      </c>
      <c r="E9" s="24">
        <v>1353.4846756367276</v>
      </c>
      <c r="F9" s="33"/>
    </row>
    <row r="10" spans="1:19" x14ac:dyDescent="0.2">
      <c r="A10" s="62">
        <v>2001</v>
      </c>
      <c r="B10" s="24">
        <v>488193162.80000001</v>
      </c>
      <c r="C10" s="33"/>
      <c r="D10" s="24">
        <v>367472</v>
      </c>
      <c r="E10" s="24">
        <v>1328.5179899420909</v>
      </c>
      <c r="F10" s="33"/>
    </row>
    <row r="11" spans="1:19" x14ac:dyDescent="0.2">
      <c r="A11" s="62">
        <v>2002</v>
      </c>
      <c r="B11" s="24">
        <v>514755393.50000006</v>
      </c>
      <c r="C11" s="33"/>
      <c r="D11" s="24">
        <v>385708</v>
      </c>
      <c r="E11" s="24">
        <v>1334.5727687784542</v>
      </c>
      <c r="F11" s="33"/>
    </row>
    <row r="12" spans="1:19" x14ac:dyDescent="0.2">
      <c r="A12" s="62">
        <v>2003</v>
      </c>
      <c r="B12" s="24">
        <v>545141383.5</v>
      </c>
      <c r="C12" s="33"/>
      <c r="D12" s="24">
        <v>400511</v>
      </c>
      <c r="E12" s="24">
        <v>1361.1146348040379</v>
      </c>
      <c r="F12" s="33"/>
    </row>
    <row r="13" spans="1:19" x14ac:dyDescent="0.2">
      <c r="A13" s="62">
        <v>2004</v>
      </c>
      <c r="B13" s="24">
        <v>580338676.20000005</v>
      </c>
      <c r="C13" s="33"/>
      <c r="D13" s="24">
        <v>421708</v>
      </c>
      <c r="E13" s="24">
        <v>1376.1623592628075</v>
      </c>
      <c r="F13" s="33"/>
    </row>
    <row r="14" spans="1:19" x14ac:dyDescent="0.2">
      <c r="A14" s="62">
        <v>2005</v>
      </c>
      <c r="B14" s="24">
        <v>631604271.80000007</v>
      </c>
      <c r="C14" s="33"/>
      <c r="D14" s="24">
        <v>445394</v>
      </c>
      <c r="E14" s="24">
        <v>1418.0798838780945</v>
      </c>
      <c r="F14" s="33"/>
    </row>
    <row r="15" spans="1:19" x14ac:dyDescent="0.2">
      <c r="A15" s="62">
        <v>2006</v>
      </c>
      <c r="B15" s="24">
        <v>674180412.50000012</v>
      </c>
      <c r="C15" s="33"/>
      <c r="D15" s="24">
        <v>471809</v>
      </c>
      <c r="E15" s="24">
        <v>1428.926562443701</v>
      </c>
      <c r="F15" s="33"/>
    </row>
    <row r="16" spans="1:19" x14ac:dyDescent="0.2">
      <c r="A16" s="62">
        <v>2007</v>
      </c>
      <c r="B16" s="24">
        <v>722000073.39999998</v>
      </c>
      <c r="C16" s="33"/>
      <c r="D16" s="24">
        <v>495214</v>
      </c>
      <c r="E16" s="24">
        <v>1457.9556987484198</v>
      </c>
      <c r="F16" s="33"/>
    </row>
    <row r="17" spans="1:6" x14ac:dyDescent="0.2">
      <c r="A17" s="62">
        <v>2008</v>
      </c>
      <c r="B17" s="24">
        <v>748182703</v>
      </c>
      <c r="C17" s="257" t="s">
        <v>321</v>
      </c>
      <c r="D17" s="24">
        <v>504850</v>
      </c>
      <c r="E17" s="24">
        <v>1482</v>
      </c>
      <c r="F17" s="257" t="s">
        <v>321</v>
      </c>
    </row>
    <row r="18" spans="1:6" x14ac:dyDescent="0.2">
      <c r="A18" s="62">
        <v>2009</v>
      </c>
      <c r="B18" s="24">
        <v>742110600</v>
      </c>
      <c r="C18" s="33"/>
      <c r="D18" s="24">
        <v>507566</v>
      </c>
      <c r="E18" s="24">
        <v>1462</v>
      </c>
      <c r="F18" s="33"/>
    </row>
    <row r="19" spans="1:6" x14ac:dyDescent="0.2">
      <c r="A19" s="62">
        <v>2010</v>
      </c>
      <c r="B19" s="24">
        <v>757725514</v>
      </c>
      <c r="C19" s="33"/>
      <c r="D19" s="24">
        <v>525547</v>
      </c>
      <c r="E19" s="24">
        <v>1442</v>
      </c>
      <c r="F19" s="33"/>
    </row>
    <row r="20" spans="1:6" x14ac:dyDescent="0.2">
      <c r="A20" s="62">
        <v>2011</v>
      </c>
      <c r="B20" s="24">
        <v>797023975</v>
      </c>
      <c r="C20" s="257" t="s">
        <v>321</v>
      </c>
      <c r="D20" s="24">
        <v>547033</v>
      </c>
      <c r="E20" s="24">
        <v>1457</v>
      </c>
      <c r="F20" s="257" t="s">
        <v>321</v>
      </c>
    </row>
    <row r="21" spans="1:6" x14ac:dyDescent="0.2">
      <c r="A21" s="62">
        <v>2012</v>
      </c>
      <c r="B21" s="24">
        <v>808048451</v>
      </c>
      <c r="C21" s="33"/>
      <c r="D21" s="24">
        <v>561948</v>
      </c>
      <c r="E21" s="24">
        <v>1437.9416796571925</v>
      </c>
      <c r="F21" s="33"/>
    </row>
    <row r="22" spans="1:6" x14ac:dyDescent="0.2">
      <c r="A22" s="62">
        <v>2013</v>
      </c>
      <c r="B22" s="24">
        <v>810917728</v>
      </c>
      <c r="C22" s="33"/>
      <c r="D22" s="24">
        <v>571800</v>
      </c>
      <c r="E22" s="24">
        <v>1418.1842042672263</v>
      </c>
      <c r="F22" s="33"/>
    </row>
    <row r="23" spans="1:6" x14ac:dyDescent="0.2">
      <c r="A23" s="62">
        <v>2014</v>
      </c>
      <c r="B23" s="24">
        <v>830330963.4000001</v>
      </c>
      <c r="C23" s="33"/>
      <c r="D23" s="24">
        <v>587802</v>
      </c>
      <c r="E23" s="24">
        <v>1412.6031612685906</v>
      </c>
      <c r="F23" s="33"/>
    </row>
    <row r="24" spans="1:6" x14ac:dyDescent="0.2">
      <c r="A24" s="62">
        <v>2015</v>
      </c>
      <c r="B24" s="24">
        <v>850273283.50000012</v>
      </c>
      <c r="C24" s="33"/>
      <c r="D24" s="24">
        <v>605470</v>
      </c>
      <c r="E24" s="24">
        <v>1404.3194270566669</v>
      </c>
      <c r="F24" s="33"/>
    </row>
    <row r="25" spans="1:6" x14ac:dyDescent="0.2">
      <c r="A25" s="62">
        <v>2016</v>
      </c>
      <c r="B25" s="24">
        <v>880672465.60000014</v>
      </c>
      <c r="C25" s="33"/>
      <c r="D25" s="24">
        <v>630096</v>
      </c>
      <c r="E25" s="24">
        <v>1397.6798227571674</v>
      </c>
      <c r="F25" s="33"/>
    </row>
    <row r="26" spans="1:6" x14ac:dyDescent="0.2">
      <c r="A26" s="62">
        <v>2017</v>
      </c>
      <c r="B26" s="24">
        <v>906673343.5999999</v>
      </c>
      <c r="C26" s="33"/>
      <c r="D26" s="24">
        <v>655881</v>
      </c>
      <c r="E26" s="24">
        <v>1382.3747655443592</v>
      </c>
      <c r="F26" s="33"/>
    </row>
    <row r="27" spans="1:6" x14ac:dyDescent="0.2">
      <c r="A27" s="62">
        <v>2018</v>
      </c>
      <c r="B27" s="24">
        <v>939618081</v>
      </c>
      <c r="C27" s="33"/>
      <c r="D27" s="24">
        <v>680384</v>
      </c>
      <c r="E27" s="24">
        <v>1381.0114303099426</v>
      </c>
      <c r="F27" s="33"/>
    </row>
    <row r="28" spans="1:6" x14ac:dyDescent="0.2">
      <c r="A28" s="62">
        <v>2019</v>
      </c>
      <c r="B28" s="24">
        <v>932735513</v>
      </c>
      <c r="C28" s="33"/>
      <c r="D28" s="24">
        <v>696742</v>
      </c>
      <c r="E28" s="24">
        <v>1338.7100433158903</v>
      </c>
      <c r="F28" s="33"/>
    </row>
    <row r="29" spans="1:6" x14ac:dyDescent="0.2">
      <c r="A29" s="87">
        <v>2020</v>
      </c>
      <c r="B29" s="182">
        <v>943099242.19999993</v>
      </c>
      <c r="C29" s="255"/>
      <c r="D29" s="182">
        <v>690216</v>
      </c>
      <c r="E29" s="182">
        <f>B29/D29</f>
        <v>1366.3827587306002</v>
      </c>
      <c r="F29" s="255"/>
    </row>
    <row r="30" spans="1:6" x14ac:dyDescent="0.2">
      <c r="A30" s="35" t="s">
        <v>244</v>
      </c>
    </row>
    <row r="34" spans="1:19" s="35" customFormat="1" ht="12.75" customHeight="1" x14ac:dyDescent="0.2">
      <c r="A34" s="66" t="s">
        <v>241</v>
      </c>
      <c r="B34" s="16"/>
      <c r="C34" s="34"/>
      <c r="D34" s="16"/>
      <c r="E34" s="16"/>
      <c r="F34" s="22"/>
      <c r="P34" s="29"/>
      <c r="Q34" s="29"/>
      <c r="R34" s="29"/>
      <c r="S34" s="29"/>
    </row>
    <row r="35" spans="1:19" s="35" customFormat="1" ht="12.75" customHeight="1" x14ac:dyDescent="0.2">
      <c r="A35" s="204" t="s">
        <v>242</v>
      </c>
      <c r="B35" s="205"/>
      <c r="C35" s="252"/>
      <c r="D35" s="205"/>
      <c r="E35" s="205"/>
      <c r="F35" s="22"/>
      <c r="P35" s="29"/>
      <c r="Q35" s="29"/>
      <c r="R35" s="29"/>
      <c r="S35" s="29"/>
    </row>
    <row r="36" spans="1:19" s="35" customFormat="1" ht="12.75" customHeight="1" x14ac:dyDescent="0.2">
      <c r="A36" s="126" t="s">
        <v>236</v>
      </c>
      <c r="B36" s="16"/>
      <c r="C36" s="34"/>
      <c r="D36" s="16"/>
      <c r="E36" s="16"/>
      <c r="F36" s="22"/>
      <c r="P36" s="29"/>
      <c r="Q36" s="29"/>
      <c r="R36" s="29"/>
      <c r="S36" s="29"/>
    </row>
    <row r="37" spans="1:19" s="35" customFormat="1" ht="12.75" customHeight="1" x14ac:dyDescent="0.2">
      <c r="A37" s="126" t="s">
        <v>237</v>
      </c>
      <c r="B37" s="16"/>
      <c r="C37" s="34"/>
      <c r="D37" s="16"/>
      <c r="E37" s="16"/>
      <c r="F37" s="22"/>
      <c r="P37" s="29"/>
      <c r="Q37" s="29"/>
      <c r="R37" s="29"/>
      <c r="S37" s="29"/>
    </row>
    <row r="38" spans="1:19" x14ac:dyDescent="0.2">
      <c r="A38" s="179"/>
      <c r="B38" s="179"/>
      <c r="C38" s="253"/>
      <c r="D38" s="179"/>
      <c r="E38" s="179"/>
    </row>
    <row r="39" spans="1:19" x14ac:dyDescent="0.2">
      <c r="A39" s="91" t="s">
        <v>0</v>
      </c>
      <c r="B39" s="180" t="s">
        <v>220</v>
      </c>
      <c r="C39" s="254"/>
      <c r="D39" s="180" t="s">
        <v>245</v>
      </c>
      <c r="E39" s="180" t="s">
        <v>221</v>
      </c>
    </row>
    <row r="40" spans="1:19" x14ac:dyDescent="0.2">
      <c r="A40" s="181">
        <v>1999</v>
      </c>
      <c r="B40" s="73">
        <v>387529952.69999999</v>
      </c>
      <c r="C40" s="95"/>
      <c r="D40" s="73">
        <v>91088</v>
      </c>
      <c r="E40" s="73">
        <v>4254.4567088968906</v>
      </c>
    </row>
    <row r="41" spans="1:19" x14ac:dyDescent="0.2">
      <c r="A41" s="62">
        <v>2000</v>
      </c>
      <c r="B41" s="24">
        <v>407949959.09999996</v>
      </c>
      <c r="C41" s="33"/>
      <c r="D41" s="24">
        <v>92349</v>
      </c>
      <c r="E41" s="24">
        <v>4417.4810674723058</v>
      </c>
    </row>
    <row r="42" spans="1:19" x14ac:dyDescent="0.2">
      <c r="A42" s="62">
        <v>2001</v>
      </c>
      <c r="B42" s="24">
        <v>404401727.10000002</v>
      </c>
      <c r="C42" s="33"/>
      <c r="D42" s="24">
        <v>93203</v>
      </c>
      <c r="E42" s="24">
        <v>4338.9346598285465</v>
      </c>
    </row>
    <row r="43" spans="1:19" x14ac:dyDescent="0.2">
      <c r="A43" s="62">
        <v>2002</v>
      </c>
      <c r="B43" s="24">
        <v>400458597.80000007</v>
      </c>
      <c r="C43" s="33"/>
      <c r="D43" s="24">
        <v>93717</v>
      </c>
      <c r="E43" s="24">
        <v>4273.0624945314094</v>
      </c>
    </row>
    <row r="44" spans="1:19" x14ac:dyDescent="0.2">
      <c r="A44" s="62">
        <v>2003</v>
      </c>
      <c r="B44" s="24">
        <v>402120426.30000001</v>
      </c>
      <c r="C44" s="33"/>
      <c r="D44" s="24">
        <v>92752</v>
      </c>
      <c r="E44" s="24">
        <v>4335.4367161894088</v>
      </c>
    </row>
    <row r="45" spans="1:19" x14ac:dyDescent="0.2">
      <c r="A45" s="62">
        <v>2004</v>
      </c>
      <c r="B45" s="24">
        <v>406208411.10000008</v>
      </c>
      <c r="C45" s="33"/>
      <c r="D45" s="24">
        <v>92807</v>
      </c>
      <c r="E45" s="24">
        <v>4376.9156539916175</v>
      </c>
    </row>
    <row r="46" spans="1:19" x14ac:dyDescent="0.2">
      <c r="A46" s="62">
        <v>2005</v>
      </c>
      <c r="B46" s="24">
        <v>417862383</v>
      </c>
      <c r="C46" s="33"/>
      <c r="D46" s="24">
        <v>93548</v>
      </c>
      <c r="E46" s="24">
        <v>4466.8232671997266</v>
      </c>
    </row>
    <row r="47" spans="1:19" x14ac:dyDescent="0.2">
      <c r="A47" s="62">
        <v>2006</v>
      </c>
      <c r="B47" s="24">
        <v>430717904.19999993</v>
      </c>
      <c r="C47" s="33"/>
      <c r="D47" s="24">
        <v>94702</v>
      </c>
      <c r="E47" s="24">
        <v>4548.13947118329</v>
      </c>
    </row>
    <row r="48" spans="1:19" x14ac:dyDescent="0.2">
      <c r="A48" s="62">
        <v>2007</v>
      </c>
      <c r="B48" s="24">
        <v>447498910.00000006</v>
      </c>
      <c r="C48" s="33"/>
      <c r="D48" s="24">
        <v>96277</v>
      </c>
      <c r="E48" s="24">
        <v>4648.0354601825984</v>
      </c>
    </row>
    <row r="49" spans="1:5" x14ac:dyDescent="0.2">
      <c r="A49" s="62">
        <v>2008</v>
      </c>
      <c r="B49" s="24">
        <v>446391725.19999999</v>
      </c>
      <c r="C49" s="33"/>
      <c r="D49" s="24">
        <v>97317</v>
      </c>
      <c r="E49" s="24">
        <v>4586.9860887614705</v>
      </c>
    </row>
    <row r="50" spans="1:5" x14ac:dyDescent="0.2">
      <c r="A50" s="62">
        <v>2009</v>
      </c>
      <c r="B50" s="24">
        <v>412813674.09999996</v>
      </c>
      <c r="C50" s="33"/>
      <c r="D50" s="24">
        <v>96187</v>
      </c>
      <c r="E50" s="24">
        <v>4291.7824040670776</v>
      </c>
    </row>
    <row r="51" spans="1:5" x14ac:dyDescent="0.2">
      <c r="A51" s="62">
        <v>2010</v>
      </c>
      <c r="B51" s="24">
        <v>416291188.89999998</v>
      </c>
      <c r="C51" s="33"/>
      <c r="D51" s="24">
        <v>97217</v>
      </c>
      <c r="E51" s="24">
        <v>4282.0822376744809</v>
      </c>
    </row>
    <row r="52" spans="1:5" x14ac:dyDescent="0.2">
      <c r="A52" s="62">
        <v>2011</v>
      </c>
      <c r="B52" s="24">
        <v>429105680</v>
      </c>
      <c r="C52" s="33"/>
      <c r="D52" s="24">
        <v>96850</v>
      </c>
      <c r="E52" s="24">
        <v>4430.6213732576152</v>
      </c>
    </row>
    <row r="53" spans="1:5" x14ac:dyDescent="0.2">
      <c r="A53" s="62">
        <v>2012</v>
      </c>
      <c r="B53" s="24">
        <v>411414014</v>
      </c>
      <c r="C53" s="33"/>
      <c r="D53" s="24">
        <v>97661</v>
      </c>
      <c r="E53" s="24">
        <v>4212.6745988675111</v>
      </c>
    </row>
    <row r="54" spans="1:5" x14ac:dyDescent="0.2">
      <c r="A54" s="62">
        <v>2013</v>
      </c>
      <c r="B54" s="24">
        <v>402097443</v>
      </c>
      <c r="C54" s="33"/>
      <c r="D54" s="24">
        <v>96749</v>
      </c>
      <c r="E54" s="24">
        <v>4156.088879471622</v>
      </c>
    </row>
    <row r="55" spans="1:5" x14ac:dyDescent="0.2">
      <c r="A55" s="62">
        <v>2014</v>
      </c>
      <c r="B55" s="24">
        <v>401650327.69999999</v>
      </c>
      <c r="C55" s="33"/>
      <c r="D55" s="24">
        <v>97364</v>
      </c>
      <c r="E55" s="24">
        <v>4125.2447280308943</v>
      </c>
    </row>
    <row r="56" spans="1:5" x14ac:dyDescent="0.2">
      <c r="A56" s="62">
        <v>2015</v>
      </c>
      <c r="B56" s="24">
        <v>403178550.59999996</v>
      </c>
      <c r="C56" s="33"/>
      <c r="D56" s="24">
        <v>97469</v>
      </c>
      <c r="E56" s="24">
        <v>4136.4798099908685</v>
      </c>
    </row>
    <row r="57" spans="1:5" x14ac:dyDescent="0.2">
      <c r="A57" s="62">
        <v>2016</v>
      </c>
      <c r="B57" s="24">
        <v>408689185.09999996</v>
      </c>
      <c r="C57" s="33"/>
      <c r="D57" s="24">
        <v>98746</v>
      </c>
      <c r="E57" s="24">
        <v>4138.7923065238083</v>
      </c>
    </row>
    <row r="58" spans="1:5" x14ac:dyDescent="0.2">
      <c r="A58" s="62">
        <v>2017</v>
      </c>
      <c r="B58" s="24">
        <v>417208858.00000006</v>
      </c>
      <c r="C58" s="33"/>
      <c r="D58" s="24">
        <v>100233</v>
      </c>
      <c r="E58" s="24">
        <v>4162.3902108088159</v>
      </c>
    </row>
    <row r="59" spans="1:5" x14ac:dyDescent="0.2">
      <c r="A59" s="62">
        <v>2018</v>
      </c>
      <c r="B59" s="24">
        <v>421093690</v>
      </c>
      <c r="C59" s="33"/>
      <c r="D59" s="24">
        <v>101773</v>
      </c>
      <c r="E59" s="24">
        <v>4137.5776482957172</v>
      </c>
    </row>
    <row r="60" spans="1:5" x14ac:dyDescent="0.2">
      <c r="A60" s="62">
        <v>2019</v>
      </c>
      <c r="B60" s="24">
        <v>417605755</v>
      </c>
      <c r="C60" s="33"/>
      <c r="D60" s="24">
        <v>102922</v>
      </c>
      <c r="E60" s="24">
        <v>4057.4974738151222</v>
      </c>
    </row>
    <row r="61" spans="1:5" x14ac:dyDescent="0.2">
      <c r="A61" s="87">
        <v>2020</v>
      </c>
      <c r="B61" s="182">
        <v>411537668.69999999</v>
      </c>
      <c r="C61" s="255"/>
      <c r="D61" s="182">
        <v>101831</v>
      </c>
      <c r="E61" s="182">
        <f>B61/D61</f>
        <v>4041.3790368355412</v>
      </c>
    </row>
    <row r="62" spans="1:5" x14ac:dyDescent="0.2">
      <c r="A62" s="35" t="s">
        <v>246</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65537" r:id="rId4">
          <objectPr defaultSize="0" autoLine="0" autoPict="0" r:id="rId5">
            <anchor moveWithCells="1">
              <from>
                <xdr:col>0</xdr:col>
                <xdr:colOff>47625</xdr:colOff>
                <xdr:row>30</xdr:row>
                <xdr:rowOff>0</xdr:rowOff>
              </from>
              <to>
                <xdr:col>1</xdr:col>
                <xdr:colOff>581025</xdr:colOff>
                <xdr:row>31</xdr:row>
                <xdr:rowOff>66675</xdr:rowOff>
              </to>
            </anchor>
          </objectPr>
        </oleObject>
      </mc:Choice>
      <mc:Fallback>
        <oleObject progId="Paint.Picture" shapeId="65537" r:id="rId4"/>
      </mc:Fallback>
    </mc:AlternateContent>
    <mc:AlternateContent xmlns:mc="http://schemas.openxmlformats.org/markup-compatibility/2006">
      <mc:Choice Requires="x14">
        <oleObject progId="Paint.Picture" shapeId="65538" r:id="rId6">
          <objectPr defaultSize="0" autoLine="0" autoPict="0" r:id="rId5">
            <anchor moveWithCells="1">
              <from>
                <xdr:col>0</xdr:col>
                <xdr:colOff>47625</xdr:colOff>
                <xdr:row>62</xdr:row>
                <xdr:rowOff>0</xdr:rowOff>
              </from>
              <to>
                <xdr:col>1</xdr:col>
                <xdr:colOff>581025</xdr:colOff>
                <xdr:row>63</xdr:row>
                <xdr:rowOff>66675</xdr:rowOff>
              </to>
            </anchor>
          </objectPr>
        </oleObject>
      </mc:Choice>
      <mc:Fallback>
        <oleObject progId="Paint.Picture" shapeId="6553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5"/>
  <sheetViews>
    <sheetView showGridLines="0" topLeftCell="A22" zoomScaleNormal="100" workbookViewId="0">
      <selection activeCell="I75" sqref="I75"/>
    </sheetView>
  </sheetViews>
  <sheetFormatPr defaultColWidth="9.140625" defaultRowHeight="12.75" customHeight="1" x14ac:dyDescent="0.2"/>
  <cols>
    <col min="1" max="1" width="21.28515625" style="6" customWidth="1"/>
    <col min="2" max="2" width="16.42578125" style="2" customWidth="1"/>
    <col min="3" max="3" width="17.5703125" style="2" customWidth="1"/>
    <col min="4" max="4" width="16.28515625" style="2" customWidth="1"/>
    <col min="5" max="5" width="3.28515625" style="2" customWidth="1"/>
    <col min="6" max="8" width="10.7109375" style="2" customWidth="1"/>
    <col min="9" max="9" width="5.140625" style="2" customWidth="1"/>
    <col min="10" max="12" width="10.7109375" style="2" customWidth="1"/>
    <col min="13" max="13" width="9.42578125" style="2" customWidth="1"/>
    <col min="14" max="14" width="10.140625" style="207" customWidth="1"/>
    <col min="15" max="15" width="12" style="2" customWidth="1"/>
    <col min="16" max="17" width="16.7109375" customWidth="1"/>
    <col min="18" max="18" width="12" customWidth="1"/>
    <col min="19" max="19" width="12.28515625" customWidth="1"/>
    <col min="24" max="16384" width="9.140625" style="2"/>
  </cols>
  <sheetData>
    <row r="1" spans="1:25" s="35" customFormat="1" ht="12.75" customHeight="1" x14ac:dyDescent="0.2">
      <c r="A1" s="22"/>
      <c r="N1" s="207"/>
      <c r="O1" s="2"/>
      <c r="P1"/>
      <c r="Q1"/>
      <c r="R1"/>
      <c r="S1"/>
      <c r="T1"/>
      <c r="U1"/>
      <c r="V1"/>
      <c r="W1"/>
    </row>
    <row r="2" spans="1:25" ht="12.75" customHeight="1" x14ac:dyDescent="0.2">
      <c r="A2" s="66" t="s">
        <v>151</v>
      </c>
      <c r="B2" s="16"/>
      <c r="C2" s="16"/>
      <c r="D2" s="16"/>
      <c r="E2" s="16"/>
      <c r="F2" s="16"/>
      <c r="G2" s="16"/>
      <c r="H2" s="16"/>
      <c r="I2" s="16"/>
    </row>
    <row r="3" spans="1:25" ht="12.75" customHeight="1" x14ac:dyDescent="0.2">
      <c r="A3" s="4" t="s">
        <v>258</v>
      </c>
      <c r="B3" s="16"/>
      <c r="C3" s="16"/>
      <c r="D3" s="16"/>
      <c r="E3" s="16"/>
      <c r="F3" s="16"/>
      <c r="G3" s="16"/>
      <c r="H3" s="16"/>
      <c r="I3" s="16"/>
    </row>
    <row r="4" spans="1:25" ht="12.75" customHeight="1" x14ac:dyDescent="0.2">
      <c r="A4" s="126" t="s">
        <v>259</v>
      </c>
      <c r="B4" s="16"/>
      <c r="C4" s="16"/>
      <c r="D4" s="16"/>
      <c r="E4" s="16"/>
      <c r="F4" s="16"/>
      <c r="G4" s="16"/>
      <c r="H4" s="16"/>
      <c r="I4" s="16"/>
    </row>
    <row r="5" spans="1:25" ht="12.75" customHeight="1" x14ac:dyDescent="0.2">
      <c r="A5" s="13"/>
      <c r="B5" s="40"/>
      <c r="C5" s="40"/>
      <c r="D5" s="40"/>
      <c r="E5" s="40"/>
      <c r="F5" s="40"/>
      <c r="G5" s="40"/>
      <c r="H5" s="40"/>
      <c r="I5" s="40"/>
      <c r="J5" s="13"/>
      <c r="K5" s="13"/>
      <c r="L5" s="13"/>
      <c r="M5" s="13"/>
      <c r="N5" s="208"/>
    </row>
    <row r="6" spans="1:25" ht="12.75" customHeight="1" x14ac:dyDescent="0.2">
      <c r="B6" s="250" t="s">
        <v>69</v>
      </c>
      <c r="C6" s="250"/>
      <c r="D6" s="250"/>
      <c r="E6" s="6"/>
      <c r="F6" s="250" t="s">
        <v>70</v>
      </c>
      <c r="G6" s="250"/>
      <c r="H6" s="250"/>
      <c r="I6" s="6"/>
      <c r="J6" s="250" t="s">
        <v>14</v>
      </c>
      <c r="K6" s="250"/>
      <c r="L6" s="250"/>
      <c r="M6" s="187"/>
      <c r="N6" s="151" t="s">
        <v>222</v>
      </c>
      <c r="O6" s="125"/>
      <c r="X6"/>
      <c r="Y6"/>
    </row>
    <row r="7" spans="1:25" ht="12.75" customHeight="1" x14ac:dyDescent="0.2">
      <c r="A7" s="2" t="s">
        <v>19</v>
      </c>
      <c r="B7" s="77" t="s">
        <v>66</v>
      </c>
      <c r="C7" s="56"/>
      <c r="D7" s="56"/>
      <c r="E7" s="5"/>
      <c r="F7" s="46"/>
      <c r="G7" s="46"/>
      <c r="H7" s="46"/>
      <c r="I7" s="25"/>
      <c r="J7" s="46"/>
      <c r="K7" s="46"/>
      <c r="L7" s="46"/>
      <c r="M7" s="215"/>
      <c r="N7" s="209" t="s">
        <v>224</v>
      </c>
      <c r="O7" s="61"/>
      <c r="X7"/>
      <c r="Y7"/>
    </row>
    <row r="8" spans="1:25" ht="12.75" customHeight="1" x14ac:dyDescent="0.2">
      <c r="A8" s="13" t="s">
        <v>21</v>
      </c>
      <c r="B8" s="78">
        <v>-3500</v>
      </c>
      <c r="C8" s="60" t="s">
        <v>25</v>
      </c>
      <c r="D8" s="60" t="s">
        <v>1</v>
      </c>
      <c r="E8" s="60"/>
      <c r="F8" s="78">
        <v>-3500</v>
      </c>
      <c r="G8" s="60" t="s">
        <v>25</v>
      </c>
      <c r="H8" s="60" t="s">
        <v>1</v>
      </c>
      <c r="I8" s="60"/>
      <c r="J8" s="78">
        <v>-3500</v>
      </c>
      <c r="K8" s="60" t="s">
        <v>25</v>
      </c>
      <c r="L8" s="60" t="s">
        <v>1</v>
      </c>
      <c r="M8" s="60"/>
      <c r="N8" s="194" t="s">
        <v>225</v>
      </c>
      <c r="X8"/>
      <c r="Y8"/>
    </row>
    <row r="9" spans="1:25" ht="12.75" customHeight="1" x14ac:dyDescent="0.2">
      <c r="A9" s="85" t="s">
        <v>256</v>
      </c>
      <c r="B9" s="24">
        <v>40202279.100000001</v>
      </c>
      <c r="C9" s="24">
        <v>10797359.5</v>
      </c>
      <c r="D9" s="24">
        <v>50999638.600000001</v>
      </c>
      <c r="E9" s="24"/>
      <c r="F9" s="24">
        <v>86891</v>
      </c>
      <c r="G9" s="24">
        <v>20442</v>
      </c>
      <c r="H9" s="24">
        <f>SUM(F9:G9)</f>
        <v>107333</v>
      </c>
      <c r="I9" s="24"/>
      <c r="J9" s="24">
        <f>B9/F9</f>
        <v>462.67483513827671</v>
      </c>
      <c r="K9" s="24">
        <f>C9/G9</f>
        <v>528.19486840817922</v>
      </c>
      <c r="L9" s="24">
        <f>D9/H9</f>
        <v>475.15338805400017</v>
      </c>
      <c r="M9" s="24"/>
      <c r="N9" s="24">
        <v>1.7348699999999999</v>
      </c>
      <c r="O9" s="44"/>
      <c r="X9"/>
      <c r="Y9"/>
    </row>
    <row r="10" spans="1:25" ht="12.75" customHeight="1" x14ac:dyDescent="0.2">
      <c r="A10" s="8">
        <v>2003</v>
      </c>
      <c r="B10" s="24">
        <v>7542136</v>
      </c>
      <c r="C10" s="24">
        <v>2047750.6</v>
      </c>
      <c r="D10" s="24">
        <v>9589886.5999999996</v>
      </c>
      <c r="E10" s="24"/>
      <c r="F10" s="24">
        <v>11100</v>
      </c>
      <c r="G10" s="24">
        <v>1654</v>
      </c>
      <c r="H10" s="24">
        <f t="shared" ref="H10:H27" si="0">SUM(F10:G10)</f>
        <v>12754</v>
      </c>
      <c r="I10" s="24"/>
      <c r="J10" s="24">
        <f t="shared" ref="J10:J27" si="1">B10/F10</f>
        <v>679.47171171171169</v>
      </c>
      <c r="K10" s="24">
        <f t="shared" ref="K10:K28" si="2">C10/G10</f>
        <v>1238.0596130592503</v>
      </c>
      <c r="L10" s="24">
        <f t="shared" ref="L10:L28" si="3">D10/H10</f>
        <v>751.91207464324918</v>
      </c>
      <c r="M10" s="24"/>
      <c r="N10" s="24">
        <v>2.6596769999999998</v>
      </c>
      <c r="O10" s="44"/>
      <c r="X10"/>
      <c r="Y10"/>
    </row>
    <row r="11" spans="1:25" ht="12.75" customHeight="1" x14ac:dyDescent="0.2">
      <c r="A11" s="8">
        <v>2004</v>
      </c>
      <c r="B11" s="24">
        <v>14915468.4</v>
      </c>
      <c r="C11" s="24">
        <v>2414131.1</v>
      </c>
      <c r="D11" s="24">
        <v>17329599.5</v>
      </c>
      <c r="E11" s="24"/>
      <c r="F11" s="24">
        <v>19622</v>
      </c>
      <c r="G11" s="24">
        <v>1722</v>
      </c>
      <c r="H11" s="24">
        <f t="shared" si="0"/>
        <v>21344</v>
      </c>
      <c r="I11" s="24"/>
      <c r="J11" s="24">
        <f t="shared" si="1"/>
        <v>760.1400672714301</v>
      </c>
      <c r="K11" s="24">
        <f t="shared" si="2"/>
        <v>1401.9344367015099</v>
      </c>
      <c r="L11" s="24">
        <f t="shared" si="3"/>
        <v>811.91901705397299</v>
      </c>
      <c r="M11" s="24"/>
      <c r="N11" s="24">
        <v>2.7786970000000002</v>
      </c>
      <c r="O11" s="44"/>
      <c r="X11"/>
      <c r="Y11"/>
    </row>
    <row r="12" spans="1:25" ht="12.75" customHeight="1" x14ac:dyDescent="0.2">
      <c r="A12" s="8">
        <v>2005</v>
      </c>
      <c r="B12" s="24">
        <v>10827638.4</v>
      </c>
      <c r="C12" s="24">
        <v>4314420.5</v>
      </c>
      <c r="D12" s="24">
        <v>15142058.9</v>
      </c>
      <c r="E12" s="24"/>
      <c r="F12" s="24">
        <v>12761</v>
      </c>
      <c r="G12" s="24">
        <v>2217</v>
      </c>
      <c r="H12" s="24">
        <f t="shared" si="0"/>
        <v>14978</v>
      </c>
      <c r="I12" s="24"/>
      <c r="J12" s="24">
        <f t="shared" si="1"/>
        <v>848.49450670010185</v>
      </c>
      <c r="K12" s="24">
        <f t="shared" si="2"/>
        <v>1946.0624718087506</v>
      </c>
      <c r="L12" s="24">
        <f t="shared" si="3"/>
        <v>1010.9533248764856</v>
      </c>
      <c r="M12" s="24"/>
      <c r="N12" s="24">
        <v>3.4584100000000002</v>
      </c>
      <c r="O12" s="44"/>
      <c r="X12"/>
      <c r="Y12"/>
    </row>
    <row r="13" spans="1:25" ht="12.75" customHeight="1" x14ac:dyDescent="0.2">
      <c r="A13" s="8">
        <v>2006</v>
      </c>
      <c r="B13" s="24">
        <v>19413908.899999999</v>
      </c>
      <c r="C13" s="24">
        <v>5864810.4000000004</v>
      </c>
      <c r="D13" s="24">
        <v>25278719.300000001</v>
      </c>
      <c r="E13" s="24"/>
      <c r="F13" s="24">
        <v>20481</v>
      </c>
      <c r="G13" s="24">
        <v>2807</v>
      </c>
      <c r="H13" s="24">
        <f t="shared" si="0"/>
        <v>23288</v>
      </c>
      <c r="I13" s="24"/>
      <c r="J13" s="24">
        <f t="shared" si="1"/>
        <v>947.89848640203104</v>
      </c>
      <c r="K13" s="24">
        <f t="shared" si="2"/>
        <v>2089.3517634485215</v>
      </c>
      <c r="L13" s="24">
        <f t="shared" si="3"/>
        <v>1085.4826219512195</v>
      </c>
      <c r="M13" s="24"/>
      <c r="N13" s="24">
        <v>3.5258560000000001</v>
      </c>
      <c r="O13" s="44"/>
      <c r="X13"/>
      <c r="Y13"/>
    </row>
    <row r="14" spans="1:25" ht="12.75" customHeight="1" x14ac:dyDescent="0.2">
      <c r="A14" s="8">
        <v>2007</v>
      </c>
      <c r="B14" s="24">
        <v>27446489.699999999</v>
      </c>
      <c r="C14" s="24">
        <v>8487609.1999999993</v>
      </c>
      <c r="D14" s="24">
        <v>35934098.899999999</v>
      </c>
      <c r="E14" s="24"/>
      <c r="F14" s="24">
        <v>26458</v>
      </c>
      <c r="G14" s="24">
        <v>3652</v>
      </c>
      <c r="H14" s="24">
        <f t="shared" si="0"/>
        <v>30110</v>
      </c>
      <c r="I14" s="24"/>
      <c r="J14" s="24">
        <f t="shared" si="1"/>
        <v>1037.3607113160481</v>
      </c>
      <c r="K14" s="24">
        <f t="shared" si="2"/>
        <v>2324.0989047097478</v>
      </c>
      <c r="L14" s="24">
        <f t="shared" si="3"/>
        <v>1193.4273962138823</v>
      </c>
      <c r="M14" s="24"/>
      <c r="N14" s="24">
        <v>3.7540179999999999</v>
      </c>
      <c r="O14" s="44"/>
      <c r="X14"/>
      <c r="Y14"/>
    </row>
    <row r="15" spans="1:25" ht="12.75" customHeight="1" x14ac:dyDescent="0.2">
      <c r="A15" s="8">
        <v>2008</v>
      </c>
      <c r="B15" s="24">
        <v>33587913.600000001</v>
      </c>
      <c r="C15" s="24">
        <v>11399505.300000001</v>
      </c>
      <c r="D15" s="24">
        <v>44987418.899999999</v>
      </c>
      <c r="E15" s="24"/>
      <c r="F15" s="24">
        <v>30551</v>
      </c>
      <c r="G15" s="24">
        <v>4292</v>
      </c>
      <c r="H15" s="24">
        <f t="shared" si="0"/>
        <v>34843</v>
      </c>
      <c r="I15" s="24"/>
      <c r="J15" s="24">
        <f t="shared" si="1"/>
        <v>1099.4047199764329</v>
      </c>
      <c r="K15" s="24">
        <f t="shared" si="2"/>
        <v>2655.9891192917057</v>
      </c>
      <c r="L15" s="24">
        <f t="shared" si="3"/>
        <v>1291.146540194587</v>
      </c>
      <c r="M15" s="24"/>
      <c r="N15" s="24">
        <v>3.994999</v>
      </c>
      <c r="O15" s="44"/>
      <c r="X15"/>
      <c r="Y15"/>
    </row>
    <row r="16" spans="1:25" ht="12.75" customHeight="1" x14ac:dyDescent="0.2">
      <c r="A16" s="8">
        <v>2009</v>
      </c>
      <c r="B16" s="24">
        <v>18783335.199999999</v>
      </c>
      <c r="C16" s="24">
        <v>9953862.6999999993</v>
      </c>
      <c r="D16" s="24">
        <v>28737197.899999999</v>
      </c>
      <c r="E16" s="24"/>
      <c r="F16" s="24">
        <v>16217</v>
      </c>
      <c r="G16" s="24">
        <v>3404</v>
      </c>
      <c r="H16" s="24">
        <f t="shared" si="0"/>
        <v>19621</v>
      </c>
      <c r="I16" s="24"/>
      <c r="J16" s="24">
        <f t="shared" si="1"/>
        <v>1158.2496885983844</v>
      </c>
      <c r="K16" s="24">
        <f t="shared" si="2"/>
        <v>2924.1664806110457</v>
      </c>
      <c r="L16" s="24">
        <f t="shared" si="3"/>
        <v>1464.6143366800875</v>
      </c>
      <c r="M16" s="24"/>
      <c r="N16" s="24">
        <v>4.4532990000000003</v>
      </c>
      <c r="O16" s="44"/>
      <c r="X16"/>
      <c r="Y16"/>
    </row>
    <row r="17" spans="1:25" ht="12.75" customHeight="1" x14ac:dyDescent="0.2">
      <c r="A17" s="8">
        <v>2010</v>
      </c>
      <c r="B17" s="24">
        <v>44608448.200000003</v>
      </c>
      <c r="C17" s="24">
        <v>9124015.3000000007</v>
      </c>
      <c r="D17" s="24">
        <v>53732463.5</v>
      </c>
      <c r="E17" s="24"/>
      <c r="F17" s="24">
        <v>34398</v>
      </c>
      <c r="G17" s="24">
        <v>2887</v>
      </c>
      <c r="H17" s="24">
        <f t="shared" si="0"/>
        <v>37285</v>
      </c>
      <c r="I17" s="24"/>
      <c r="J17" s="24">
        <f t="shared" si="1"/>
        <v>1296.8326123611839</v>
      </c>
      <c r="K17" s="24">
        <f t="shared" si="2"/>
        <v>3160.3793903706273</v>
      </c>
      <c r="L17" s="24">
        <f t="shared" si="3"/>
        <v>1441.1281614590318</v>
      </c>
      <c r="M17" s="24"/>
      <c r="N17" s="24">
        <v>4.2949849999999996</v>
      </c>
      <c r="O17" s="44"/>
      <c r="X17"/>
      <c r="Y17"/>
    </row>
    <row r="18" spans="1:25" ht="12.75" customHeight="1" x14ac:dyDescent="0.2">
      <c r="A18" s="8">
        <v>2011</v>
      </c>
      <c r="B18" s="24">
        <v>59764513.799999997</v>
      </c>
      <c r="C18" s="24">
        <v>16809973.199999999</v>
      </c>
      <c r="D18" s="24">
        <v>76574487</v>
      </c>
      <c r="E18" s="24"/>
      <c r="F18" s="24">
        <v>43100</v>
      </c>
      <c r="G18" s="24">
        <v>4460</v>
      </c>
      <c r="H18" s="24">
        <f t="shared" si="0"/>
        <v>47560</v>
      </c>
      <c r="I18" s="24"/>
      <c r="J18" s="24">
        <f t="shared" si="1"/>
        <v>1386.6476519721577</v>
      </c>
      <c r="K18" s="24">
        <f t="shared" si="2"/>
        <v>3769.0522869955157</v>
      </c>
      <c r="L18" s="24">
        <f t="shared" si="3"/>
        <v>1610.0607022708159</v>
      </c>
      <c r="M18" s="24"/>
      <c r="N18" s="24">
        <v>4.7937909999999997</v>
      </c>
      <c r="O18" s="44"/>
      <c r="X18"/>
      <c r="Y18"/>
    </row>
    <row r="19" spans="1:25" ht="12.75" customHeight="1" x14ac:dyDescent="0.2">
      <c r="A19" s="8">
        <v>2012</v>
      </c>
      <c r="B19" s="24">
        <v>50273691</v>
      </c>
      <c r="C19" s="24">
        <v>20736945.100000001</v>
      </c>
      <c r="D19" s="24">
        <v>71010636.099999994</v>
      </c>
      <c r="E19" s="24"/>
      <c r="F19" s="24">
        <v>33908</v>
      </c>
      <c r="G19" s="24">
        <v>4810</v>
      </c>
      <c r="H19" s="24">
        <f t="shared" si="0"/>
        <v>38718</v>
      </c>
      <c r="I19" s="24"/>
      <c r="J19" s="24">
        <f t="shared" si="1"/>
        <v>1482.6498466438597</v>
      </c>
      <c r="K19" s="24">
        <f t="shared" si="2"/>
        <v>4311.2151975051975</v>
      </c>
      <c r="L19" s="24">
        <f t="shared" si="3"/>
        <v>1834.0471124541555</v>
      </c>
      <c r="M19" s="24"/>
      <c r="N19" s="24">
        <v>5.3968509999999998</v>
      </c>
      <c r="O19" s="44"/>
      <c r="X19"/>
      <c r="Y19"/>
    </row>
    <row r="20" spans="1:25" ht="12.75" customHeight="1" x14ac:dyDescent="0.2">
      <c r="A20" s="8">
        <v>2013</v>
      </c>
      <c r="B20" s="24">
        <v>52492789.700000003</v>
      </c>
      <c r="C20" s="24">
        <v>22580369.5</v>
      </c>
      <c r="D20" s="24">
        <v>75073159.200000003</v>
      </c>
      <c r="E20" s="24"/>
      <c r="F20" s="24">
        <v>33140</v>
      </c>
      <c r="G20" s="24">
        <v>4437</v>
      </c>
      <c r="H20" s="24">
        <f t="shared" si="0"/>
        <v>37577</v>
      </c>
      <c r="I20" s="24"/>
      <c r="J20" s="24">
        <f t="shared" si="1"/>
        <v>1583.9707211828606</v>
      </c>
      <c r="K20" s="24">
        <f t="shared" si="2"/>
        <v>5089.1073923822405</v>
      </c>
      <c r="L20" s="24">
        <f t="shared" si="3"/>
        <v>1997.8486627458287</v>
      </c>
      <c r="M20" s="24"/>
      <c r="N20" s="24">
        <v>5.8074770000000004</v>
      </c>
      <c r="O20" s="44"/>
      <c r="X20"/>
      <c r="Y20"/>
    </row>
    <row r="21" spans="1:25" ht="12.75" customHeight="1" x14ac:dyDescent="0.2">
      <c r="A21" s="8">
        <v>2014</v>
      </c>
      <c r="B21" s="24">
        <v>70003451.599999994</v>
      </c>
      <c r="C21" s="24">
        <v>30044264.300000001</v>
      </c>
      <c r="D21" s="24">
        <v>100047715.90000001</v>
      </c>
      <c r="E21" s="24"/>
      <c r="F21" s="24">
        <v>40899</v>
      </c>
      <c r="G21" s="24">
        <v>5529</v>
      </c>
      <c r="H21" s="24">
        <f t="shared" si="0"/>
        <v>46428</v>
      </c>
      <c r="I21" s="24"/>
      <c r="J21" s="24">
        <f t="shared" si="1"/>
        <v>1711.6176825839261</v>
      </c>
      <c r="K21" s="24">
        <f t="shared" si="2"/>
        <v>5433.9418158799062</v>
      </c>
      <c r="L21" s="24">
        <f t="shared" si="3"/>
        <v>2154.900402774188</v>
      </c>
      <c r="M21" s="24"/>
      <c r="N21" s="24">
        <v>6.2378879999999999</v>
      </c>
      <c r="O21" s="44"/>
      <c r="X21"/>
      <c r="Y21"/>
    </row>
    <row r="22" spans="1:25" ht="12.75" customHeight="1" x14ac:dyDescent="0.2">
      <c r="A22" s="8">
        <v>2015</v>
      </c>
      <c r="B22" s="24">
        <v>83606201.700000003</v>
      </c>
      <c r="C22" s="24">
        <v>46445855.799999997</v>
      </c>
      <c r="D22" s="24">
        <v>130052057.5</v>
      </c>
      <c r="E22" s="24"/>
      <c r="F22" s="24">
        <v>45796</v>
      </c>
      <c r="G22" s="24">
        <v>7323</v>
      </c>
      <c r="H22" s="24">
        <f t="shared" si="0"/>
        <v>53119</v>
      </c>
      <c r="I22" s="24"/>
      <c r="J22" s="24">
        <f t="shared" si="1"/>
        <v>1825.6223622150408</v>
      </c>
      <c r="K22" s="24">
        <f t="shared" si="2"/>
        <v>6342.4628977195134</v>
      </c>
      <c r="L22" s="24">
        <f t="shared" si="3"/>
        <v>2448.3152450159077</v>
      </c>
      <c r="M22" s="24"/>
      <c r="N22" s="24">
        <v>7.0377780000000003</v>
      </c>
      <c r="O22" s="44"/>
      <c r="X22"/>
      <c r="Y22"/>
    </row>
    <row r="23" spans="1:25" ht="12.75" customHeight="1" x14ac:dyDescent="0.2">
      <c r="A23" s="8">
        <v>2016</v>
      </c>
      <c r="B23" s="24">
        <v>103403811.59999999</v>
      </c>
      <c r="C23" s="24">
        <v>48335123.299999997</v>
      </c>
      <c r="D23" s="24">
        <v>151738934.90000001</v>
      </c>
      <c r="E23" s="24"/>
      <c r="F23" s="24">
        <v>54898</v>
      </c>
      <c r="G23" s="24">
        <v>7142</v>
      </c>
      <c r="H23" s="24">
        <f t="shared" si="0"/>
        <v>62040</v>
      </c>
      <c r="I23" s="24"/>
      <c r="J23" s="24">
        <f t="shared" si="1"/>
        <v>1883.5624540056103</v>
      </c>
      <c r="K23" s="24">
        <f t="shared" si="2"/>
        <v>6767.729389526743</v>
      </c>
      <c r="L23" s="24">
        <f t="shared" si="3"/>
        <v>2445.8242246937461</v>
      </c>
      <c r="M23" s="24"/>
      <c r="N23" s="24">
        <v>6.995012</v>
      </c>
      <c r="O23" s="44"/>
      <c r="X23"/>
      <c r="Y23"/>
    </row>
    <row r="24" spans="1:25" ht="12.75" customHeight="1" x14ac:dyDescent="0.2">
      <c r="A24" s="8">
        <v>2017</v>
      </c>
      <c r="B24" s="24">
        <v>119121822.8</v>
      </c>
      <c r="C24" s="24">
        <v>48893669.200000003</v>
      </c>
      <c r="D24" s="24">
        <v>168015492</v>
      </c>
      <c r="E24" s="24"/>
      <c r="F24" s="24">
        <v>57345</v>
      </c>
      <c r="G24" s="24">
        <v>7045</v>
      </c>
      <c r="H24" s="24">
        <f t="shared" si="0"/>
        <v>64390</v>
      </c>
      <c r="I24" s="24"/>
      <c r="J24" s="24">
        <f t="shared" si="1"/>
        <v>2077.2835085883685</v>
      </c>
      <c r="K24" s="24">
        <f t="shared" si="2"/>
        <v>6940.1943506032649</v>
      </c>
      <c r="L24" s="24">
        <f t="shared" si="3"/>
        <v>2609.3413884143501</v>
      </c>
      <c r="M24" s="24"/>
      <c r="N24" s="24">
        <v>7.348916</v>
      </c>
      <c r="O24" s="44"/>
      <c r="X24"/>
      <c r="Y24"/>
    </row>
    <row r="25" spans="1:25" ht="12.75" customHeight="1" x14ac:dyDescent="0.2">
      <c r="A25" s="8">
        <v>2018</v>
      </c>
      <c r="B25" s="24">
        <v>96869964.400000006</v>
      </c>
      <c r="C25" s="24">
        <v>56577785.899999999</v>
      </c>
      <c r="D25" s="24">
        <v>153447750.30000001</v>
      </c>
      <c r="E25" s="24"/>
      <c r="F25" s="24">
        <v>52652</v>
      </c>
      <c r="G25" s="24">
        <v>7412</v>
      </c>
      <c r="H25" s="24">
        <f t="shared" si="0"/>
        <v>60064</v>
      </c>
      <c r="I25" s="24"/>
      <c r="J25" s="24">
        <f t="shared" si="1"/>
        <v>1839.8154751956242</v>
      </c>
      <c r="K25" s="24">
        <f t="shared" si="2"/>
        <v>7633.2684700485697</v>
      </c>
      <c r="L25" s="24">
        <f t="shared" si="3"/>
        <v>2554.7374517181674</v>
      </c>
      <c r="M25" s="24"/>
      <c r="N25" s="24">
        <v>7.195722</v>
      </c>
      <c r="O25" s="44"/>
      <c r="X25"/>
      <c r="Y25"/>
    </row>
    <row r="26" spans="1:25" ht="12.75" customHeight="1" x14ac:dyDescent="0.2">
      <c r="A26" s="8">
        <v>2019</v>
      </c>
      <c r="B26" s="24">
        <v>77760148.599999994</v>
      </c>
      <c r="C26" s="24">
        <v>49634702.700000003</v>
      </c>
      <c r="D26" s="24">
        <v>127394851.3</v>
      </c>
      <c r="E26" s="24"/>
      <c r="F26" s="24">
        <v>49154</v>
      </c>
      <c r="G26" s="24">
        <v>7159</v>
      </c>
      <c r="H26" s="24">
        <f t="shared" si="0"/>
        <v>56313</v>
      </c>
      <c r="I26" s="24"/>
      <c r="J26" s="24">
        <f t="shared" si="1"/>
        <v>1581.9699027546078</v>
      </c>
      <c r="K26" s="24">
        <f t="shared" si="2"/>
        <v>6933.189370023747</v>
      </c>
      <c r="L26" s="24">
        <f t="shared" si="3"/>
        <v>2262.2636211887129</v>
      </c>
      <c r="M26" s="24"/>
      <c r="N26" s="24">
        <v>7.1864020000000002</v>
      </c>
      <c r="O26" s="44"/>
      <c r="X26"/>
      <c r="Y26"/>
    </row>
    <row r="27" spans="1:25" ht="12.75" customHeight="1" x14ac:dyDescent="0.2">
      <c r="A27" s="62" t="s">
        <v>257</v>
      </c>
      <c r="B27" s="24">
        <v>12475229.5</v>
      </c>
      <c r="C27" s="24">
        <v>7075515.1000000006</v>
      </c>
      <c r="D27" s="24">
        <v>19550744.599999998</v>
      </c>
      <c r="E27" s="24"/>
      <c r="F27" s="24">
        <v>20845</v>
      </c>
      <c r="G27" s="24">
        <v>3437</v>
      </c>
      <c r="H27" s="24">
        <f t="shared" si="0"/>
        <v>24282</v>
      </c>
      <c r="I27" s="24"/>
      <c r="J27" s="24">
        <f t="shared" si="1"/>
        <v>598.47586951307267</v>
      </c>
      <c r="K27" s="24">
        <f t="shared" si="2"/>
        <v>2058.6311027058482</v>
      </c>
      <c r="L27" s="24">
        <f t="shared" si="3"/>
        <v>805.15380116959057</v>
      </c>
      <c r="M27" s="24"/>
      <c r="N27" s="24">
        <v>6.6837</v>
      </c>
      <c r="O27" s="44"/>
      <c r="X27"/>
      <c r="Y27"/>
    </row>
    <row r="28" spans="1:25" ht="12.75" customHeight="1" x14ac:dyDescent="0.2">
      <c r="A28" s="82" t="s">
        <v>10</v>
      </c>
      <c r="B28" s="88">
        <f>SUM(B9:B27)</f>
        <v>943099242.19999993</v>
      </c>
      <c r="C28" s="88">
        <f t="shared" ref="C28:H28" si="4">SUM(C9:C27)</f>
        <v>411537668.69999999</v>
      </c>
      <c r="D28" s="88">
        <f t="shared" si="4"/>
        <v>1354636910.8999999</v>
      </c>
      <c r="E28" s="88"/>
      <c r="F28" s="88">
        <f t="shared" si="4"/>
        <v>690216</v>
      </c>
      <c r="G28" s="88">
        <f t="shared" si="4"/>
        <v>101831</v>
      </c>
      <c r="H28" s="88">
        <f t="shared" si="4"/>
        <v>792047</v>
      </c>
      <c r="I28" s="88"/>
      <c r="J28" s="88">
        <f>B28/F28</f>
        <v>1366.3827587306002</v>
      </c>
      <c r="K28" s="88">
        <f t="shared" si="2"/>
        <v>4041.3790368355412</v>
      </c>
      <c r="L28" s="88">
        <f t="shared" si="3"/>
        <v>1710.2986450299034</v>
      </c>
      <c r="M28" s="88"/>
      <c r="N28" s="88">
        <v>5.33969</v>
      </c>
      <c r="O28" s="44"/>
      <c r="X28"/>
      <c r="Y28"/>
    </row>
    <row r="29" spans="1:25" s="11" customFormat="1" ht="12.75" customHeight="1" x14ac:dyDescent="0.2">
      <c r="A29" s="2" t="s">
        <v>68</v>
      </c>
      <c r="B29" s="2"/>
      <c r="C29" s="2"/>
      <c r="D29" s="2"/>
      <c r="E29" s="2"/>
      <c r="F29" s="2"/>
      <c r="G29" s="2"/>
      <c r="H29" s="2"/>
      <c r="I29" s="2"/>
      <c r="J29" s="2"/>
      <c r="K29" s="2"/>
      <c r="L29" s="2"/>
      <c r="M29" s="2"/>
      <c r="N29" s="213"/>
      <c r="O29" s="44"/>
      <c r="P29"/>
      <c r="Q29"/>
      <c r="R29"/>
      <c r="S29"/>
      <c r="T29"/>
      <c r="U29"/>
      <c r="V29"/>
      <c r="W29"/>
      <c r="X29"/>
      <c r="Y29"/>
    </row>
    <row r="30" spans="1:25" ht="12.75" customHeight="1" x14ac:dyDescent="0.2">
      <c r="A30" s="14"/>
      <c r="X30"/>
      <c r="Y30"/>
    </row>
    <row r="31" spans="1:25" ht="12.75" customHeight="1" x14ac:dyDescent="0.2">
      <c r="D31" s="89"/>
      <c r="E31" s="89"/>
      <c r="F31" s="7"/>
      <c r="G31" s="7"/>
      <c r="H31" s="7"/>
      <c r="I31" s="7"/>
      <c r="J31" s="12"/>
      <c r="K31" s="98"/>
      <c r="L31" s="98"/>
      <c r="M31"/>
      <c r="X31"/>
      <c r="Y31"/>
    </row>
    <row r="32" spans="1:25" customFormat="1" ht="12.75" customHeight="1" x14ac:dyDescent="0.2">
      <c r="A32" s="66" t="s">
        <v>152</v>
      </c>
      <c r="B32" s="16"/>
      <c r="C32" s="16"/>
      <c r="D32" s="16"/>
      <c r="E32" s="2"/>
      <c r="F32" s="2"/>
      <c r="G32" s="2"/>
      <c r="H32" s="2"/>
      <c r="I32" s="2"/>
      <c r="J32" s="121"/>
      <c r="K32" s="121"/>
      <c r="L32" s="121"/>
      <c r="M32" s="121"/>
      <c r="N32" s="207"/>
      <c r="O32" s="2"/>
    </row>
    <row r="33" spans="1:25" customFormat="1" ht="12.75" customHeight="1" x14ac:dyDescent="0.2">
      <c r="A33" s="204" t="s">
        <v>230</v>
      </c>
      <c r="B33" s="205"/>
      <c r="C33" s="205"/>
      <c r="D33" s="205"/>
      <c r="E33" s="207"/>
      <c r="F33" s="207"/>
      <c r="G33" s="2"/>
      <c r="H33" s="2"/>
      <c r="I33" s="2"/>
      <c r="J33" s="152"/>
      <c r="K33" s="152"/>
      <c r="L33" s="152"/>
      <c r="M33" s="152"/>
      <c r="N33" s="151"/>
      <c r="O33" s="2"/>
    </row>
    <row r="34" spans="1:25" ht="12.75" customHeight="1" x14ac:dyDescent="0.2">
      <c r="A34" s="126" t="s">
        <v>247</v>
      </c>
      <c r="B34" s="16"/>
      <c r="C34" s="16"/>
      <c r="D34" s="16"/>
      <c r="E34" s="16"/>
      <c r="F34" s="16"/>
      <c r="G34" s="16"/>
      <c r="H34" s="16"/>
      <c r="I34" s="16"/>
      <c r="X34"/>
      <c r="Y34"/>
    </row>
    <row r="35" spans="1:25" customFormat="1" ht="12.75" customHeight="1" x14ac:dyDescent="0.2">
      <c r="A35" s="13"/>
      <c r="B35" s="40"/>
      <c r="C35" s="40"/>
      <c r="D35" s="40"/>
      <c r="E35" s="13"/>
      <c r="F35" s="13"/>
      <c r="G35" s="13"/>
      <c r="H35" s="13"/>
      <c r="I35" s="13"/>
      <c r="J35" s="13"/>
      <c r="K35" s="13"/>
      <c r="L35" s="13"/>
      <c r="M35" s="183"/>
      <c r="N35" s="214"/>
      <c r="Q35" s="2"/>
      <c r="R35" s="2"/>
    </row>
    <row r="36" spans="1:25" customFormat="1" ht="12.75" customHeight="1" x14ac:dyDescent="0.2">
      <c r="A36" s="199" t="s">
        <v>227</v>
      </c>
      <c r="B36" s="250" t="s">
        <v>12</v>
      </c>
      <c r="C36" s="250"/>
      <c r="D36" s="250"/>
      <c r="E36" s="56"/>
      <c r="F36" s="251" t="s">
        <v>70</v>
      </c>
      <c r="G36" s="250"/>
      <c r="H36" s="250"/>
      <c r="I36" s="69"/>
      <c r="J36" s="250" t="s">
        <v>14</v>
      </c>
      <c r="K36" s="250"/>
      <c r="L36" s="250"/>
      <c r="M36" s="187"/>
      <c r="N36" s="214"/>
      <c r="Q36" s="2"/>
      <c r="R36" s="2"/>
    </row>
    <row r="37" spans="1:25" customFormat="1" ht="12.75" customHeight="1" x14ac:dyDescent="0.2">
      <c r="A37" s="195"/>
      <c r="B37" s="77" t="s">
        <v>66</v>
      </c>
      <c r="C37" s="56"/>
      <c r="D37" s="56"/>
      <c r="E37" s="196"/>
      <c r="F37" s="77" t="s">
        <v>66</v>
      </c>
      <c r="G37" s="56"/>
      <c r="H37" s="56"/>
      <c r="I37" s="186"/>
      <c r="J37" s="77" t="s">
        <v>66</v>
      </c>
      <c r="K37" s="56"/>
      <c r="L37" s="56"/>
      <c r="M37" s="196"/>
      <c r="N37" s="214"/>
      <c r="Q37" s="2"/>
      <c r="R37" s="2"/>
    </row>
    <row r="38" spans="1:25" customFormat="1" ht="12.75" customHeight="1" x14ac:dyDescent="0.2">
      <c r="A38" s="197"/>
      <c r="B38" s="78">
        <v>-3500</v>
      </c>
      <c r="C38" s="60" t="s">
        <v>25</v>
      </c>
      <c r="D38" s="60" t="s">
        <v>1</v>
      </c>
      <c r="E38" s="198"/>
      <c r="F38" s="78">
        <v>-3500</v>
      </c>
      <c r="G38" s="60" t="s">
        <v>25</v>
      </c>
      <c r="H38" s="60" t="s">
        <v>1</v>
      </c>
      <c r="I38" s="60"/>
      <c r="J38" s="78">
        <v>-3500</v>
      </c>
      <c r="K38" s="60" t="s">
        <v>25</v>
      </c>
      <c r="L38" s="60" t="s">
        <v>1</v>
      </c>
      <c r="M38" s="186"/>
      <c r="N38" s="214"/>
      <c r="Q38" s="2"/>
      <c r="R38" s="2"/>
    </row>
    <row r="39" spans="1:25" customFormat="1" ht="12.75" customHeight="1" x14ac:dyDescent="0.2">
      <c r="A39" s="159" t="s">
        <v>4</v>
      </c>
      <c r="B39" s="122">
        <v>803171594.60000002</v>
      </c>
      <c r="C39" s="122">
        <v>408875577.39999998</v>
      </c>
      <c r="D39" s="122">
        <f>B39+C39</f>
        <v>1212047172</v>
      </c>
      <c r="E39" s="2"/>
      <c r="F39" s="122">
        <v>542011</v>
      </c>
      <c r="G39" s="122">
        <v>95917</v>
      </c>
      <c r="H39" s="122">
        <f>F39+G39</f>
        <v>637928</v>
      </c>
      <c r="I39" s="2"/>
      <c r="J39" s="122">
        <f>B39/F39</f>
        <v>1481.8363365319155</v>
      </c>
      <c r="K39" s="122">
        <f>C39/G39</f>
        <v>4262.8061490663804</v>
      </c>
      <c r="L39" s="122">
        <f>D39/H39</f>
        <v>1899.9748749075131</v>
      </c>
      <c r="M39" s="185"/>
      <c r="N39" s="214"/>
      <c r="Q39" s="2"/>
      <c r="R39" s="130"/>
    </row>
    <row r="40" spans="1:25" customFormat="1" ht="12.75" customHeight="1" x14ac:dyDescent="0.2">
      <c r="A40" s="159" t="s">
        <v>228</v>
      </c>
      <c r="B40" s="122">
        <v>47938557.799999997</v>
      </c>
      <c r="C40" s="122">
        <v>336338414.39999998</v>
      </c>
      <c r="D40" s="122">
        <f t="shared" ref="D40:D42" si="5">B40+C40</f>
        <v>384276972.19999999</v>
      </c>
      <c r="E40" s="122"/>
      <c r="F40" s="122">
        <v>22894</v>
      </c>
      <c r="G40" s="122">
        <v>54516</v>
      </c>
      <c r="H40" s="122">
        <f t="shared" ref="H40:H42" si="6">F40+G40</f>
        <v>77410</v>
      </c>
      <c r="I40" s="122"/>
      <c r="J40" s="122">
        <f t="shared" ref="J40:J42" si="7">B40/F40</f>
        <v>2093.9354328645059</v>
      </c>
      <c r="K40" s="122">
        <f t="shared" ref="K40:K42" si="8">C40/G40</f>
        <v>6169.5358133392028</v>
      </c>
      <c r="L40" s="122">
        <f t="shared" ref="L40:L43" si="9">D40/H40</f>
        <v>4964.1773956853121</v>
      </c>
      <c r="M40" s="185"/>
      <c r="N40" s="214"/>
      <c r="Q40" s="2"/>
      <c r="R40" s="130"/>
    </row>
    <row r="41" spans="1:25" customFormat="1" ht="12.75" customHeight="1" x14ac:dyDescent="0.2">
      <c r="A41" s="159" t="s">
        <v>229</v>
      </c>
      <c r="B41" s="122">
        <f>B39-B40</f>
        <v>755233036.80000007</v>
      </c>
      <c r="C41" s="122">
        <f>C39-C40</f>
        <v>72537163</v>
      </c>
      <c r="D41" s="122">
        <f t="shared" si="5"/>
        <v>827770199.80000007</v>
      </c>
      <c r="E41" s="122"/>
      <c r="F41" s="122">
        <f>F39-F40</f>
        <v>519117</v>
      </c>
      <c r="G41" s="122">
        <f>G39-G40</f>
        <v>41401</v>
      </c>
      <c r="H41" s="122">
        <f t="shared" si="6"/>
        <v>560518</v>
      </c>
      <c r="I41" s="122"/>
      <c r="J41" s="122">
        <f t="shared" si="7"/>
        <v>1454.8416576609898</v>
      </c>
      <c r="K41" s="122">
        <f t="shared" si="8"/>
        <v>1752.0630661095142</v>
      </c>
      <c r="L41" s="122">
        <f t="shared" si="9"/>
        <v>1476.7950356634401</v>
      </c>
      <c r="M41" s="185"/>
      <c r="N41" s="214"/>
      <c r="Q41" s="2"/>
      <c r="R41" s="130"/>
    </row>
    <row r="42" spans="1:25" customFormat="1" ht="12.75" customHeight="1" x14ac:dyDescent="0.2">
      <c r="A42" s="159" t="s">
        <v>3</v>
      </c>
      <c r="B42" s="122">
        <v>139927647.59999999</v>
      </c>
      <c r="C42" s="122">
        <v>2662091.2999999998</v>
      </c>
      <c r="D42" s="122">
        <f t="shared" si="5"/>
        <v>142589738.90000001</v>
      </c>
      <c r="E42" s="122"/>
      <c r="F42" s="122">
        <v>148205</v>
      </c>
      <c r="G42" s="122">
        <v>5914</v>
      </c>
      <c r="H42" s="122">
        <f t="shared" si="6"/>
        <v>154119</v>
      </c>
      <c r="I42" s="122"/>
      <c r="J42" s="122">
        <f t="shared" si="7"/>
        <v>944.1493040045882</v>
      </c>
      <c r="K42" s="122">
        <f t="shared" si="8"/>
        <v>450.13380114981396</v>
      </c>
      <c r="L42" s="122">
        <f t="shared" si="9"/>
        <v>925.19247399736571</v>
      </c>
      <c r="M42" s="185"/>
      <c r="N42" s="214"/>
      <c r="Q42" s="2"/>
      <c r="R42" s="2"/>
    </row>
    <row r="43" spans="1:25" customFormat="1" ht="12.75" customHeight="1" x14ac:dyDescent="0.2">
      <c r="A43" s="160" t="s">
        <v>1</v>
      </c>
      <c r="B43" s="108">
        <f>B39+B42</f>
        <v>943099242.20000005</v>
      </c>
      <c r="C43" s="108">
        <f>C39+C42</f>
        <v>411537668.69999999</v>
      </c>
      <c r="D43" s="108">
        <f>D39+D42</f>
        <v>1354636910.9000001</v>
      </c>
      <c r="E43" s="108"/>
      <c r="F43" s="108">
        <f t="shared" ref="F43" si="10">F39+F42</f>
        <v>690216</v>
      </c>
      <c r="G43" s="108">
        <f>G39+G42</f>
        <v>101831</v>
      </c>
      <c r="H43" s="108">
        <f t="shared" ref="H43" si="11">F43+G43</f>
        <v>792047</v>
      </c>
      <c r="I43" s="108"/>
      <c r="J43" s="108">
        <f>B43/F43</f>
        <v>1366.3827587306002</v>
      </c>
      <c r="K43" s="108">
        <f>C43/G43</f>
        <v>4041.3790368355412</v>
      </c>
      <c r="L43" s="108">
        <f t="shared" si="9"/>
        <v>1710.2986450299036</v>
      </c>
      <c r="M43" s="185"/>
      <c r="N43" s="214"/>
      <c r="Q43" s="2"/>
      <c r="R43" s="130"/>
    </row>
    <row r="44" spans="1:25" customFormat="1" ht="12.75" customHeight="1" x14ac:dyDescent="0.2">
      <c r="A44" s="2" t="s">
        <v>68</v>
      </c>
      <c r="B44" s="2"/>
      <c r="C44" s="2"/>
      <c r="D44" s="2"/>
      <c r="E44" s="2"/>
      <c r="F44" s="2"/>
      <c r="G44" s="2"/>
      <c r="H44" s="2"/>
      <c r="I44" s="2"/>
      <c r="N44" s="207"/>
      <c r="O44" s="130"/>
    </row>
    <row r="45" spans="1:25" customFormat="1" ht="12.75" customHeight="1" x14ac:dyDescent="0.2">
      <c r="A45" s="14"/>
      <c r="B45" s="2"/>
      <c r="C45" s="2"/>
      <c r="D45" s="2"/>
      <c r="E45" s="2"/>
      <c r="F45" s="2"/>
      <c r="G45" s="2"/>
      <c r="H45" s="2"/>
      <c r="I45" s="2"/>
      <c r="N45" s="211"/>
      <c r="O45" s="130"/>
    </row>
    <row r="46" spans="1:25" customFormat="1" ht="12.75" customHeight="1" x14ac:dyDescent="0.2">
      <c r="N46" s="207"/>
      <c r="O46" s="124"/>
    </row>
    <row r="47" spans="1:25" customFormat="1" ht="12.75" customHeight="1" x14ac:dyDescent="0.2">
      <c r="N47" s="207"/>
      <c r="O47" s="124"/>
    </row>
    <row r="48" spans="1:25" s="16" customFormat="1" ht="12.75" customHeight="1" x14ac:dyDescent="0.2">
      <c r="A48" s="66" t="s">
        <v>153</v>
      </c>
    </row>
    <row r="49" spans="1:23" s="16" customFormat="1" ht="12.75" customHeight="1" x14ac:dyDescent="0.2">
      <c r="A49" s="4" t="s">
        <v>260</v>
      </c>
    </row>
    <row r="50" spans="1:23" s="16" customFormat="1" ht="12.75" customHeight="1" x14ac:dyDescent="0.2">
      <c r="A50" s="126" t="s">
        <v>261</v>
      </c>
    </row>
    <row r="51" spans="1:23" s="16" customFormat="1" ht="12.75" customHeight="1" x14ac:dyDescent="0.2">
      <c r="A51" s="39"/>
      <c r="B51" s="40"/>
      <c r="C51" s="40"/>
      <c r="D51" s="40"/>
      <c r="E51" s="15"/>
      <c r="F51" s="15"/>
      <c r="G51" s="15"/>
      <c r="H51" s="59"/>
    </row>
    <row r="52" spans="1:23" s="16" customFormat="1" ht="12.75" customHeight="1" x14ac:dyDescent="0.2">
      <c r="A52" s="119" t="s">
        <v>73</v>
      </c>
      <c r="B52" s="86" t="s">
        <v>12</v>
      </c>
      <c r="C52" s="86" t="s">
        <v>70</v>
      </c>
      <c r="D52" s="86" t="s">
        <v>14</v>
      </c>
      <c r="E52" s="51"/>
      <c r="F52" s="27"/>
      <c r="G52" s="15"/>
      <c r="H52" s="59"/>
      <c r="I52" s="15"/>
    </row>
    <row r="53" spans="1:23" ht="12.75" customHeight="1" x14ac:dyDescent="0.2">
      <c r="A53" s="104" t="s">
        <v>26</v>
      </c>
      <c r="B53" s="45">
        <v>103054386.40000001</v>
      </c>
      <c r="C53" s="45">
        <v>99793</v>
      </c>
      <c r="D53" s="45">
        <f>B53/C53</f>
        <v>1032.6815147355026</v>
      </c>
      <c r="E53" s="51"/>
      <c r="F53" s="116"/>
      <c r="G53" s="116"/>
      <c r="H53" s="59"/>
      <c r="I53" s="15"/>
      <c r="N53" s="2"/>
      <c r="P53" s="2"/>
      <c r="Q53" s="2"/>
      <c r="R53" s="2"/>
      <c r="S53" s="2"/>
      <c r="T53" s="2"/>
      <c r="U53" s="2"/>
      <c r="V53" s="2"/>
      <c r="W53" s="2"/>
    </row>
    <row r="54" spans="1:23" ht="12.75" customHeight="1" x14ac:dyDescent="0.2">
      <c r="A54" s="65" t="s">
        <v>27</v>
      </c>
      <c r="B54" s="45">
        <v>850008264.20000005</v>
      </c>
      <c r="C54" s="45">
        <v>546640</v>
      </c>
      <c r="D54" s="45">
        <f t="shared" ref="D54:D62" si="12">B54/C54</f>
        <v>1554.9690183667497</v>
      </c>
      <c r="E54" s="51"/>
      <c r="H54" s="59"/>
      <c r="I54" s="15"/>
      <c r="J54" s="6"/>
      <c r="K54" s="6"/>
      <c r="L54" s="6"/>
      <c r="M54" s="7"/>
      <c r="N54" s="80"/>
      <c r="P54" s="2"/>
      <c r="Q54" s="2"/>
      <c r="R54" s="2"/>
      <c r="S54" s="2"/>
      <c r="T54" s="2"/>
      <c r="U54" s="2"/>
      <c r="V54" s="2"/>
      <c r="W54" s="2"/>
    </row>
    <row r="55" spans="1:23" ht="12.75" customHeight="1" x14ac:dyDescent="0.2">
      <c r="A55" s="65" t="s">
        <v>74</v>
      </c>
      <c r="B55" s="45">
        <v>65280491.700000003</v>
      </c>
      <c r="C55" s="45">
        <v>11998</v>
      </c>
      <c r="D55" s="45">
        <f t="shared" si="12"/>
        <v>5440.9477996332726</v>
      </c>
      <c r="E55" s="51"/>
      <c r="H55" s="59"/>
      <c r="I55" s="15"/>
      <c r="J55" s="6"/>
      <c r="K55" s="59"/>
      <c r="L55" s="6"/>
      <c r="M55" s="7"/>
      <c r="N55" s="6"/>
      <c r="P55" s="2"/>
      <c r="Q55" s="2"/>
      <c r="R55" s="2"/>
      <c r="S55" s="2"/>
      <c r="T55" s="2"/>
      <c r="U55" s="2"/>
      <c r="V55" s="2"/>
      <c r="W55" s="2"/>
    </row>
    <row r="56" spans="1:23" ht="12.75" customHeight="1" x14ac:dyDescent="0.2">
      <c r="A56" s="65" t="s">
        <v>75</v>
      </c>
      <c r="B56" s="45">
        <v>23368611.5</v>
      </c>
      <c r="C56" s="45">
        <v>2410</v>
      </c>
      <c r="D56" s="45">
        <f t="shared" si="12"/>
        <v>9696.5192946058087</v>
      </c>
      <c r="E56" s="51"/>
      <c r="H56" s="59"/>
      <c r="I56" s="15"/>
      <c r="J56" s="6"/>
      <c r="K56" s="59"/>
      <c r="L56" s="6"/>
      <c r="M56" s="6"/>
      <c r="N56" s="80"/>
      <c r="P56" s="2"/>
      <c r="Q56" s="2"/>
      <c r="R56" s="2"/>
      <c r="S56" s="2"/>
      <c r="T56" s="2"/>
      <c r="U56" s="2"/>
      <c r="V56" s="2"/>
      <c r="W56" s="2"/>
    </row>
    <row r="57" spans="1:23" ht="12.75" customHeight="1" x14ac:dyDescent="0.2">
      <c r="A57" s="65" t="s">
        <v>28</v>
      </c>
      <c r="B57" s="45">
        <v>16216662.5</v>
      </c>
      <c r="C57" s="45">
        <v>2822</v>
      </c>
      <c r="D57" s="45">
        <f t="shared" si="12"/>
        <v>5746.5139971651315</v>
      </c>
      <c r="E57" s="51"/>
      <c r="F57" s="14"/>
      <c r="G57" s="14"/>
      <c r="H57" s="59"/>
      <c r="I57" s="15"/>
      <c r="J57" s="59"/>
      <c r="K57" s="59"/>
      <c r="L57" s="6"/>
      <c r="M57" s="19"/>
      <c r="N57" s="118"/>
      <c r="P57" s="2"/>
      <c r="Q57" s="2"/>
      <c r="R57" s="2"/>
      <c r="S57" s="2"/>
      <c r="T57" s="2"/>
      <c r="U57" s="2"/>
      <c r="V57" s="2"/>
      <c r="W57" s="2"/>
    </row>
    <row r="58" spans="1:23" ht="12.75" customHeight="1" x14ac:dyDescent="0.2">
      <c r="A58" s="65" t="s">
        <v>76</v>
      </c>
      <c r="B58" s="45">
        <v>537742.19999999995</v>
      </c>
      <c r="C58" s="45">
        <v>168</v>
      </c>
      <c r="D58" s="45">
        <f t="shared" si="12"/>
        <v>3200.8464285714281</v>
      </c>
      <c r="E58" s="51"/>
      <c r="F58" s="116"/>
      <c r="G58" s="116"/>
      <c r="H58" s="59"/>
      <c r="I58" s="15"/>
      <c r="N58" s="2"/>
      <c r="P58" s="2"/>
      <c r="Q58" s="2"/>
      <c r="R58" s="2"/>
      <c r="S58" s="2"/>
      <c r="T58" s="2"/>
      <c r="U58" s="2"/>
      <c r="V58" s="2"/>
      <c r="W58" s="2"/>
    </row>
    <row r="59" spans="1:23" ht="12.75" customHeight="1" x14ac:dyDescent="0.2">
      <c r="A59" s="65" t="s">
        <v>144</v>
      </c>
      <c r="B59" s="45">
        <v>71925684.900000006</v>
      </c>
      <c r="C59" s="45">
        <v>11590</v>
      </c>
      <c r="D59" s="45">
        <f t="shared" si="12"/>
        <v>6205.8399396031064</v>
      </c>
      <c r="E59" s="51"/>
      <c r="F59" s="116"/>
      <c r="G59" s="116"/>
      <c r="H59" s="59"/>
      <c r="I59" s="15"/>
      <c r="N59" s="2"/>
      <c r="P59" s="2"/>
      <c r="Q59" s="2"/>
      <c r="R59" s="2"/>
      <c r="S59" s="2"/>
      <c r="T59" s="2"/>
      <c r="U59" s="2"/>
      <c r="V59" s="2"/>
      <c r="W59" s="2"/>
    </row>
    <row r="60" spans="1:23" ht="12.75" customHeight="1" x14ac:dyDescent="0.2">
      <c r="A60" s="107" t="s">
        <v>77</v>
      </c>
      <c r="B60" s="45">
        <v>27032423</v>
      </c>
      <c r="C60" s="45">
        <v>4947</v>
      </c>
      <c r="D60" s="45">
        <f t="shared" si="12"/>
        <v>5464.4073175662015</v>
      </c>
      <c r="E60" s="51"/>
      <c r="F60" s="116"/>
      <c r="G60" s="116"/>
      <c r="H60" s="59"/>
      <c r="I60" s="15"/>
      <c r="N60" s="2"/>
      <c r="P60" s="2"/>
      <c r="Q60" s="2"/>
      <c r="R60" s="2"/>
      <c r="S60" s="2"/>
      <c r="T60" s="2"/>
      <c r="U60" s="2"/>
      <c r="V60" s="2"/>
      <c r="W60" s="2"/>
    </row>
    <row r="61" spans="1:23" ht="12.75" customHeight="1" x14ac:dyDescent="0.2">
      <c r="A61" s="65" t="s">
        <v>67</v>
      </c>
      <c r="B61" s="45">
        <v>263030878.40000001</v>
      </c>
      <c r="C61" s="45">
        <v>123845</v>
      </c>
      <c r="D61" s="45">
        <f t="shared" si="12"/>
        <v>2123.8716007913117</v>
      </c>
      <c r="E61" s="51"/>
      <c r="F61" s="116"/>
      <c r="G61" s="116"/>
      <c r="H61" s="59"/>
      <c r="N61" s="2"/>
      <c r="P61" s="2"/>
      <c r="Q61" s="2"/>
      <c r="R61" s="2"/>
      <c r="S61" s="2"/>
      <c r="T61" s="2"/>
      <c r="U61" s="2"/>
      <c r="V61" s="2"/>
      <c r="W61" s="2"/>
    </row>
    <row r="62" spans="1:23" s="11" customFormat="1" ht="12.75" customHeight="1" x14ac:dyDescent="0.2">
      <c r="A62" s="82" t="s">
        <v>10</v>
      </c>
      <c r="B62" s="37">
        <f>B53+B54+B56+B57+B59+B60+B61</f>
        <v>1354636910.9000001</v>
      </c>
      <c r="C62" s="37">
        <f>C53+C54+C56+C57+C59+C60+C61</f>
        <v>792047</v>
      </c>
      <c r="D62" s="37">
        <f t="shared" si="12"/>
        <v>1710.2986450299036</v>
      </c>
      <c r="E62" s="51"/>
      <c r="F62" s="114"/>
      <c r="G62" s="114"/>
      <c r="H62" s="59"/>
    </row>
    <row r="63" spans="1:23" ht="12.75" customHeight="1" x14ac:dyDescent="0.2">
      <c r="A63" s="35" t="s">
        <v>68</v>
      </c>
      <c r="B63" s="35"/>
      <c r="C63" s="35"/>
      <c r="D63" s="35"/>
      <c r="E63" s="51"/>
      <c r="F63" s="9"/>
      <c r="H63" s="59"/>
      <c r="N63" s="2"/>
      <c r="P63" s="2"/>
      <c r="Q63" s="2"/>
      <c r="R63" s="2"/>
      <c r="S63" s="2"/>
      <c r="T63" s="2"/>
      <c r="U63" s="2"/>
      <c r="V63" s="2"/>
      <c r="W63" s="2"/>
    </row>
    <row r="64" spans="1:23" s="16" customFormat="1" ht="12.75" customHeight="1" x14ac:dyDescent="0.2">
      <c r="A64" s="22"/>
      <c r="B64" s="21"/>
      <c r="C64" s="21"/>
      <c r="D64" s="21"/>
      <c r="E64" s="15"/>
      <c r="L64" s="2"/>
    </row>
    <row r="65" spans="1:23" ht="12.75" customHeight="1" x14ac:dyDescent="0.2">
      <c r="A65" s="2"/>
      <c r="E65" s="9"/>
      <c r="N65" s="2"/>
      <c r="P65" s="2"/>
      <c r="Q65" s="2"/>
      <c r="R65" s="2"/>
      <c r="S65" s="2"/>
      <c r="T65" s="2"/>
      <c r="U65" s="2"/>
      <c r="V65" s="2"/>
      <c r="W65" s="2"/>
    </row>
    <row r="66" spans="1:23" ht="12.75" customHeight="1" x14ac:dyDescent="0.2">
      <c r="K66"/>
      <c r="L66"/>
      <c r="M66"/>
      <c r="V66" s="2"/>
      <c r="W66" s="2"/>
    </row>
    <row r="67" spans="1:23" ht="12.75" customHeight="1" x14ac:dyDescent="0.2">
      <c r="K67"/>
      <c r="L67"/>
      <c r="M67"/>
      <c r="V67" s="2"/>
      <c r="W67" s="2"/>
    </row>
    <row r="68" spans="1:23" ht="12.75" customHeight="1" x14ac:dyDescent="0.2">
      <c r="K68"/>
      <c r="L68"/>
      <c r="M68"/>
      <c r="V68" s="2"/>
      <c r="W68" s="2"/>
    </row>
    <row r="69" spans="1:23" ht="12.75" customHeight="1" x14ac:dyDescent="0.2">
      <c r="K69"/>
      <c r="L69"/>
      <c r="M69"/>
      <c r="V69" s="2"/>
      <c r="W69" s="2"/>
    </row>
    <row r="70" spans="1:23" ht="12.75" customHeight="1" x14ac:dyDescent="0.2">
      <c r="K70"/>
      <c r="L70"/>
      <c r="M70"/>
      <c r="V70" s="2"/>
      <c r="W70" s="2"/>
    </row>
    <row r="71" spans="1:23" ht="12.75" customHeight="1" x14ac:dyDescent="0.2">
      <c r="K71"/>
      <c r="L71"/>
      <c r="M71"/>
      <c r="V71" s="2"/>
      <c r="W71" s="2"/>
    </row>
    <row r="72" spans="1:23" ht="12.75" customHeight="1" x14ac:dyDescent="0.2">
      <c r="K72"/>
      <c r="L72"/>
      <c r="M72"/>
      <c r="V72" s="2"/>
      <c r="W72" s="2"/>
    </row>
    <row r="73" spans="1:23" ht="12.75" customHeight="1" x14ac:dyDescent="0.2">
      <c r="K73"/>
      <c r="L73"/>
      <c r="M73"/>
      <c r="V73" s="2"/>
      <c r="W73" s="2"/>
    </row>
    <row r="74" spans="1:23" ht="12.75" customHeight="1" x14ac:dyDescent="0.2">
      <c r="K74"/>
      <c r="L74"/>
      <c r="M74"/>
      <c r="V74" s="2"/>
      <c r="W74" s="2"/>
    </row>
    <row r="75" spans="1:23" ht="12.75" customHeight="1" x14ac:dyDescent="0.2">
      <c r="K75"/>
      <c r="L75"/>
      <c r="M75"/>
      <c r="V75" s="2"/>
      <c r="W75" s="2"/>
    </row>
    <row r="76" spans="1:23" ht="12.75" customHeight="1" x14ac:dyDescent="0.2">
      <c r="K76"/>
      <c r="L76"/>
      <c r="M76"/>
      <c r="V76" s="2"/>
      <c r="W76" s="2"/>
    </row>
    <row r="77" spans="1:23" ht="12.75" customHeight="1" x14ac:dyDescent="0.2">
      <c r="K77"/>
      <c r="L77"/>
      <c r="M77"/>
      <c r="V77" s="2"/>
      <c r="W77" s="2"/>
    </row>
    <row r="78" spans="1:23" ht="12.75" customHeight="1" x14ac:dyDescent="0.2">
      <c r="K78"/>
      <c r="L78"/>
      <c r="M78"/>
      <c r="V78" s="2"/>
      <c r="W78" s="2"/>
    </row>
    <row r="79" spans="1:23" ht="12.75" customHeight="1" x14ac:dyDescent="0.2">
      <c r="K79"/>
      <c r="L79"/>
      <c r="M79"/>
      <c r="V79" s="2"/>
      <c r="W79" s="2"/>
    </row>
    <row r="80" spans="1:23" ht="12.75" customHeight="1" x14ac:dyDescent="0.2">
      <c r="K80"/>
      <c r="L80"/>
      <c r="M80"/>
      <c r="V80" s="2"/>
      <c r="W80" s="2"/>
    </row>
    <row r="81" spans="11:23" ht="12.75" customHeight="1" x14ac:dyDescent="0.2">
      <c r="K81"/>
      <c r="L81"/>
      <c r="M81"/>
      <c r="V81" s="2"/>
      <c r="W81" s="2"/>
    </row>
    <row r="82" spans="11:23" ht="12.75" customHeight="1" x14ac:dyDescent="0.2">
      <c r="K82"/>
      <c r="L82"/>
      <c r="M82"/>
      <c r="V82" s="2"/>
      <c r="W82" s="2"/>
    </row>
    <row r="83" spans="11:23" ht="12.75" customHeight="1" x14ac:dyDescent="0.2">
      <c r="K83"/>
      <c r="L83"/>
      <c r="M83"/>
      <c r="V83" s="2"/>
      <c r="W83" s="2"/>
    </row>
    <row r="84" spans="11:23" ht="12.75" customHeight="1" x14ac:dyDescent="0.2">
      <c r="K84"/>
      <c r="L84"/>
      <c r="M84"/>
      <c r="V84" s="2"/>
      <c r="W84" s="2"/>
    </row>
    <row r="85" spans="11:23" ht="12.75" customHeight="1" x14ac:dyDescent="0.2">
      <c r="K85"/>
      <c r="L85"/>
      <c r="M85"/>
      <c r="V85" s="2"/>
      <c r="W85" s="2"/>
    </row>
    <row r="86" spans="11:23" ht="12.75" customHeight="1" x14ac:dyDescent="0.2">
      <c r="K86"/>
      <c r="L86"/>
      <c r="M86"/>
      <c r="V86" s="2"/>
      <c r="W86" s="2"/>
    </row>
    <row r="87" spans="11:23" ht="12.75" customHeight="1" x14ac:dyDescent="0.2">
      <c r="K87"/>
      <c r="L87"/>
      <c r="M87"/>
      <c r="V87" s="2"/>
      <c r="W87" s="2"/>
    </row>
    <row r="88" spans="11:23" ht="12.75" customHeight="1" x14ac:dyDescent="0.2">
      <c r="K88"/>
      <c r="L88"/>
      <c r="M88"/>
      <c r="V88" s="2"/>
      <c r="W88" s="2"/>
    </row>
    <row r="89" spans="11:23" ht="12.75" customHeight="1" x14ac:dyDescent="0.2">
      <c r="K89"/>
      <c r="L89"/>
      <c r="M89"/>
      <c r="V89" s="2"/>
      <c r="W89" s="2"/>
    </row>
    <row r="90" spans="11:23" ht="12.75" customHeight="1" x14ac:dyDescent="0.2">
      <c r="K90"/>
      <c r="L90"/>
      <c r="M90"/>
      <c r="V90" s="2"/>
      <c r="W90" s="2"/>
    </row>
    <row r="91" spans="11:23" ht="12.75" customHeight="1" x14ac:dyDescent="0.2">
      <c r="K91"/>
      <c r="L91"/>
      <c r="M91"/>
      <c r="V91" s="2"/>
      <c r="W91" s="2"/>
    </row>
    <row r="92" spans="11:23" ht="12.75" customHeight="1" x14ac:dyDescent="0.2">
      <c r="K92"/>
      <c r="L92"/>
      <c r="M92"/>
      <c r="V92" s="2"/>
      <c r="W92" s="2"/>
    </row>
    <row r="93" spans="11:23" ht="12.75" customHeight="1" x14ac:dyDescent="0.2">
      <c r="K93"/>
      <c r="L93"/>
      <c r="M93"/>
      <c r="V93" s="2"/>
      <c r="W93" s="2"/>
    </row>
    <row r="94" spans="11:23" ht="12.75" customHeight="1" x14ac:dyDescent="0.2">
      <c r="K94"/>
      <c r="L94"/>
      <c r="M94"/>
      <c r="V94" s="2"/>
      <c r="W94" s="2"/>
    </row>
    <row r="95" spans="11:23" ht="12.75" customHeight="1" x14ac:dyDescent="0.2">
      <c r="K95"/>
      <c r="L95"/>
      <c r="M95"/>
      <c r="V95" s="2"/>
      <c r="W95" s="2"/>
    </row>
    <row r="96" spans="11:23" ht="12.75" customHeight="1" x14ac:dyDescent="0.2">
      <c r="K96"/>
      <c r="L96"/>
      <c r="M96"/>
      <c r="V96" s="2"/>
      <c r="W96" s="2"/>
    </row>
    <row r="97" spans="11:23" ht="12.75" customHeight="1" x14ac:dyDescent="0.2">
      <c r="K97"/>
      <c r="L97"/>
      <c r="M97"/>
      <c r="V97" s="2"/>
      <c r="W97" s="2"/>
    </row>
    <row r="98" spans="11:23" ht="12.75" customHeight="1" x14ac:dyDescent="0.2">
      <c r="K98"/>
      <c r="L98"/>
      <c r="M98"/>
      <c r="V98" s="2"/>
      <c r="W98" s="2"/>
    </row>
    <row r="99" spans="11:23" ht="12.75" customHeight="1" x14ac:dyDescent="0.2">
      <c r="K99"/>
      <c r="L99"/>
      <c r="M99"/>
      <c r="V99" s="2"/>
      <c r="W99" s="2"/>
    </row>
    <row r="100" spans="11:23" ht="12.75" customHeight="1" x14ac:dyDescent="0.2">
      <c r="K100"/>
      <c r="L100"/>
      <c r="M100"/>
      <c r="V100" s="2"/>
      <c r="W100" s="2"/>
    </row>
    <row r="101" spans="11:23" ht="12.75" customHeight="1" x14ac:dyDescent="0.2">
      <c r="K101"/>
      <c r="L101"/>
      <c r="M101"/>
      <c r="V101" s="2"/>
      <c r="W101" s="2"/>
    </row>
    <row r="102" spans="11:23" ht="12.75" customHeight="1" x14ac:dyDescent="0.2">
      <c r="K102"/>
      <c r="L102"/>
      <c r="M102"/>
      <c r="V102" s="2"/>
      <c r="W102" s="2"/>
    </row>
    <row r="103" spans="11:23" ht="12.75" customHeight="1" x14ac:dyDescent="0.2">
      <c r="K103"/>
      <c r="L103"/>
      <c r="M103"/>
      <c r="V103" s="2"/>
      <c r="W103" s="2"/>
    </row>
    <row r="104" spans="11:23" ht="12.75" customHeight="1" x14ac:dyDescent="0.2">
      <c r="K104"/>
      <c r="L104"/>
      <c r="M104"/>
      <c r="V104" s="2"/>
      <c r="W104" s="2"/>
    </row>
    <row r="105" spans="11:23" ht="12.75" customHeight="1" x14ac:dyDescent="0.2">
      <c r="K105"/>
      <c r="L105"/>
      <c r="M105"/>
      <c r="V105" s="2"/>
      <c r="W105" s="2"/>
    </row>
  </sheetData>
  <mergeCells count="6">
    <mergeCell ref="J6:L6"/>
    <mergeCell ref="F6:H6"/>
    <mergeCell ref="B6:D6"/>
    <mergeCell ref="J36:L36"/>
    <mergeCell ref="F36:H36"/>
    <mergeCell ref="B36:D36"/>
  </mergeCells>
  <phoneticPr fontId="4" type="noConversion"/>
  <pageMargins left="0.70866141732283472" right="0.15748031496062992" top="0.98425196850393704" bottom="0.55118110236220474" header="0.51181102362204722" footer="0.51181102362204722"/>
  <pageSetup paperSize="9" scale="61"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6385" r:id="rId4">
          <objectPr defaultSize="0" autoLine="0" autoPict="0" r:id="rId5">
            <anchor moveWithCells="1">
              <from>
                <xdr:col>0</xdr:col>
                <xdr:colOff>47625</xdr:colOff>
                <xdr:row>29</xdr:row>
                <xdr:rowOff>38100</xdr:rowOff>
              </from>
              <to>
                <xdr:col>0</xdr:col>
                <xdr:colOff>1190625</xdr:colOff>
                <xdr:row>30</xdr:row>
                <xdr:rowOff>114300</xdr:rowOff>
              </to>
            </anchor>
          </objectPr>
        </oleObject>
      </mc:Choice>
      <mc:Fallback>
        <oleObject progId="Paint.Picture" shapeId="16385" r:id="rId4"/>
      </mc:Fallback>
    </mc:AlternateContent>
    <mc:AlternateContent xmlns:mc="http://schemas.openxmlformats.org/markup-compatibility/2006">
      <mc:Choice Requires="x14">
        <oleObject progId="Paint.Picture" shapeId="16386" r:id="rId6">
          <objectPr defaultSize="0" autoLine="0" autoPict="0" r:id="rId5">
            <anchor moveWithCells="1">
              <from>
                <xdr:col>0</xdr:col>
                <xdr:colOff>47625</xdr:colOff>
                <xdr:row>44</xdr:row>
                <xdr:rowOff>57150</xdr:rowOff>
              </from>
              <to>
                <xdr:col>0</xdr:col>
                <xdr:colOff>1190625</xdr:colOff>
                <xdr:row>45</xdr:row>
                <xdr:rowOff>133350</xdr:rowOff>
              </to>
            </anchor>
          </objectPr>
        </oleObject>
      </mc:Choice>
      <mc:Fallback>
        <oleObject progId="Paint.Picture" shapeId="16386" r:id="rId6"/>
      </mc:Fallback>
    </mc:AlternateContent>
    <mc:AlternateContent xmlns:mc="http://schemas.openxmlformats.org/markup-compatibility/2006">
      <mc:Choice Requires="x14">
        <oleObject progId="Paint.Picture" shapeId="16387" r:id="rId7">
          <objectPr defaultSize="0" autoLine="0" autoPict="0" r:id="rId5">
            <anchor moveWithCells="1">
              <from>
                <xdr:col>0</xdr:col>
                <xdr:colOff>9525</xdr:colOff>
                <xdr:row>63</xdr:row>
                <xdr:rowOff>47625</xdr:rowOff>
              </from>
              <to>
                <xdr:col>0</xdr:col>
                <xdr:colOff>1152525</xdr:colOff>
                <xdr:row>64</xdr:row>
                <xdr:rowOff>123825</xdr:rowOff>
              </to>
            </anchor>
          </objectPr>
        </oleObject>
      </mc:Choice>
      <mc:Fallback>
        <oleObject progId="Paint.Picture" shapeId="16387" r:id="rId7"/>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60"/>
  <sheetViews>
    <sheetView showGridLines="0" topLeftCell="A19" zoomScaleNormal="100" workbookViewId="0">
      <selection activeCell="H21" sqref="H21"/>
    </sheetView>
  </sheetViews>
  <sheetFormatPr defaultColWidth="9.140625" defaultRowHeight="12.75" customHeight="1" x14ac:dyDescent="0.2"/>
  <cols>
    <col min="1" max="1" width="14.5703125" style="16" customWidth="1"/>
    <col min="2" max="2" width="18.28515625" style="16" customWidth="1"/>
    <col min="3" max="3" width="17.7109375" style="16" customWidth="1"/>
    <col min="4" max="4" width="21.85546875" style="16" customWidth="1"/>
    <col min="5" max="5" width="20.5703125" style="16" customWidth="1"/>
    <col min="6" max="6" width="14" style="16" bestFit="1" customWidth="1"/>
    <col min="7" max="7" width="10" style="16" bestFit="1" customWidth="1"/>
    <col min="8" max="8" width="9.28515625" style="16" bestFit="1" customWidth="1"/>
    <col min="9" max="16384" width="9.140625" style="16"/>
  </cols>
  <sheetData>
    <row r="1" spans="1:14" ht="12.75" customHeight="1" x14ac:dyDescent="0.2">
      <c r="E1" s="28"/>
    </row>
    <row r="2" spans="1:14" ht="12.75" customHeight="1" x14ac:dyDescent="0.2">
      <c r="A2" s="66" t="s">
        <v>264</v>
      </c>
    </row>
    <row r="3" spans="1:14" ht="12.75" customHeight="1" x14ac:dyDescent="0.2">
      <c r="A3" s="4" t="s">
        <v>262</v>
      </c>
    </row>
    <row r="4" spans="1:14" ht="12.75" customHeight="1" x14ac:dyDescent="0.2">
      <c r="A4" s="126" t="s">
        <v>263</v>
      </c>
    </row>
    <row r="5" spans="1:14" ht="12.75" customHeight="1" x14ac:dyDescent="0.2">
      <c r="A5" s="40"/>
      <c r="B5" s="40"/>
      <c r="C5" s="40"/>
      <c r="D5" s="40"/>
      <c r="H5" s="2"/>
      <c r="I5" s="2"/>
      <c r="J5" s="2"/>
      <c r="K5" s="2"/>
      <c r="L5" s="2"/>
      <c r="M5" s="2"/>
      <c r="N5" s="2"/>
    </row>
    <row r="6" spans="1:14" s="2" customFormat="1" ht="12.75" customHeight="1" x14ac:dyDescent="0.2">
      <c r="A6" s="18" t="s">
        <v>50</v>
      </c>
      <c r="B6" s="79" t="s">
        <v>69</v>
      </c>
      <c r="C6" s="79" t="s">
        <v>70</v>
      </c>
      <c r="D6" s="79" t="s">
        <v>14</v>
      </c>
      <c r="E6" s="16"/>
      <c r="F6" s="16"/>
      <c r="G6" s="16"/>
      <c r="H6" s="16"/>
      <c r="I6" s="16"/>
      <c r="J6" s="16"/>
      <c r="K6" s="16"/>
      <c r="L6" s="16"/>
      <c r="M6" s="16"/>
      <c r="N6" s="16"/>
    </row>
    <row r="7" spans="1:14" ht="12.75" customHeight="1" x14ac:dyDescent="0.2">
      <c r="A7" s="104" t="s">
        <v>197</v>
      </c>
      <c r="B7" s="24">
        <v>4678600.5</v>
      </c>
      <c r="C7" s="24">
        <v>9353</v>
      </c>
      <c r="D7" s="24">
        <f>B7/C7</f>
        <v>500.22458034855129</v>
      </c>
    </row>
    <row r="8" spans="1:14" ht="12.75" customHeight="1" x14ac:dyDescent="0.2">
      <c r="A8" s="31" t="s">
        <v>51</v>
      </c>
      <c r="B8" s="24">
        <v>79420765.400000006</v>
      </c>
      <c r="C8" s="24">
        <v>73335</v>
      </c>
      <c r="D8" s="24">
        <f t="shared" ref="D8:D23" si="0">B8/C8</f>
        <v>1082.9858239585465</v>
      </c>
    </row>
    <row r="9" spans="1:14" ht="12.75" customHeight="1" x14ac:dyDescent="0.2">
      <c r="A9" s="31" t="s">
        <v>52</v>
      </c>
      <c r="B9" s="24">
        <v>263545266</v>
      </c>
      <c r="C9" s="24">
        <v>200482</v>
      </c>
      <c r="D9" s="24">
        <f t="shared" si="0"/>
        <v>1314.5582446304406</v>
      </c>
    </row>
    <row r="10" spans="1:14" ht="12.75" customHeight="1" x14ac:dyDescent="0.2">
      <c r="A10" s="31" t="s">
        <v>53</v>
      </c>
      <c r="B10" s="24">
        <v>286431366.5</v>
      </c>
      <c r="C10" s="24">
        <v>198257</v>
      </c>
      <c r="D10" s="24">
        <f t="shared" si="0"/>
        <v>1444.7478096611974</v>
      </c>
    </row>
    <row r="11" spans="1:14" ht="12.75" customHeight="1" x14ac:dyDescent="0.2">
      <c r="A11" s="31" t="s">
        <v>54</v>
      </c>
      <c r="B11" s="24">
        <v>309023243.80000001</v>
      </c>
      <c r="C11" s="24">
        <v>208789</v>
      </c>
      <c r="D11" s="24">
        <f t="shared" si="0"/>
        <v>1480.0743516181408</v>
      </c>
    </row>
    <row r="12" spans="1:14" ht="12.75" customHeight="1" x14ac:dyDescent="0.2">
      <c r="A12" s="31" t="s">
        <v>55</v>
      </c>
      <c r="B12" s="24">
        <v>6176864.7999999998</v>
      </c>
      <c r="C12" s="24">
        <v>6348</v>
      </c>
      <c r="D12" s="24">
        <f t="shared" si="0"/>
        <v>973.04108380592311</v>
      </c>
    </row>
    <row r="13" spans="1:14" ht="12.75" customHeight="1" x14ac:dyDescent="0.2">
      <c r="A13" s="31" t="s">
        <v>56</v>
      </c>
      <c r="B13" s="24">
        <v>5424355.7000000002</v>
      </c>
      <c r="C13" s="24">
        <v>4609</v>
      </c>
      <c r="D13" s="24">
        <f t="shared" si="0"/>
        <v>1176.9051204165762</v>
      </c>
    </row>
    <row r="14" spans="1:14" ht="12.75" customHeight="1" x14ac:dyDescent="0.2">
      <c r="A14" s="31" t="s">
        <v>57</v>
      </c>
      <c r="B14" s="24">
        <v>7588455.9000000004</v>
      </c>
      <c r="C14" s="24">
        <v>5345</v>
      </c>
      <c r="D14" s="24">
        <f t="shared" si="0"/>
        <v>1419.729822263798</v>
      </c>
    </row>
    <row r="15" spans="1:14" ht="12.75" customHeight="1" x14ac:dyDescent="0.2">
      <c r="A15" s="31" t="s">
        <v>58</v>
      </c>
      <c r="B15" s="24">
        <v>10571084.199999999</v>
      </c>
      <c r="C15" s="24">
        <v>6231</v>
      </c>
      <c r="D15" s="24">
        <f t="shared" si="0"/>
        <v>1696.5309260150857</v>
      </c>
    </row>
    <row r="16" spans="1:14" ht="12.75" customHeight="1" x14ac:dyDescent="0.2">
      <c r="A16" s="31" t="s">
        <v>59</v>
      </c>
      <c r="B16" s="24">
        <v>33517547.199999999</v>
      </c>
      <c r="C16" s="24">
        <v>12463</v>
      </c>
      <c r="D16" s="24">
        <f t="shared" si="0"/>
        <v>2689.3642943111608</v>
      </c>
    </row>
    <row r="17" spans="1:18" ht="12.75" customHeight="1" x14ac:dyDescent="0.2">
      <c r="A17" s="31" t="s">
        <v>60</v>
      </c>
      <c r="B17" s="24">
        <v>9085244.5</v>
      </c>
      <c r="C17" s="24">
        <v>2850</v>
      </c>
      <c r="D17" s="24">
        <f t="shared" si="0"/>
        <v>3187.8050877192982</v>
      </c>
    </row>
    <row r="18" spans="1:18" ht="12.75" customHeight="1" x14ac:dyDescent="0.2">
      <c r="A18" s="31" t="s">
        <v>61</v>
      </c>
      <c r="B18" s="24">
        <v>1055223</v>
      </c>
      <c r="C18" s="24">
        <v>821</v>
      </c>
      <c r="D18" s="24">
        <f t="shared" si="0"/>
        <v>1285.2898903775883</v>
      </c>
    </row>
    <row r="19" spans="1:18" ht="12.75" customHeight="1" x14ac:dyDescent="0.2">
      <c r="A19" s="31" t="s">
        <v>62</v>
      </c>
      <c r="B19" s="24">
        <v>14828621</v>
      </c>
      <c r="C19" s="24">
        <v>5309</v>
      </c>
      <c r="D19" s="24">
        <f t="shared" si="0"/>
        <v>2793.1100018835941</v>
      </c>
    </row>
    <row r="20" spans="1:18" ht="12.75" customHeight="1" x14ac:dyDescent="0.2">
      <c r="A20" s="31" t="s">
        <v>63</v>
      </c>
      <c r="B20" s="24">
        <v>196882477.30000001</v>
      </c>
      <c r="C20" s="24">
        <v>33366</v>
      </c>
      <c r="D20" s="24">
        <f t="shared" si="0"/>
        <v>5900.6916411916327</v>
      </c>
    </row>
    <row r="21" spans="1:18" ht="12.75" customHeight="1" x14ac:dyDescent="0.2">
      <c r="A21" s="31" t="s">
        <v>64</v>
      </c>
      <c r="B21" s="24">
        <v>62408977</v>
      </c>
      <c r="C21" s="24">
        <v>9811</v>
      </c>
      <c r="D21" s="24">
        <f t="shared" si="0"/>
        <v>6361.1229232494143</v>
      </c>
    </row>
    <row r="22" spans="1:18" ht="12.75" customHeight="1" x14ac:dyDescent="0.2">
      <c r="A22" s="31" t="s">
        <v>65</v>
      </c>
      <c r="B22" s="24">
        <v>63998818.100000001</v>
      </c>
      <c r="C22" s="24">
        <v>14678</v>
      </c>
      <c r="D22" s="24">
        <f t="shared" si="0"/>
        <v>4360.1865444883497</v>
      </c>
      <c r="H22" s="111"/>
      <c r="I22" s="44"/>
      <c r="J22" s="112"/>
      <c r="K22" s="2"/>
      <c r="L22" s="2"/>
      <c r="M22" s="2"/>
      <c r="N22" s="2"/>
    </row>
    <row r="23" spans="1:18" s="2" customFormat="1" ht="12.75" customHeight="1" x14ac:dyDescent="0.2">
      <c r="A23" s="82" t="s">
        <v>10</v>
      </c>
      <c r="B23" s="108">
        <f>SUM(B7:B22)</f>
        <v>1354636910.9000001</v>
      </c>
      <c r="C23" s="108">
        <f>SUM(C7:C22)</f>
        <v>792047</v>
      </c>
      <c r="D23" s="108">
        <f t="shared" si="0"/>
        <v>1710.2986450299036</v>
      </c>
      <c r="E23" s="16"/>
      <c r="F23" s="16"/>
      <c r="G23" s="16"/>
      <c r="H23" s="16"/>
      <c r="I23" s="16"/>
      <c r="J23" s="16"/>
      <c r="K23" s="16"/>
      <c r="L23" s="16"/>
      <c r="M23" s="16"/>
      <c r="N23" s="16"/>
    </row>
    <row r="24" spans="1:18" ht="12.75" customHeight="1" x14ac:dyDescent="0.2">
      <c r="A24" s="35" t="s">
        <v>303</v>
      </c>
      <c r="B24" s="111"/>
      <c r="C24" s="111"/>
      <c r="D24" s="111"/>
    </row>
    <row r="26" spans="1:18" ht="15.75" customHeight="1" x14ac:dyDescent="0.2">
      <c r="B26" s="111"/>
      <c r="C26" s="111"/>
      <c r="D26" s="111"/>
      <c r="J26" s="2"/>
      <c r="K26" s="2"/>
      <c r="L26" s="2"/>
      <c r="M26" s="2"/>
      <c r="N26" s="2"/>
      <c r="O26" s="2"/>
      <c r="P26" s="2"/>
      <c r="Q26" s="2"/>
      <c r="R26" s="2"/>
    </row>
    <row r="27" spans="1:18" s="2" customFormat="1" ht="12.75" customHeight="1" x14ac:dyDescent="0.2">
      <c r="A27" s="66" t="s">
        <v>283</v>
      </c>
      <c r="B27" s="113"/>
      <c r="C27" s="16"/>
      <c r="E27" s="16"/>
    </row>
    <row r="28" spans="1:18" s="2" customFormat="1" ht="12.75" customHeight="1" x14ac:dyDescent="0.2">
      <c r="A28" s="4" t="s">
        <v>265</v>
      </c>
    </row>
    <row r="29" spans="1:18" s="2" customFormat="1" ht="12.75" customHeight="1" x14ac:dyDescent="0.2">
      <c r="A29" s="126" t="s">
        <v>266</v>
      </c>
    </row>
    <row r="30" spans="1:18" s="2" customFormat="1" ht="12.75" customHeight="1" x14ac:dyDescent="0.2">
      <c r="A30" s="13"/>
      <c r="B30" s="13"/>
      <c r="C30" s="13"/>
      <c r="D30" s="13"/>
    </row>
    <row r="31" spans="1:18" s="2" customFormat="1" ht="12.75" customHeight="1" x14ac:dyDescent="0.2">
      <c r="A31" s="18" t="s">
        <v>71</v>
      </c>
      <c r="B31" s="79" t="s">
        <v>12</v>
      </c>
      <c r="C31" s="79" t="s">
        <v>70</v>
      </c>
      <c r="D31" s="79" t="s">
        <v>14</v>
      </c>
    </row>
    <row r="32" spans="1:18" s="2" customFormat="1" ht="12.75" customHeight="1" x14ac:dyDescent="0.2">
      <c r="A32" s="81" t="s">
        <v>72</v>
      </c>
      <c r="B32" s="24">
        <v>66472489.299999997</v>
      </c>
      <c r="C32" s="24">
        <v>71165</v>
      </c>
      <c r="D32" s="24">
        <f>B32/C32</f>
        <v>934.06153727253559</v>
      </c>
      <c r="E32" s="44"/>
      <c r="F32" s="44"/>
      <c r="G32" s="44"/>
      <c r="H32" s="9"/>
      <c r="I32" s="9"/>
    </row>
    <row r="33" spans="1:9" s="2" customFormat="1" ht="12.75" customHeight="1" x14ac:dyDescent="0.2">
      <c r="A33" s="8" t="s">
        <v>29</v>
      </c>
      <c r="B33" s="24">
        <v>698356058.79999995</v>
      </c>
      <c r="C33" s="24">
        <v>497646</v>
      </c>
      <c r="D33" s="24">
        <f t="shared" ref="D33:D55" si="1">B33/C33</f>
        <v>1403.3189431845126</v>
      </c>
      <c r="E33" s="44"/>
      <c r="F33" s="44"/>
      <c r="G33" s="44"/>
      <c r="H33" s="9"/>
      <c r="I33" s="9"/>
    </row>
    <row r="34" spans="1:9" s="2" customFormat="1" ht="12.75" customHeight="1" x14ac:dyDescent="0.2">
      <c r="A34" s="8" t="s">
        <v>30</v>
      </c>
      <c r="B34" s="24">
        <v>177035386.80000001</v>
      </c>
      <c r="C34" s="24">
        <v>120329</v>
      </c>
      <c r="D34" s="24">
        <f t="shared" si="1"/>
        <v>1471.2611822586409</v>
      </c>
      <c r="E34" s="44"/>
      <c r="F34" s="44"/>
      <c r="G34" s="44"/>
      <c r="H34" s="9"/>
      <c r="I34" s="9"/>
    </row>
    <row r="35" spans="1:9" s="2" customFormat="1" ht="12.75" customHeight="1" x14ac:dyDescent="0.2">
      <c r="A35" s="8" t="s">
        <v>31</v>
      </c>
      <c r="B35" s="24">
        <v>6984719.5999999996</v>
      </c>
      <c r="C35" s="24">
        <v>7542</v>
      </c>
      <c r="D35" s="24">
        <f t="shared" si="1"/>
        <v>926.10973216653406</v>
      </c>
      <c r="E35" s="44"/>
      <c r="F35" s="44"/>
      <c r="G35" s="44"/>
      <c r="H35" s="9"/>
      <c r="I35" s="9"/>
    </row>
    <row r="36" spans="1:9" s="2" customFormat="1" ht="12.75" customHeight="1" x14ac:dyDescent="0.2">
      <c r="A36" s="8" t="s">
        <v>32</v>
      </c>
      <c r="B36" s="24">
        <v>2594275.1</v>
      </c>
      <c r="C36" s="24">
        <v>2075</v>
      </c>
      <c r="D36" s="24">
        <f t="shared" si="1"/>
        <v>1250.2530602409638</v>
      </c>
      <c r="E36" s="44"/>
      <c r="F36" s="44"/>
      <c r="G36" s="44"/>
      <c r="H36" s="9"/>
      <c r="I36" s="9"/>
    </row>
    <row r="37" spans="1:9" s="2" customFormat="1" ht="12.75" customHeight="1" x14ac:dyDescent="0.2">
      <c r="A37" s="8" t="s">
        <v>33</v>
      </c>
      <c r="B37" s="24">
        <v>1561471.8</v>
      </c>
      <c r="C37" s="24">
        <v>1476</v>
      </c>
      <c r="D37" s="24">
        <f t="shared" si="1"/>
        <v>1057.9077235772359</v>
      </c>
      <c r="E37" s="44"/>
      <c r="F37" s="44"/>
      <c r="G37" s="44"/>
      <c r="H37" s="9"/>
      <c r="I37" s="9"/>
    </row>
    <row r="38" spans="1:9" s="2" customFormat="1" ht="12.75" customHeight="1" x14ac:dyDescent="0.2">
      <c r="A38" s="8" t="s">
        <v>34</v>
      </c>
      <c r="B38" s="24">
        <v>1977570.2</v>
      </c>
      <c r="C38" s="24">
        <v>1513</v>
      </c>
      <c r="D38" s="24">
        <f t="shared" si="1"/>
        <v>1307.0523463317911</v>
      </c>
      <c r="E38" s="44"/>
      <c r="F38" s="44"/>
      <c r="G38" s="44"/>
      <c r="H38" s="9"/>
      <c r="I38" s="9"/>
    </row>
    <row r="39" spans="1:9" s="2" customFormat="1" ht="12.75" customHeight="1" x14ac:dyDescent="0.2">
      <c r="A39" s="8" t="s">
        <v>35</v>
      </c>
      <c r="B39" s="24">
        <v>2191792</v>
      </c>
      <c r="C39" s="24">
        <v>1462</v>
      </c>
      <c r="D39" s="24">
        <f t="shared" si="1"/>
        <v>1499.1737346101231</v>
      </c>
      <c r="E39" s="109"/>
      <c r="F39" s="44"/>
      <c r="G39" s="44"/>
      <c r="H39" s="9"/>
      <c r="I39" s="9"/>
    </row>
    <row r="40" spans="1:9" s="2" customFormat="1" ht="12.75" customHeight="1" x14ac:dyDescent="0.2">
      <c r="A40" s="8" t="s">
        <v>36</v>
      </c>
      <c r="B40" s="24">
        <v>4902402</v>
      </c>
      <c r="C40" s="24">
        <v>3393</v>
      </c>
      <c r="D40" s="24">
        <f t="shared" si="1"/>
        <v>1444.8576480990273</v>
      </c>
      <c r="E40" s="44"/>
      <c r="F40" s="44"/>
      <c r="G40" s="44"/>
      <c r="H40" s="9"/>
      <c r="I40" s="9"/>
    </row>
    <row r="41" spans="1:9" s="2" customFormat="1" ht="12.75" customHeight="1" x14ac:dyDescent="0.2">
      <c r="A41" s="8" t="s">
        <v>37</v>
      </c>
      <c r="B41" s="24">
        <v>3374127</v>
      </c>
      <c r="C41" s="24">
        <v>2673</v>
      </c>
      <c r="D41" s="24">
        <f t="shared" si="1"/>
        <v>1262.2996632996633</v>
      </c>
      <c r="E41" s="44"/>
      <c r="F41" s="44"/>
      <c r="G41" s="44"/>
      <c r="H41" s="9"/>
      <c r="I41" s="9"/>
    </row>
    <row r="42" spans="1:9" s="2" customFormat="1" ht="12.75" customHeight="1" x14ac:dyDescent="0.2">
      <c r="A42" s="8" t="s">
        <v>38</v>
      </c>
      <c r="B42" s="24">
        <v>4749438.3</v>
      </c>
      <c r="C42" s="24">
        <v>2866</v>
      </c>
      <c r="D42" s="24">
        <f t="shared" si="1"/>
        <v>1657.166189811584</v>
      </c>
      <c r="E42" s="44"/>
      <c r="F42" s="44"/>
      <c r="G42" s="44"/>
      <c r="H42" s="9"/>
      <c r="I42" s="9"/>
    </row>
    <row r="43" spans="1:9" s="2" customFormat="1" ht="12.75" customHeight="1" x14ac:dyDescent="0.2">
      <c r="A43" s="8" t="s">
        <v>39</v>
      </c>
      <c r="B43" s="24">
        <v>10430501.4</v>
      </c>
      <c r="C43" s="24">
        <v>4930</v>
      </c>
      <c r="D43" s="24">
        <f t="shared" si="1"/>
        <v>2115.7203651115619</v>
      </c>
      <c r="E43" s="44"/>
      <c r="F43" s="44"/>
      <c r="G43" s="44"/>
      <c r="H43" s="9"/>
      <c r="I43" s="9"/>
    </row>
    <row r="44" spans="1:9" s="2" customFormat="1" ht="12.75" customHeight="1" x14ac:dyDescent="0.2">
      <c r="A44" s="8" t="s">
        <v>40</v>
      </c>
      <c r="B44" s="24">
        <v>11109713.800000001</v>
      </c>
      <c r="C44" s="24">
        <v>4595</v>
      </c>
      <c r="D44" s="24">
        <f t="shared" si="1"/>
        <v>2417.7831991294888</v>
      </c>
      <c r="E44" s="44"/>
      <c r="F44" s="44"/>
      <c r="G44" s="44"/>
      <c r="H44" s="9"/>
      <c r="I44" s="9"/>
    </row>
    <row r="45" spans="1:9" s="2" customFormat="1" ht="12.75" customHeight="1" x14ac:dyDescent="0.2">
      <c r="A45" s="8" t="s">
        <v>41</v>
      </c>
      <c r="B45" s="24">
        <v>11286345.4</v>
      </c>
      <c r="C45" s="24">
        <v>3981</v>
      </c>
      <c r="D45" s="24">
        <f t="shared" si="1"/>
        <v>2835.0528510424519</v>
      </c>
      <c r="E45" s="109"/>
      <c r="F45" s="44"/>
      <c r="G45" s="44"/>
      <c r="H45" s="9"/>
      <c r="I45" s="9"/>
    </row>
    <row r="46" spans="1:9" s="2" customFormat="1" ht="12.75" customHeight="1" x14ac:dyDescent="0.2">
      <c r="A46" s="8" t="s">
        <v>42</v>
      </c>
      <c r="B46" s="24">
        <v>11251991.199999999</v>
      </c>
      <c r="C46" s="24">
        <v>3153</v>
      </c>
      <c r="D46" s="24">
        <f t="shared" si="1"/>
        <v>3568.6619727243892</v>
      </c>
      <c r="E46" s="109"/>
      <c r="F46" s="44"/>
      <c r="G46" s="44"/>
      <c r="H46" s="9"/>
      <c r="I46" s="9"/>
    </row>
    <row r="47" spans="1:9" s="2" customFormat="1" ht="12.75" customHeight="1" x14ac:dyDescent="0.2">
      <c r="A47" s="8" t="s">
        <v>43</v>
      </c>
      <c r="B47" s="24">
        <v>12403336.800000001</v>
      </c>
      <c r="C47" s="24">
        <v>3370</v>
      </c>
      <c r="D47" s="24">
        <f t="shared" si="1"/>
        <v>3680.5153709198817</v>
      </c>
      <c r="E47" s="109"/>
      <c r="F47" s="44"/>
      <c r="G47" s="44"/>
      <c r="H47" s="9"/>
      <c r="I47" s="9"/>
    </row>
    <row r="48" spans="1:9" s="2" customFormat="1" ht="12.75" customHeight="1" x14ac:dyDescent="0.2">
      <c r="A48" s="8" t="s">
        <v>44</v>
      </c>
      <c r="B48" s="24">
        <v>25602413.5</v>
      </c>
      <c r="C48" s="24">
        <v>5344</v>
      </c>
      <c r="D48" s="24">
        <f t="shared" si="1"/>
        <v>4790.8707896706583</v>
      </c>
      <c r="E48" s="44"/>
      <c r="F48" s="44"/>
      <c r="G48" s="44"/>
      <c r="H48" s="9"/>
      <c r="I48" s="9"/>
    </row>
    <row r="49" spans="1:9" s="2" customFormat="1" ht="12.75" customHeight="1" x14ac:dyDescent="0.2">
      <c r="A49" s="8" t="s">
        <v>45</v>
      </c>
      <c r="B49" s="24">
        <v>52446671.700000003</v>
      </c>
      <c r="C49" s="24">
        <v>8825</v>
      </c>
      <c r="D49" s="24">
        <f t="shared" si="1"/>
        <v>5942.965631728046</v>
      </c>
      <c r="E49" s="44"/>
      <c r="F49" s="44"/>
      <c r="G49" s="44"/>
      <c r="H49" s="9"/>
      <c r="I49" s="9"/>
    </row>
    <row r="50" spans="1:9" s="2" customFormat="1" ht="12.75" customHeight="1" x14ac:dyDescent="0.2">
      <c r="A50" s="8" t="s">
        <v>46</v>
      </c>
      <c r="B50" s="24">
        <v>51816446.5</v>
      </c>
      <c r="C50" s="24">
        <v>9543</v>
      </c>
      <c r="D50" s="24">
        <f t="shared" si="1"/>
        <v>5429.7858639840724</v>
      </c>
      <c r="E50" s="44"/>
      <c r="F50" s="44"/>
      <c r="G50" s="44"/>
      <c r="H50" s="9"/>
      <c r="I50" s="9"/>
    </row>
    <row r="51" spans="1:9" s="2" customFormat="1" ht="12.75" customHeight="1" x14ac:dyDescent="0.2">
      <c r="A51" s="8" t="s">
        <v>47</v>
      </c>
      <c r="B51" s="24">
        <v>37497643.100000001</v>
      </c>
      <c r="C51" s="24">
        <v>6934</v>
      </c>
      <c r="D51" s="24">
        <f t="shared" si="1"/>
        <v>5407.7939284684171</v>
      </c>
      <c r="E51" s="109"/>
      <c r="F51" s="44"/>
      <c r="G51" s="44"/>
      <c r="H51" s="9"/>
      <c r="I51" s="9"/>
    </row>
    <row r="52" spans="1:9" s="2" customFormat="1" ht="12.75" customHeight="1" x14ac:dyDescent="0.2">
      <c r="A52" s="8" t="s">
        <v>48</v>
      </c>
      <c r="B52" s="24">
        <v>39979590.600000001</v>
      </c>
      <c r="C52" s="24">
        <v>6732</v>
      </c>
      <c r="D52" s="24">
        <f t="shared" si="1"/>
        <v>5938.7389483065954</v>
      </c>
      <c r="E52" s="109"/>
      <c r="F52" s="44"/>
      <c r="G52" s="44"/>
      <c r="H52" s="9"/>
      <c r="I52" s="9"/>
    </row>
    <row r="53" spans="1:9" s="2" customFormat="1" ht="12.75" customHeight="1" x14ac:dyDescent="0.2">
      <c r="A53" s="8" t="s">
        <v>49</v>
      </c>
      <c r="B53" s="24">
        <v>115274822.09999999</v>
      </c>
      <c r="C53" s="24">
        <v>19868</v>
      </c>
      <c r="D53" s="24">
        <f t="shared" si="1"/>
        <v>5802.0345329172533</v>
      </c>
      <c r="E53" s="109"/>
      <c r="F53" s="44"/>
      <c r="G53" s="44"/>
      <c r="H53" s="9"/>
      <c r="I53" s="9"/>
    </row>
    <row r="54" spans="1:9" s="2" customFormat="1" ht="12.75" customHeight="1" x14ac:dyDescent="0.2">
      <c r="A54" s="8" t="s">
        <v>6</v>
      </c>
      <c r="B54" s="24">
        <v>5337703.9000000004</v>
      </c>
      <c r="C54" s="24">
        <v>2632</v>
      </c>
      <c r="D54" s="24">
        <f t="shared" si="1"/>
        <v>2028.0030015197569</v>
      </c>
      <c r="E54" s="109"/>
      <c r="F54" s="44"/>
      <c r="G54" s="44"/>
      <c r="H54" s="9"/>
      <c r="I54" s="9"/>
    </row>
    <row r="55" spans="1:9" s="11" customFormat="1" ht="12.75" customHeight="1" x14ac:dyDescent="0.2">
      <c r="A55" s="82" t="s">
        <v>10</v>
      </c>
      <c r="B55" s="108">
        <f>SUM(B32:B54)</f>
        <v>1354636910.8999996</v>
      </c>
      <c r="C55" s="108">
        <f>SUM(C32:C54)</f>
        <v>792047</v>
      </c>
      <c r="D55" s="108">
        <f t="shared" si="1"/>
        <v>1710.2986450299031</v>
      </c>
      <c r="E55" s="114"/>
      <c r="F55" s="129"/>
      <c r="G55" s="44"/>
      <c r="H55" s="9"/>
      <c r="I55" s="9"/>
    </row>
    <row r="56" spans="1:9" s="2" customFormat="1" ht="12.75" customHeight="1" x14ac:dyDescent="0.2">
      <c r="A56" s="35" t="s">
        <v>303</v>
      </c>
      <c r="F56" s="9"/>
      <c r="G56" s="9"/>
      <c r="H56" s="9"/>
      <c r="I56" s="9"/>
    </row>
    <row r="57" spans="1:9" s="2" customFormat="1" ht="12.75" customHeight="1" x14ac:dyDescent="0.2">
      <c r="A57" s="14"/>
      <c r="C57" s="7"/>
      <c r="F57" s="9"/>
      <c r="G57" s="9"/>
      <c r="H57" s="9"/>
      <c r="I57" s="9"/>
    </row>
    <row r="58" spans="1:9" s="2" customFormat="1" ht="12.75" customHeight="1" x14ac:dyDescent="0.2">
      <c r="F58" s="9"/>
      <c r="G58" s="9"/>
      <c r="H58" s="9"/>
      <c r="I58" s="9"/>
    </row>
    <row r="60" spans="1:9" ht="12.75" customHeight="1" x14ac:dyDescent="0.2">
      <c r="B60" s="115"/>
      <c r="C60" s="115"/>
    </row>
  </sheetData>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legacyDrawing r:id="rId3"/>
  <oleObjects>
    <mc:AlternateContent xmlns:mc="http://schemas.openxmlformats.org/markup-compatibility/2006">
      <mc:Choice Requires="x14">
        <oleObject progId="Paint.Picture" shapeId="17411" r:id="rId4">
          <objectPr defaultSize="0" autoLine="0" autoPict="0" r:id="rId5">
            <anchor moveWithCells="1">
              <from>
                <xdr:col>0</xdr:col>
                <xdr:colOff>28575</xdr:colOff>
                <xdr:row>56</xdr:row>
                <xdr:rowOff>47625</xdr:rowOff>
              </from>
              <to>
                <xdr:col>1</xdr:col>
                <xdr:colOff>200025</xdr:colOff>
                <xdr:row>57</xdr:row>
                <xdr:rowOff>123825</xdr:rowOff>
              </to>
            </anchor>
          </objectPr>
        </oleObject>
      </mc:Choice>
      <mc:Fallback>
        <oleObject progId="Paint.Picture" shapeId="17411" r:id="rId4"/>
      </mc:Fallback>
    </mc:AlternateContent>
    <mc:AlternateContent xmlns:mc="http://schemas.openxmlformats.org/markup-compatibility/2006">
      <mc:Choice Requires="x14">
        <oleObject progId="Paint.Picture" shapeId="17414" r:id="rId6">
          <objectPr defaultSize="0" autoLine="0" autoPict="0" r:id="rId5">
            <anchor moveWithCells="1">
              <from>
                <xdr:col>0</xdr:col>
                <xdr:colOff>28575</xdr:colOff>
                <xdr:row>24</xdr:row>
                <xdr:rowOff>47625</xdr:rowOff>
              </from>
              <to>
                <xdr:col>1</xdr:col>
                <xdr:colOff>200025</xdr:colOff>
                <xdr:row>25</xdr:row>
                <xdr:rowOff>123825</xdr:rowOff>
              </to>
            </anchor>
          </objectPr>
        </oleObject>
      </mc:Choice>
      <mc:Fallback>
        <oleObject progId="Paint.Picture" shapeId="17414"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4</vt:i4>
      </vt:variant>
    </vt:vector>
  </HeadingPairs>
  <TitlesOfParts>
    <vt:vector size="18" baseType="lpstr">
      <vt:lpstr>Körsträckor 2020</vt:lpstr>
      <vt:lpstr>Innehåll_Content</vt:lpstr>
      <vt:lpstr>Fakta om statistiken</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2-4'!_Toc72296259</vt:lpstr>
      <vt:lpstr>'LB Tab 3-5'!_Toc72296263</vt:lpstr>
      <vt:lpstr>'BU Tab 2-4'!Utskriftsområde</vt:lpstr>
      <vt:lpstr>'LB Tab 3-5'!Utskriftsområde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Johansson Annika SSA/UE/UT-Ö</cp:lastModifiedBy>
  <cp:lastPrinted>2020-11-05T12:44:39Z</cp:lastPrinted>
  <dcterms:created xsi:type="dcterms:W3CDTF">2007-06-06T17:47:08Z</dcterms:created>
  <dcterms:modified xsi:type="dcterms:W3CDTF">2022-05-09T11:02:08Z</dcterms:modified>
</cp:coreProperties>
</file>